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M74" i="51"/>
  <c r="L74" i="51"/>
  <c r="K74" i="51"/>
  <c r="J74" i="51"/>
  <c r="I74" i="5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N73" i="51"/>
  <c r="M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L105" i="51" s="1"/>
  <c r="K54" i="51"/>
  <c r="J54" i="51"/>
  <c r="J105" i="51" s="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H104" i="51" s="1"/>
  <c r="G35" i="51"/>
  <c r="F35" i="51"/>
  <c r="F104" i="51" s="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D103" i="51" s="1"/>
  <c r="C27" i="51"/>
  <c r="B27" i="51"/>
  <c r="B103" i="51" s="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G73" i="50" s="1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O73" i="50"/>
  <c r="I73" i="50"/>
  <c r="H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T73" i="49" s="1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S73" i="49" s="1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M73" i="49" s="1"/>
  <c r="L74" i="49"/>
  <c r="K74" i="49"/>
  <c r="J74" i="49"/>
  <c r="I74" i="49"/>
  <c r="H74" i="49"/>
  <c r="G74" i="49"/>
  <c r="F74" i="49"/>
  <c r="E74" i="49"/>
  <c r="D74" i="49"/>
  <c r="C74" i="49"/>
  <c r="B74" i="49"/>
  <c r="L73" i="49"/>
  <c r="K73" i="49"/>
  <c r="J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F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N53" i="47"/>
  <c r="M53" i="47"/>
  <c r="L53" i="47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N52" i="47"/>
  <c r="M52" i="47"/>
  <c r="L52" i="47"/>
  <c r="Y28" i="47"/>
  <c r="Y77" i="47" s="1"/>
  <c r="X28" i="47"/>
  <c r="W28" i="47"/>
  <c r="V28" i="47"/>
  <c r="V60" i="47" s="1"/>
  <c r="U28" i="47"/>
  <c r="T28" i="47"/>
  <c r="S28" i="47"/>
  <c r="R28" i="47"/>
  <c r="Q28" i="47"/>
  <c r="P28" i="47"/>
  <c r="O28" i="47"/>
  <c r="O77" i="47" s="1"/>
  <c r="N28" i="47"/>
  <c r="N60" i="47" s="1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I52" i="46" s="1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U52" i="46" s="1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I53" i="46"/>
  <c r="H53" i="46"/>
  <c r="G53" i="46"/>
  <c r="F53" i="46"/>
  <c r="F52" i="46" s="1"/>
  <c r="E53" i="46"/>
  <c r="E52" i="46" s="1"/>
  <c r="D53" i="46"/>
  <c r="D52" i="46" s="1"/>
  <c r="C53" i="46"/>
  <c r="C52" i="46" s="1"/>
  <c r="B53" i="46"/>
  <c r="B52" i="46" s="1"/>
  <c r="J52" i="46"/>
  <c r="H52" i="46"/>
  <c r="G52" i="46"/>
  <c r="Y28" i="46"/>
  <c r="X28" i="46"/>
  <c r="W28" i="46"/>
  <c r="V28" i="46"/>
  <c r="U28" i="46"/>
  <c r="U60" i="46" s="1"/>
  <c r="T28" i="46"/>
  <c r="S28" i="46"/>
  <c r="R28" i="46"/>
  <c r="Q28" i="46"/>
  <c r="P28" i="46"/>
  <c r="O28" i="46"/>
  <c r="N28" i="46"/>
  <c r="M28" i="46"/>
  <c r="M60" i="46" s="1"/>
  <c r="L28" i="46"/>
  <c r="K28" i="46"/>
  <c r="J28" i="46"/>
  <c r="I28" i="46"/>
  <c r="H28" i="46"/>
  <c r="G28" i="46"/>
  <c r="F28" i="46"/>
  <c r="E28" i="46"/>
  <c r="E60" i="46" s="1"/>
  <c r="D28" i="46"/>
  <c r="D77" i="46" s="1"/>
  <c r="C28" i="46"/>
  <c r="C77" i="46" s="1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T77" i="45"/>
  <c r="D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N52" i="45" s="1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J52" i="45" s="1"/>
  <c r="I61" i="45"/>
  <c r="H61" i="45"/>
  <c r="G61" i="45"/>
  <c r="F61" i="45"/>
  <c r="E61" i="45"/>
  <c r="D61" i="45"/>
  <c r="C61" i="45"/>
  <c r="B61" i="45"/>
  <c r="D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X52" i="45" s="1"/>
  <c r="W54" i="45"/>
  <c r="W52" i="45" s="1"/>
  <c r="V54" i="45"/>
  <c r="V52" i="45" s="1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H52" i="45" s="1"/>
  <c r="G54" i="45"/>
  <c r="G52" i="45" s="1"/>
  <c r="F54" i="45"/>
  <c r="E54" i="45"/>
  <c r="E52" i="45" s="1"/>
  <c r="D54" i="45"/>
  <c r="C54" i="45"/>
  <c r="B54" i="45"/>
  <c r="B52" i="45" s="1"/>
  <c r="Y53" i="45"/>
  <c r="Y52" i="45" s="1"/>
  <c r="X53" i="45"/>
  <c r="W53" i="45"/>
  <c r="V53" i="45"/>
  <c r="U53" i="45"/>
  <c r="U52" i="45" s="1"/>
  <c r="T53" i="45"/>
  <c r="T52" i="45" s="1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M53" i="45"/>
  <c r="M52" i="45" s="1"/>
  <c r="L53" i="45"/>
  <c r="K53" i="45"/>
  <c r="J53" i="45"/>
  <c r="I53" i="45"/>
  <c r="H53" i="45"/>
  <c r="G53" i="45"/>
  <c r="F53" i="45"/>
  <c r="F52" i="45" s="1"/>
  <c r="E53" i="45"/>
  <c r="D53" i="45"/>
  <c r="D52" i="45" s="1"/>
  <c r="C53" i="45"/>
  <c r="C52" i="45" s="1"/>
  <c r="B53" i="45"/>
  <c r="L52" i="45"/>
  <c r="K52" i="45"/>
  <c r="I52" i="45"/>
  <c r="Y28" i="45"/>
  <c r="Y77" i="45" s="1"/>
  <c r="X28" i="45"/>
  <c r="W28" i="45"/>
  <c r="W77" i="45" s="1"/>
  <c r="V28" i="45"/>
  <c r="U28" i="45"/>
  <c r="U77" i="45" s="1"/>
  <c r="T28" i="45"/>
  <c r="T60" i="45" s="1"/>
  <c r="S28" i="45"/>
  <c r="S77" i="45" s="1"/>
  <c r="R28" i="45"/>
  <c r="R77" i="45" s="1"/>
  <c r="Q28" i="45"/>
  <c r="Q77" i="45" s="1"/>
  <c r="P28" i="45"/>
  <c r="O28" i="45"/>
  <c r="O77" i="45" s="1"/>
  <c r="N28" i="45"/>
  <c r="M28" i="45"/>
  <c r="L28" i="45"/>
  <c r="L60" i="45" s="1"/>
  <c r="K28" i="45"/>
  <c r="K77" i="45" s="1"/>
  <c r="J28" i="45"/>
  <c r="J77" i="45" s="1"/>
  <c r="I28" i="45"/>
  <c r="I77" i="45" s="1"/>
  <c r="H28" i="45"/>
  <c r="G28" i="45"/>
  <c r="G77" i="45" s="1"/>
  <c r="G69" i="45" s="1"/>
  <c r="F28" i="45"/>
  <c r="E28" i="45"/>
  <c r="D28" i="45"/>
  <c r="C28" i="45"/>
  <c r="C77" i="45" s="1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R179" i="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U63" i="43" s="1"/>
  <c r="T65" i="43"/>
  <c r="S65" i="43"/>
  <c r="R65" i="43"/>
  <c r="Q65" i="43"/>
  <c r="P65" i="43"/>
  <c r="P63" i="43" s="1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T64" i="43"/>
  <c r="T63" i="43" s="1"/>
  <c r="S64" i="43"/>
  <c r="S63" i="43" s="1"/>
  <c r="R64" i="43"/>
  <c r="R63" i="43" s="1"/>
  <c r="Q64" i="43"/>
  <c r="Q63" i="43" s="1"/>
  <c r="P64" i="43"/>
  <c r="O64" i="43"/>
  <c r="O63" i="43" s="1"/>
  <c r="N64" i="43"/>
  <c r="N63" i="43" s="1"/>
  <c r="M64" i="43"/>
  <c r="M63" i="43" s="1"/>
  <c r="L64" i="43"/>
  <c r="L63" i="43" s="1"/>
  <c r="K64" i="43"/>
  <c r="J64" i="43"/>
  <c r="I64" i="43"/>
  <c r="H64" i="43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K63" i="43"/>
  <c r="J63" i="43"/>
  <c r="I63" i="43"/>
  <c r="H63" i="43"/>
  <c r="Y39" i="43"/>
  <c r="X39" i="43"/>
  <c r="W39" i="43"/>
  <c r="V39" i="43"/>
  <c r="U39" i="43"/>
  <c r="U72" i="43" s="1"/>
  <c r="T39" i="43"/>
  <c r="S39" i="43"/>
  <c r="R39" i="43"/>
  <c r="Q39" i="43"/>
  <c r="P39" i="43"/>
  <c r="O39" i="43"/>
  <c r="N39" i="43"/>
  <c r="M39" i="43"/>
  <c r="M72" i="43" s="1"/>
  <c r="L39" i="43"/>
  <c r="K39" i="43"/>
  <c r="J39" i="43"/>
  <c r="I39" i="43"/>
  <c r="H39" i="43"/>
  <c r="G39" i="43"/>
  <c r="F39" i="43"/>
  <c r="E39" i="43"/>
  <c r="E72" i="43" s="1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G63" i="42" s="1"/>
  <c r="F65" i="42"/>
  <c r="E65" i="42"/>
  <c r="D65" i="42"/>
  <c r="C65" i="42"/>
  <c r="B65" i="42"/>
  <c r="Y64" i="42"/>
  <c r="Y63" i="42" s="1"/>
  <c r="X64" i="42"/>
  <c r="X63" i="42" s="1"/>
  <c r="W64" i="42"/>
  <c r="V64" i="42"/>
  <c r="U64" i="42"/>
  <c r="T64" i="42"/>
  <c r="S64" i="42"/>
  <c r="S63" i="42" s="1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F64" i="42"/>
  <c r="F63" i="42" s="1"/>
  <c r="E64" i="42"/>
  <c r="E63" i="42" s="1"/>
  <c r="D64" i="42"/>
  <c r="D63" i="42" s="1"/>
  <c r="C64" i="42"/>
  <c r="C63" i="42" s="1"/>
  <c r="B64" i="42"/>
  <c r="B63" i="42" s="1"/>
  <c r="W63" i="42"/>
  <c r="V63" i="42"/>
  <c r="U63" i="42"/>
  <c r="T63" i="42"/>
  <c r="Y39" i="42"/>
  <c r="Y90" i="42" s="1"/>
  <c r="X39" i="42"/>
  <c r="X90" i="42" s="1"/>
  <c r="W39" i="42"/>
  <c r="W90" i="42" s="1"/>
  <c r="V39" i="42"/>
  <c r="V90" i="42" s="1"/>
  <c r="U39" i="42"/>
  <c r="U90" i="42" s="1"/>
  <c r="T39" i="42"/>
  <c r="T90" i="42" s="1"/>
  <c r="S39" i="42"/>
  <c r="S90" i="42" s="1"/>
  <c r="R39" i="42"/>
  <c r="Q39" i="42"/>
  <c r="P39" i="42"/>
  <c r="P90" i="42" s="1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M63" i="41" s="1"/>
  <c r="L68" i="41"/>
  <c r="K68" i="41"/>
  <c r="K63" i="41" s="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I63" i="41" s="1"/>
  <c r="H67" i="41"/>
  <c r="G67" i="41"/>
  <c r="F67" i="41"/>
  <c r="E67" i="41"/>
  <c r="D67" i="41"/>
  <c r="C67" i="41"/>
  <c r="B67" i="41"/>
  <c r="Y66" i="41"/>
  <c r="X66" i="41"/>
  <c r="W66" i="41"/>
  <c r="V66" i="41"/>
  <c r="V63" i="41" s="1"/>
  <c r="U66" i="41"/>
  <c r="T66" i="41"/>
  <c r="T63" i="41" s="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R63" i="41" s="1"/>
  <c r="Q65" i="41"/>
  <c r="P65" i="41"/>
  <c r="P63" i="41" s="1"/>
  <c r="O65" i="41"/>
  <c r="N65" i="41"/>
  <c r="M65" i="41"/>
  <c r="L65" i="41"/>
  <c r="K65" i="41"/>
  <c r="J65" i="41"/>
  <c r="I65" i="41"/>
  <c r="H65" i="41"/>
  <c r="G65" i="41"/>
  <c r="G63" i="41" s="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U64" i="41"/>
  <c r="T64" i="41"/>
  <c r="S64" i="41"/>
  <c r="R64" i="41"/>
  <c r="Q64" i="41"/>
  <c r="P64" i="41"/>
  <c r="O64" i="41"/>
  <c r="N64" i="41"/>
  <c r="N63" i="41" s="1"/>
  <c r="M64" i="41"/>
  <c r="L64" i="41"/>
  <c r="L63" i="41" s="1"/>
  <c r="K64" i="41"/>
  <c r="J64" i="41"/>
  <c r="I64" i="41"/>
  <c r="H64" i="41"/>
  <c r="G64" i="41"/>
  <c r="F64" i="41"/>
  <c r="F63" i="41" s="1"/>
  <c r="E64" i="41"/>
  <c r="E63" i="41" s="1"/>
  <c r="D64" i="41"/>
  <c r="D63" i="41" s="1"/>
  <c r="C64" i="41"/>
  <c r="C63" i="41" s="1"/>
  <c r="B64" i="41"/>
  <c r="B63" i="41" s="1"/>
  <c r="U63" i="41"/>
  <c r="S63" i="41"/>
  <c r="Q63" i="41"/>
  <c r="O63" i="41"/>
  <c r="J63" i="41"/>
  <c r="H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F81" i="41" s="1"/>
  <c r="E39" i="41"/>
  <c r="E90" i="41" s="1"/>
  <c r="D39" i="41"/>
  <c r="D90" i="41" s="1"/>
  <c r="D81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F178" i="4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K51" i="39" s="1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J51" i="39" s="1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W51" i="39" s="1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V52" i="39"/>
  <c r="V51" i="39" s="1"/>
  <c r="U52" i="39"/>
  <c r="U51" i="39" s="1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K52" i="39"/>
  <c r="J52" i="39"/>
  <c r="I52" i="39"/>
  <c r="H52" i="39"/>
  <c r="H51" i="39" s="1"/>
  <c r="G52" i="39"/>
  <c r="G51" i="39" s="1"/>
  <c r="F52" i="39"/>
  <c r="F51" i="39" s="1"/>
  <c r="E52" i="39"/>
  <c r="E51" i="39" s="1"/>
  <c r="D52" i="39"/>
  <c r="D51" i="39" s="1"/>
  <c r="C52" i="39"/>
  <c r="C51" i="39" s="1"/>
  <c r="B52" i="39"/>
  <c r="B51" i="39" s="1"/>
  <c r="L51" i="39"/>
  <c r="I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X24" i="39"/>
  <c r="W24" i="39"/>
  <c r="V24" i="39"/>
  <c r="U24" i="39"/>
  <c r="U60" i="39" s="1"/>
  <c r="T24" i="39"/>
  <c r="S24" i="39"/>
  <c r="R24" i="39"/>
  <c r="Q24" i="39"/>
  <c r="P24" i="39"/>
  <c r="O24" i="39"/>
  <c r="N24" i="39"/>
  <c r="M24" i="39"/>
  <c r="M60" i="39" s="1"/>
  <c r="L24" i="39"/>
  <c r="K24" i="39"/>
  <c r="J24" i="39"/>
  <c r="I24" i="39"/>
  <c r="H24" i="39"/>
  <c r="G24" i="39"/>
  <c r="F24" i="39"/>
  <c r="E24" i="39"/>
  <c r="E60" i="39" s="1"/>
  <c r="D24" i="39"/>
  <c r="C24" i="39"/>
  <c r="B24" i="39"/>
  <c r="Y16" i="39"/>
  <c r="X16" i="39"/>
  <c r="W16" i="39"/>
  <c r="V16" i="39"/>
  <c r="U16" i="39"/>
  <c r="T16" i="39"/>
  <c r="S16" i="39"/>
  <c r="S57" i="39" s="1"/>
  <c r="R16" i="39"/>
  <c r="Q16" i="39"/>
  <c r="P16" i="39"/>
  <c r="O16" i="39"/>
  <c r="N16" i="39"/>
  <c r="M16" i="39"/>
  <c r="L16" i="39"/>
  <c r="K16" i="39"/>
  <c r="K57" i="39" s="1"/>
  <c r="J16" i="39"/>
  <c r="I16" i="39"/>
  <c r="H16" i="39"/>
  <c r="G16" i="39"/>
  <c r="F16" i="39"/>
  <c r="E16" i="39"/>
  <c r="D16" i="39"/>
  <c r="C16" i="39"/>
  <c r="C57" i="39" s="1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O63" i="38"/>
  <c r="G63" i="38"/>
  <c r="Y62" i="38"/>
  <c r="Y51" i="38" s="1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L60" i="38"/>
  <c r="I60" i="38"/>
  <c r="D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G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X51" i="38" s="1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K51" i="38" s="1"/>
  <c r="J53" i="38"/>
  <c r="J51" i="38" s="1"/>
  <c r="I53" i="38"/>
  <c r="I51" i="38" s="1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V51" i="38" s="1"/>
  <c r="U52" i="38"/>
  <c r="U51" i="38" s="1"/>
  <c r="T52" i="38"/>
  <c r="T51" i="38" s="1"/>
  <c r="S52" i="38"/>
  <c r="S51" i="38" s="1"/>
  <c r="R52" i="38"/>
  <c r="R51" i="38" s="1"/>
  <c r="Q52" i="38"/>
  <c r="Q51" i="38" s="1"/>
  <c r="P52" i="38"/>
  <c r="P51" i="38" s="1"/>
  <c r="O52" i="38"/>
  <c r="O51" i="38" s="1"/>
  <c r="N52" i="38"/>
  <c r="N51" i="38" s="1"/>
  <c r="M52" i="38"/>
  <c r="M51" i="38" s="1"/>
  <c r="L52" i="38"/>
  <c r="L51" i="38" s="1"/>
  <c r="K52" i="38"/>
  <c r="J52" i="38"/>
  <c r="I52" i="38"/>
  <c r="H52" i="38"/>
  <c r="H51" i="38" s="1"/>
  <c r="G52" i="38"/>
  <c r="G51" i="38" s="1"/>
  <c r="F52" i="38"/>
  <c r="F51" i="38" s="1"/>
  <c r="E52" i="38"/>
  <c r="E51" i="38" s="1"/>
  <c r="D52" i="38"/>
  <c r="D51" i="38" s="1"/>
  <c r="C52" i="38"/>
  <c r="C51" i="38" s="1"/>
  <c r="B52" i="38"/>
  <c r="B51" i="38" s="1"/>
  <c r="Y27" i="38"/>
  <c r="X27" i="38"/>
  <c r="W27" i="38"/>
  <c r="W63" i="38" s="1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Y24" i="38"/>
  <c r="Y60" i="38" s="1"/>
  <c r="X24" i="38"/>
  <c r="W24" i="38"/>
  <c r="V24" i="38"/>
  <c r="U24" i="38"/>
  <c r="T24" i="38"/>
  <c r="T60" i="38" s="1"/>
  <c r="S24" i="38"/>
  <c r="R24" i="38"/>
  <c r="Q24" i="38"/>
  <c r="Q60" i="38" s="1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16" i="38"/>
  <c r="X16" i="38"/>
  <c r="W16" i="38"/>
  <c r="W57" i="38" s="1"/>
  <c r="V16" i="38"/>
  <c r="U16" i="38"/>
  <c r="T16" i="38"/>
  <c r="S16" i="38"/>
  <c r="R16" i="38"/>
  <c r="Q16" i="38"/>
  <c r="P16" i="38"/>
  <c r="O16" i="38"/>
  <c r="O57" i="38" s="1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N51" i="37" s="1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J51" i="37" s="1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V51" i="37" s="1"/>
  <c r="U53" i="37"/>
  <c r="U51" i="37" s="1"/>
  <c r="T53" i="37"/>
  <c r="T51" i="37" s="1"/>
  <c r="S53" i="37"/>
  <c r="S51" i="37" s="1"/>
  <c r="R53" i="37"/>
  <c r="Q53" i="37"/>
  <c r="P53" i="37"/>
  <c r="O53" i="37"/>
  <c r="N53" i="37"/>
  <c r="M53" i="37"/>
  <c r="L53" i="37"/>
  <c r="K53" i="37"/>
  <c r="J53" i="37"/>
  <c r="I53" i="37"/>
  <c r="H53" i="37"/>
  <c r="G53" i="37"/>
  <c r="G51" i="37" s="1"/>
  <c r="F53" i="37"/>
  <c r="F51" i="37" s="1"/>
  <c r="E53" i="37"/>
  <c r="E51" i="37" s="1"/>
  <c r="D53" i="37"/>
  <c r="D51" i="37" s="1"/>
  <c r="C53" i="37"/>
  <c r="B53" i="37"/>
  <c r="Y52" i="37"/>
  <c r="Y51" i="37" s="1"/>
  <c r="X52" i="37"/>
  <c r="X51" i="37" s="1"/>
  <c r="W52" i="37"/>
  <c r="W51" i="37" s="1"/>
  <c r="V52" i="37"/>
  <c r="U52" i="37"/>
  <c r="T52" i="37"/>
  <c r="S52" i="37"/>
  <c r="R52" i="37"/>
  <c r="R51" i="37" s="1"/>
  <c r="Q52" i="37"/>
  <c r="Q51" i="37" s="1"/>
  <c r="P52" i="37"/>
  <c r="P51" i="37" s="1"/>
  <c r="O52" i="37"/>
  <c r="O51" i="37" s="1"/>
  <c r="N52" i="37"/>
  <c r="M52" i="37"/>
  <c r="M51" i="37" s="1"/>
  <c r="L52" i="37"/>
  <c r="K52" i="37"/>
  <c r="J52" i="37"/>
  <c r="I52" i="37"/>
  <c r="H52" i="37"/>
  <c r="G52" i="37"/>
  <c r="F52" i="37"/>
  <c r="E52" i="37"/>
  <c r="D52" i="37"/>
  <c r="C52" i="37"/>
  <c r="C51" i="37" s="1"/>
  <c r="B52" i="37"/>
  <c r="B51" i="37" s="1"/>
  <c r="L51" i="37"/>
  <c r="K51" i="37"/>
  <c r="I51" i="37"/>
  <c r="H51" i="37"/>
  <c r="Y27" i="37"/>
  <c r="Y80" i="37" s="1"/>
  <c r="X27" i="37"/>
  <c r="X80" i="37" s="1"/>
  <c r="W27" i="37"/>
  <c r="W80" i="37" s="1"/>
  <c r="V27" i="37"/>
  <c r="V80" i="37" s="1"/>
  <c r="U27" i="37"/>
  <c r="U63" i="37" s="1"/>
  <c r="T27" i="37"/>
  <c r="T80" i="37" s="1"/>
  <c r="S27" i="37"/>
  <c r="S63" i="37" s="1"/>
  <c r="R27" i="37"/>
  <c r="R63" i="37" s="1"/>
  <c r="Q27" i="37"/>
  <c r="Q80" i="37" s="1"/>
  <c r="P27" i="37"/>
  <c r="P63" i="37" s="1"/>
  <c r="O27" i="37"/>
  <c r="O80" i="37" s="1"/>
  <c r="N27" i="37"/>
  <c r="N80" i="37" s="1"/>
  <c r="M27" i="37"/>
  <c r="M63" i="37" s="1"/>
  <c r="L27" i="37"/>
  <c r="L80" i="37" s="1"/>
  <c r="K27" i="37"/>
  <c r="K63" i="37" s="1"/>
  <c r="J27" i="37"/>
  <c r="J63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7" s="1"/>
  <c r="X24" i="37"/>
  <c r="X79" i="37" s="1"/>
  <c r="W24" i="37"/>
  <c r="W79" i="37" s="1"/>
  <c r="V24" i="37"/>
  <c r="V79" i="37" s="1"/>
  <c r="U24" i="37"/>
  <c r="U60" i="37" s="1"/>
  <c r="T24" i="37"/>
  <c r="T79" i="37" s="1"/>
  <c r="S24" i="37"/>
  <c r="S60" i="37" s="1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60" i="37" s="1"/>
  <c r="L24" i="37"/>
  <c r="L79" i="37" s="1"/>
  <c r="K24" i="37"/>
  <c r="K60" i="37" s="1"/>
  <c r="J24" i="37"/>
  <c r="J60" i="37" s="1"/>
  <c r="I24" i="37"/>
  <c r="I79" i="37" s="1"/>
  <c r="H24" i="37"/>
  <c r="H79" i="37" s="1"/>
  <c r="G24" i="37"/>
  <c r="G79" i="37" s="1"/>
  <c r="F24" i="37"/>
  <c r="F79" i="37" s="1"/>
  <c r="E24" i="37"/>
  <c r="E60" i="37" s="1"/>
  <c r="D24" i="37"/>
  <c r="D79" i="37" s="1"/>
  <c r="C24" i="37"/>
  <c r="C60" i="37" s="1"/>
  <c r="B24" i="37"/>
  <c r="B60" i="37" s="1"/>
  <c r="Y16" i="37"/>
  <c r="Y78" i="37" s="1"/>
  <c r="X16" i="37"/>
  <c r="X78" i="37" s="1"/>
  <c r="X72" i="37" s="1"/>
  <c r="W16" i="37"/>
  <c r="W78" i="37" s="1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78" i="37" s="1"/>
  <c r="P16" i="37"/>
  <c r="P78" i="37" s="1"/>
  <c r="O16" i="37"/>
  <c r="O78" i="37" s="1"/>
  <c r="N16" i="37"/>
  <c r="N78" i="37" s="1"/>
  <c r="M16" i="37"/>
  <c r="M57" i="37" s="1"/>
  <c r="L16" i="37"/>
  <c r="L78" i="37" s="1"/>
  <c r="K16" i="37"/>
  <c r="K57" i="37" s="1"/>
  <c r="J16" i="37"/>
  <c r="J78" i="37" s="1"/>
  <c r="I16" i="37"/>
  <c r="I78" i="37" s="1"/>
  <c r="H16" i="37"/>
  <c r="H78" i="37" s="1"/>
  <c r="G16" i="37"/>
  <c r="G78" i="37" s="1"/>
  <c r="F16" i="37"/>
  <c r="F78" i="37" s="1"/>
  <c r="E16" i="37"/>
  <c r="E57" i="37" s="1"/>
  <c r="D16" i="37"/>
  <c r="D78" i="37" s="1"/>
  <c r="C16" i="37"/>
  <c r="C57" i="37" s="1"/>
  <c r="B16" i="37"/>
  <c r="B57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Q177" i="4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H177" i="4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L51" i="35" s="1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H51" i="35" s="1"/>
  <c r="G64" i="35"/>
  <c r="F64" i="35"/>
  <c r="E64" i="35"/>
  <c r="D64" i="35"/>
  <c r="C64" i="35"/>
  <c r="B64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D51" i="35" s="1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X60" i="35"/>
  <c r="W60" i="35"/>
  <c r="P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N51" i="35" s="1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V51" i="35" s="1"/>
  <c r="U53" i="35"/>
  <c r="U51" i="35" s="1"/>
  <c r="T53" i="35"/>
  <c r="S53" i="35"/>
  <c r="R53" i="35"/>
  <c r="Q53" i="35"/>
  <c r="P53" i="35"/>
  <c r="O53" i="35"/>
  <c r="O51" i="35" s="1"/>
  <c r="N53" i="35"/>
  <c r="M53" i="35"/>
  <c r="M51" i="35" s="1"/>
  <c r="L53" i="35"/>
  <c r="K53" i="35"/>
  <c r="J53" i="35"/>
  <c r="J51" i="35" s="1"/>
  <c r="I53" i="35"/>
  <c r="H53" i="35"/>
  <c r="G53" i="35"/>
  <c r="F53" i="35"/>
  <c r="E53" i="35"/>
  <c r="D53" i="35"/>
  <c r="C53" i="35"/>
  <c r="B53" i="35"/>
  <c r="Y52" i="35"/>
  <c r="Y51" i="35" s="1"/>
  <c r="X52" i="35"/>
  <c r="X51" i="35" s="1"/>
  <c r="W52" i="35"/>
  <c r="W51" i="35" s="1"/>
  <c r="V52" i="35"/>
  <c r="U52" i="35"/>
  <c r="T52" i="35"/>
  <c r="T51" i="35" s="1"/>
  <c r="S52" i="35"/>
  <c r="S51" i="35" s="1"/>
  <c r="R52" i="35"/>
  <c r="R51" i="35" s="1"/>
  <c r="Q52" i="35"/>
  <c r="Q51" i="35" s="1"/>
  <c r="P52" i="35"/>
  <c r="P51" i="35" s="1"/>
  <c r="O52" i="35"/>
  <c r="N52" i="35"/>
  <c r="M52" i="35"/>
  <c r="L52" i="35"/>
  <c r="K52" i="35"/>
  <c r="K51" i="35" s="1"/>
  <c r="J52" i="35"/>
  <c r="I52" i="35"/>
  <c r="I51" i="35" s="1"/>
  <c r="H52" i="35"/>
  <c r="G52" i="35"/>
  <c r="F52" i="35"/>
  <c r="F51" i="35" s="1"/>
  <c r="E52" i="35"/>
  <c r="D52" i="35"/>
  <c r="C52" i="35"/>
  <c r="B52" i="35"/>
  <c r="G51" i="35"/>
  <c r="E51" i="35"/>
  <c r="C51" i="35"/>
  <c r="B51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F80" i="35" s="1"/>
  <c r="E27" i="35"/>
  <c r="D27" i="35"/>
  <c r="C27" i="35"/>
  <c r="B27" i="35"/>
  <c r="Y24" i="35"/>
  <c r="X24" i="35"/>
  <c r="X79" i="35" s="1"/>
  <c r="W24" i="35"/>
  <c r="V24" i="35"/>
  <c r="U24" i="35"/>
  <c r="T24" i="35"/>
  <c r="S24" i="35"/>
  <c r="R24" i="35"/>
  <c r="Q24" i="35"/>
  <c r="P24" i="35"/>
  <c r="O24" i="35"/>
  <c r="O60" i="35" s="1"/>
  <c r="N24" i="35"/>
  <c r="M24" i="35"/>
  <c r="L24" i="35"/>
  <c r="K24" i="35"/>
  <c r="J24" i="35"/>
  <c r="I24" i="35"/>
  <c r="H24" i="35"/>
  <c r="H60" i="35" s="1"/>
  <c r="G24" i="35"/>
  <c r="G60" i="35" s="1"/>
  <c r="F24" i="35"/>
  <c r="E24" i="35"/>
  <c r="D24" i="35"/>
  <c r="C24" i="35"/>
  <c r="B24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L63" i="34"/>
  <c r="D63" i="34"/>
  <c r="Y62" i="34"/>
  <c r="X62" i="34"/>
  <c r="W62" i="34"/>
  <c r="W51" i="34" s="1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S51" i="34" s="1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F60" i="34"/>
  <c r="D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D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W52" i="34"/>
  <c r="V52" i="34"/>
  <c r="U52" i="34"/>
  <c r="T52" i="34"/>
  <c r="S52" i="34"/>
  <c r="R52" i="34"/>
  <c r="R51" i="34" s="1"/>
  <c r="Q52" i="34"/>
  <c r="Q51" i="34" s="1"/>
  <c r="P52" i="34"/>
  <c r="P51" i="34" s="1"/>
  <c r="O52" i="34"/>
  <c r="O51" i="34" s="1"/>
  <c r="N52" i="34"/>
  <c r="N51" i="34" s="1"/>
  <c r="M52" i="34"/>
  <c r="M51" i="34" s="1"/>
  <c r="L52" i="34"/>
  <c r="K52" i="34"/>
  <c r="K51" i="34" s="1"/>
  <c r="J52" i="34"/>
  <c r="I52" i="34"/>
  <c r="I51" i="34" s="1"/>
  <c r="H52" i="34"/>
  <c r="H51" i="34" s="1"/>
  <c r="G52" i="34"/>
  <c r="G51" i="34" s="1"/>
  <c r="F52" i="34"/>
  <c r="F51" i="34" s="1"/>
  <c r="E52" i="34"/>
  <c r="E51" i="34" s="1"/>
  <c r="D52" i="34"/>
  <c r="C52" i="34"/>
  <c r="C51" i="34" s="1"/>
  <c r="B52" i="34"/>
  <c r="B51" i="34" s="1"/>
  <c r="X51" i="34"/>
  <c r="V51" i="34"/>
  <c r="J51" i="34"/>
  <c r="Y27" i="34"/>
  <c r="X27" i="34"/>
  <c r="W27" i="34"/>
  <c r="V27" i="34"/>
  <c r="U27" i="34"/>
  <c r="T27" i="34"/>
  <c r="T63" i="34" s="1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Y24" i="34"/>
  <c r="X24" i="34"/>
  <c r="W24" i="34"/>
  <c r="V24" i="34"/>
  <c r="V60" i="34" s="1"/>
  <c r="U24" i="34"/>
  <c r="T24" i="34"/>
  <c r="T60" i="34" s="1"/>
  <c r="S24" i="34"/>
  <c r="R24" i="34"/>
  <c r="Q24" i="34"/>
  <c r="P24" i="34"/>
  <c r="O24" i="34"/>
  <c r="N24" i="34"/>
  <c r="N60" i="34" s="1"/>
  <c r="M24" i="34"/>
  <c r="L24" i="34"/>
  <c r="L60" i="34" s="1"/>
  <c r="K24" i="34"/>
  <c r="J24" i="34"/>
  <c r="I24" i="34"/>
  <c r="H24" i="34"/>
  <c r="G24" i="34"/>
  <c r="F24" i="34"/>
  <c r="E24" i="34"/>
  <c r="D24" i="34"/>
  <c r="C24" i="34"/>
  <c r="B24" i="34"/>
  <c r="Y16" i="34"/>
  <c r="Y57" i="34" s="1"/>
  <c r="X16" i="34"/>
  <c r="W16" i="34"/>
  <c r="V16" i="34"/>
  <c r="V57" i="34" s="1"/>
  <c r="U16" i="34"/>
  <c r="T16" i="34"/>
  <c r="T57" i="34" s="1"/>
  <c r="S16" i="34"/>
  <c r="R16" i="34"/>
  <c r="Q16" i="34"/>
  <c r="Q57" i="34" s="1"/>
  <c r="P16" i="34"/>
  <c r="O16" i="34"/>
  <c r="N16" i="34"/>
  <c r="M16" i="34"/>
  <c r="L16" i="34"/>
  <c r="L57" i="34" s="1"/>
  <c r="K16" i="34"/>
  <c r="J16" i="34"/>
  <c r="I16" i="34"/>
  <c r="I57" i="34" s="1"/>
  <c r="H16" i="34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N80" i="33"/>
  <c r="G79" i="33"/>
  <c r="W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O63" i="33"/>
  <c r="G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O60" i="33"/>
  <c r="I60" i="33"/>
  <c r="G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Y56" i="33"/>
  <c r="X56" i="33"/>
  <c r="W56" i="33"/>
  <c r="V56" i="33"/>
  <c r="U56" i="33"/>
  <c r="T56" i="33"/>
  <c r="T51" i="33" s="1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S51" i="33" s="1"/>
  <c r="R55" i="33"/>
  <c r="R51" i="33" s="1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Q51" i="33" s="1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P51" i="33" s="1"/>
  <c r="O53" i="33"/>
  <c r="O51" i="33" s="1"/>
  <c r="N53" i="33"/>
  <c r="N51" i="33" s="1"/>
  <c r="M53" i="33"/>
  <c r="M51" i="33" s="1"/>
  <c r="L53" i="33"/>
  <c r="K53" i="33"/>
  <c r="J53" i="33"/>
  <c r="I53" i="33"/>
  <c r="H53" i="33"/>
  <c r="H51" i="33" s="1"/>
  <c r="G53" i="33"/>
  <c r="F53" i="33"/>
  <c r="E53" i="33"/>
  <c r="D53" i="33"/>
  <c r="C53" i="33"/>
  <c r="B53" i="33"/>
  <c r="Y52" i="33"/>
  <c r="X52" i="33"/>
  <c r="W52" i="33"/>
  <c r="W51" i="33" s="1"/>
  <c r="V52" i="33"/>
  <c r="V51" i="33" s="1"/>
  <c r="U52" i="33"/>
  <c r="U51" i="33" s="1"/>
  <c r="T52" i="33"/>
  <c r="S52" i="33"/>
  <c r="R52" i="33"/>
  <c r="Q52" i="33"/>
  <c r="P52" i="33"/>
  <c r="O52" i="33"/>
  <c r="N52" i="33"/>
  <c r="M52" i="33"/>
  <c r="L52" i="33"/>
  <c r="L51" i="33" s="1"/>
  <c r="K52" i="33"/>
  <c r="K51" i="33" s="1"/>
  <c r="J52" i="33"/>
  <c r="J51" i="33" s="1"/>
  <c r="I52" i="33"/>
  <c r="I51" i="33" s="1"/>
  <c r="H52" i="33"/>
  <c r="G52" i="33"/>
  <c r="G51" i="33" s="1"/>
  <c r="F52" i="33"/>
  <c r="F51" i="33" s="1"/>
  <c r="E52" i="33"/>
  <c r="E51" i="33" s="1"/>
  <c r="D52" i="33"/>
  <c r="D51" i="33" s="1"/>
  <c r="C52" i="33"/>
  <c r="B52" i="33"/>
  <c r="Y51" i="33"/>
  <c r="X51" i="33"/>
  <c r="C51" i="33"/>
  <c r="B51" i="33"/>
  <c r="Y27" i="33"/>
  <c r="X27" i="33"/>
  <c r="X63" i="33" s="1"/>
  <c r="W27" i="33"/>
  <c r="W80" i="33" s="1"/>
  <c r="V27" i="33"/>
  <c r="V80" i="33" s="1"/>
  <c r="U27" i="33"/>
  <c r="U63" i="33" s="1"/>
  <c r="T27" i="33"/>
  <c r="T80" i="33" s="1"/>
  <c r="S27" i="33"/>
  <c r="S80" i="33" s="1"/>
  <c r="R27" i="33"/>
  <c r="R80" i="33" s="1"/>
  <c r="Q27" i="33"/>
  <c r="P27" i="33"/>
  <c r="P80" i="33" s="1"/>
  <c r="O27" i="33"/>
  <c r="O80" i="33" s="1"/>
  <c r="N27" i="33"/>
  <c r="N63" i="33" s="1"/>
  <c r="M27" i="33"/>
  <c r="M63" i="33" s="1"/>
  <c r="L27" i="33"/>
  <c r="L80" i="33" s="1"/>
  <c r="K27" i="33"/>
  <c r="K80" i="33" s="1"/>
  <c r="J27" i="33"/>
  <c r="J80" i="33" s="1"/>
  <c r="I27" i="33"/>
  <c r="H27" i="33"/>
  <c r="H80" i="33" s="1"/>
  <c r="G27" i="33"/>
  <c r="G80" i="33" s="1"/>
  <c r="F27" i="33"/>
  <c r="F80" i="33" s="1"/>
  <c r="E27" i="33"/>
  <c r="E63" i="33" s="1"/>
  <c r="D27" i="33"/>
  <c r="D80" i="33" s="1"/>
  <c r="C27" i="33"/>
  <c r="C80" i="33" s="1"/>
  <c r="B27" i="33"/>
  <c r="B63" i="33" s="1"/>
  <c r="Y24" i="33"/>
  <c r="Y79" i="33" s="1"/>
  <c r="X24" i="33"/>
  <c r="X79" i="33" s="1"/>
  <c r="W24" i="33"/>
  <c r="W79" i="33" s="1"/>
  <c r="V24" i="33"/>
  <c r="V79" i="33" s="1"/>
  <c r="U24" i="33"/>
  <c r="U60" i="33" s="1"/>
  <c r="T24" i="33"/>
  <c r="T79" i="33" s="1"/>
  <c r="S24" i="33"/>
  <c r="R24" i="33"/>
  <c r="R60" i="33" s="1"/>
  <c r="Q24" i="33"/>
  <c r="Q79" i="33" s="1"/>
  <c r="P24" i="33"/>
  <c r="P60" i="33" s="1"/>
  <c r="O24" i="33"/>
  <c r="O79" i="33" s="1"/>
  <c r="N24" i="33"/>
  <c r="N79" i="33" s="1"/>
  <c r="M24" i="33"/>
  <c r="M60" i="33" s="1"/>
  <c r="L24" i="33"/>
  <c r="L79" i="33" s="1"/>
  <c r="K24" i="33"/>
  <c r="J24" i="33"/>
  <c r="J79" i="33" s="1"/>
  <c r="I24" i="33"/>
  <c r="I79" i="33" s="1"/>
  <c r="H24" i="33"/>
  <c r="H79" i="33" s="1"/>
  <c r="G24" i="33"/>
  <c r="F24" i="33"/>
  <c r="F79" i="33" s="1"/>
  <c r="E24" i="33"/>
  <c r="E79" i="33" s="1"/>
  <c r="D24" i="33"/>
  <c r="D79" i="33" s="1"/>
  <c r="C24" i="33"/>
  <c r="B24" i="33"/>
  <c r="B79" i="33" s="1"/>
  <c r="Y16" i="33"/>
  <c r="X16" i="33"/>
  <c r="X78" i="33" s="1"/>
  <c r="W16" i="33"/>
  <c r="W57" i="33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P16" i="33"/>
  <c r="P78" i="33" s="1"/>
  <c r="O16" i="33"/>
  <c r="O57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H16" i="33"/>
  <c r="H78" i="33" s="1"/>
  <c r="G16" i="33"/>
  <c r="G57" i="33" s="1"/>
  <c r="F16" i="33"/>
  <c r="F78" i="33" s="1"/>
  <c r="F72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S176" i="4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N105" i="31"/>
  <c r="F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I99" i="31"/>
  <c r="F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Y84" i="31" s="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84" i="31" s="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V84" i="31" s="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90" i="31"/>
  <c r="V90" i="31"/>
  <c r="Y89" i="31"/>
  <c r="X89" i="31"/>
  <c r="X84" i="31" s="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U84" i="31" s="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C84" i="31" s="1"/>
  <c r="B86" i="31"/>
  <c r="Y85" i="31"/>
  <c r="X85" i="31"/>
  <c r="W85" i="31"/>
  <c r="V85" i="31"/>
  <c r="U85" i="31"/>
  <c r="T85" i="31"/>
  <c r="T84" i="31" s="1"/>
  <c r="S85" i="31"/>
  <c r="S84" i="31" s="1"/>
  <c r="R85" i="31"/>
  <c r="R84" i="31" s="1"/>
  <c r="Q85" i="31"/>
  <c r="Q84" i="31" s="1"/>
  <c r="P85" i="31"/>
  <c r="P84" i="31" s="1"/>
  <c r="O85" i="31"/>
  <c r="O84" i="31" s="1"/>
  <c r="N85" i="31"/>
  <c r="M85" i="31"/>
  <c r="M84" i="31" s="1"/>
  <c r="L85" i="31"/>
  <c r="L84" i="31" s="1"/>
  <c r="K85" i="31"/>
  <c r="K84" i="31" s="1"/>
  <c r="J85" i="31"/>
  <c r="J84" i="31" s="1"/>
  <c r="I85" i="31"/>
  <c r="I84" i="31" s="1"/>
  <c r="H85" i="31"/>
  <c r="H84" i="31" s="1"/>
  <c r="G85" i="31"/>
  <c r="G84" i="31" s="1"/>
  <c r="F85" i="31"/>
  <c r="E85" i="31"/>
  <c r="E84" i="31" s="1"/>
  <c r="D85" i="31"/>
  <c r="D84" i="31" s="1"/>
  <c r="C85" i="31"/>
  <c r="B85" i="31"/>
  <c r="W84" i="31"/>
  <c r="Y66" i="31"/>
  <c r="X66" i="31"/>
  <c r="W66" i="31"/>
  <c r="V66" i="31"/>
  <c r="V105" i="31" s="1"/>
  <c r="U66" i="31"/>
  <c r="T66" i="31"/>
  <c r="T123" i="31" s="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Y99" i="31" s="1"/>
  <c r="X45" i="31"/>
  <c r="W45" i="31"/>
  <c r="V45" i="31"/>
  <c r="V99" i="31" s="1"/>
  <c r="U45" i="31"/>
  <c r="T45" i="31"/>
  <c r="S45" i="31"/>
  <c r="R45" i="31"/>
  <c r="Q45" i="31"/>
  <c r="Q99" i="31" s="1"/>
  <c r="P45" i="31"/>
  <c r="O45" i="31"/>
  <c r="N45" i="31"/>
  <c r="N99" i="31" s="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V94" i="31" s="1"/>
  <c r="U25" i="31"/>
  <c r="T25" i="31"/>
  <c r="S25" i="31"/>
  <c r="R25" i="31"/>
  <c r="Q25" i="31"/>
  <c r="P25" i="31"/>
  <c r="O25" i="31"/>
  <c r="O120" i="31" s="1"/>
  <c r="N25" i="31"/>
  <c r="N94" i="31" s="1"/>
  <c r="M25" i="31"/>
  <c r="L25" i="31"/>
  <c r="K25" i="31"/>
  <c r="J25" i="31"/>
  <c r="I25" i="31"/>
  <c r="H25" i="31"/>
  <c r="G25" i="31"/>
  <c r="F25" i="31"/>
  <c r="F94" i="31" s="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Q90" i="31" s="1"/>
  <c r="P16" i="31"/>
  <c r="O16" i="31"/>
  <c r="N16" i="31"/>
  <c r="N90" i="31" s="1"/>
  <c r="M16" i="31"/>
  <c r="L16" i="31"/>
  <c r="K16" i="31"/>
  <c r="J16" i="31"/>
  <c r="I16" i="31"/>
  <c r="I90" i="31" s="1"/>
  <c r="H16" i="31"/>
  <c r="G16" i="31"/>
  <c r="F16" i="31"/>
  <c r="F90" i="31" s="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G120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M84" i="30" s="1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L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J84" i="30" s="1"/>
  <c r="I95" i="30"/>
  <c r="H95" i="30"/>
  <c r="G95" i="30"/>
  <c r="F95" i="30"/>
  <c r="E95" i="30"/>
  <c r="D95" i="30"/>
  <c r="C95" i="30"/>
  <c r="B95" i="30"/>
  <c r="J94" i="30"/>
  <c r="Y93" i="30"/>
  <c r="X93" i="30"/>
  <c r="W93" i="30"/>
  <c r="V93" i="30"/>
  <c r="U93" i="30"/>
  <c r="T93" i="30"/>
  <c r="S93" i="30"/>
  <c r="R93" i="30"/>
  <c r="Q93" i="30"/>
  <c r="Q84" i="30" s="1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J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I84" i="30" s="1"/>
  <c r="H88" i="30"/>
  <c r="H84" i="30" s="1"/>
  <c r="G88" i="30"/>
  <c r="G84" i="30" s="1"/>
  <c r="F88" i="30"/>
  <c r="E88" i="30"/>
  <c r="E84" i="30" s="1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C84" i="30" s="1"/>
  <c r="B87" i="30"/>
  <c r="Y86" i="30"/>
  <c r="X86" i="30"/>
  <c r="W86" i="30"/>
  <c r="V86" i="30"/>
  <c r="U86" i="30"/>
  <c r="T86" i="30"/>
  <c r="S86" i="30"/>
  <c r="R86" i="30"/>
  <c r="Q86" i="30"/>
  <c r="P86" i="30"/>
  <c r="O86" i="30"/>
  <c r="O84" i="30" s="1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W84" i="30" s="1"/>
  <c r="V85" i="30"/>
  <c r="U85" i="30"/>
  <c r="U84" i="30" s="1"/>
  <c r="T85" i="30"/>
  <c r="S85" i="30"/>
  <c r="S84" i="30" s="1"/>
  <c r="R85" i="30"/>
  <c r="Q85" i="30"/>
  <c r="P85" i="30"/>
  <c r="O85" i="30"/>
  <c r="N85" i="30"/>
  <c r="M85" i="30"/>
  <c r="L85" i="30"/>
  <c r="K85" i="30"/>
  <c r="K84" i="30" s="1"/>
  <c r="J85" i="30"/>
  <c r="I85" i="30"/>
  <c r="H85" i="30"/>
  <c r="G85" i="30"/>
  <c r="F85" i="30"/>
  <c r="E85" i="30"/>
  <c r="D85" i="30"/>
  <c r="C85" i="30"/>
  <c r="B85" i="30"/>
  <c r="P84" i="30"/>
  <c r="Y66" i="30"/>
  <c r="Y105" i="30" s="1"/>
  <c r="X66" i="30"/>
  <c r="W66" i="30"/>
  <c r="W105" i="30" s="1"/>
  <c r="V66" i="30"/>
  <c r="U66" i="30"/>
  <c r="T66" i="30"/>
  <c r="T105" i="30" s="1"/>
  <c r="S66" i="30"/>
  <c r="R66" i="30"/>
  <c r="R105" i="30" s="1"/>
  <c r="Q66" i="30"/>
  <c r="Q123" i="30" s="1"/>
  <c r="P66" i="30"/>
  <c r="O66" i="30"/>
  <c r="N66" i="30"/>
  <c r="M66" i="30"/>
  <c r="L66" i="30"/>
  <c r="L105" i="30" s="1"/>
  <c r="K66" i="30"/>
  <c r="J66" i="30"/>
  <c r="I66" i="30"/>
  <c r="H66" i="30"/>
  <c r="H105" i="30" s="1"/>
  <c r="G66" i="30"/>
  <c r="F66" i="30"/>
  <c r="E66" i="30"/>
  <c r="D66" i="30"/>
  <c r="C66" i="30"/>
  <c r="B66" i="30"/>
  <c r="B105" i="30" s="1"/>
  <c r="Y45" i="30"/>
  <c r="Y99" i="30" s="1"/>
  <c r="X45" i="30"/>
  <c r="W45" i="30"/>
  <c r="W99" i="30" s="1"/>
  <c r="V45" i="30"/>
  <c r="V99" i="30" s="1"/>
  <c r="U45" i="30"/>
  <c r="T45" i="30"/>
  <c r="T99" i="30" s="1"/>
  <c r="S45" i="30"/>
  <c r="R45" i="30"/>
  <c r="Q45" i="30"/>
  <c r="P45" i="30"/>
  <c r="O45" i="30"/>
  <c r="N45" i="30"/>
  <c r="N99" i="30" s="1"/>
  <c r="M45" i="30"/>
  <c r="M99" i="30" s="1"/>
  <c r="L45" i="30"/>
  <c r="K45" i="30"/>
  <c r="J45" i="30"/>
  <c r="I45" i="30"/>
  <c r="H45" i="30"/>
  <c r="G45" i="30"/>
  <c r="G99" i="30" s="1"/>
  <c r="F45" i="30"/>
  <c r="F99" i="30" s="1"/>
  <c r="E45" i="30"/>
  <c r="E99" i="30" s="1"/>
  <c r="D45" i="30"/>
  <c r="D99" i="30" s="1"/>
  <c r="C45" i="30"/>
  <c r="B45" i="30"/>
  <c r="B99" i="30" s="1"/>
  <c r="Y25" i="30"/>
  <c r="X25" i="30"/>
  <c r="W25" i="30"/>
  <c r="V25" i="30"/>
  <c r="U25" i="30"/>
  <c r="T25" i="30"/>
  <c r="S25" i="30"/>
  <c r="R25" i="30"/>
  <c r="R120" i="30" s="1"/>
  <c r="Q25" i="30"/>
  <c r="P25" i="30"/>
  <c r="O25" i="30"/>
  <c r="O94" i="30" s="1"/>
  <c r="N25" i="30"/>
  <c r="M25" i="30"/>
  <c r="L25" i="30"/>
  <c r="K25" i="30"/>
  <c r="J25" i="30"/>
  <c r="I25" i="30"/>
  <c r="I120" i="30" s="1"/>
  <c r="H25" i="30"/>
  <c r="G25" i="30"/>
  <c r="G94" i="30" s="1"/>
  <c r="F25" i="30"/>
  <c r="E25" i="30"/>
  <c r="D25" i="30"/>
  <c r="C25" i="30"/>
  <c r="B25" i="30"/>
  <c r="Y16" i="30"/>
  <c r="X16" i="30"/>
  <c r="W16" i="30"/>
  <c r="V16" i="30"/>
  <c r="V90" i="30" s="1"/>
  <c r="U16" i="30"/>
  <c r="U90" i="30" s="1"/>
  <c r="T16" i="30"/>
  <c r="T90" i="30" s="1"/>
  <c r="S16" i="30"/>
  <c r="S90" i="30" s="1"/>
  <c r="R16" i="30"/>
  <c r="Q16" i="30"/>
  <c r="P16" i="30"/>
  <c r="O16" i="30"/>
  <c r="O90" i="30" s="1"/>
  <c r="N16" i="30"/>
  <c r="N90" i="30" s="1"/>
  <c r="M16" i="30"/>
  <c r="M90" i="30" s="1"/>
  <c r="L16" i="30"/>
  <c r="L90" i="30" s="1"/>
  <c r="K16" i="30"/>
  <c r="K90" i="30" s="1"/>
  <c r="J16" i="30"/>
  <c r="I16" i="30"/>
  <c r="I90" i="30" s="1"/>
  <c r="H16" i="30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S123" i="29"/>
  <c r="S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K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B84" i="29" s="1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S99" i="29"/>
  <c r="K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E84" i="29" s="1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C84" i="29" s="1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K90" i="29"/>
  <c r="C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N84" i="29" s="1"/>
  <c r="M87" i="29"/>
  <c r="L87" i="29"/>
  <c r="L84" i="29" s="1"/>
  <c r="K87" i="29"/>
  <c r="J87" i="29"/>
  <c r="I87" i="29"/>
  <c r="H87" i="29"/>
  <c r="G87" i="29"/>
  <c r="F87" i="29"/>
  <c r="E87" i="29"/>
  <c r="D87" i="29"/>
  <c r="C87" i="29"/>
  <c r="B87" i="29"/>
  <c r="Y86" i="29"/>
  <c r="Y84" i="29" s="1"/>
  <c r="X86" i="29"/>
  <c r="W86" i="29"/>
  <c r="V86" i="29"/>
  <c r="U86" i="29"/>
  <c r="T86" i="29"/>
  <c r="S86" i="29"/>
  <c r="R86" i="29"/>
  <c r="Q86" i="29"/>
  <c r="P86" i="29"/>
  <c r="O86" i="29"/>
  <c r="N86" i="29"/>
  <c r="M86" i="29"/>
  <c r="M84" i="29" s="1"/>
  <c r="L86" i="29"/>
  <c r="K86" i="29"/>
  <c r="K84" i="29" s="1"/>
  <c r="J86" i="29"/>
  <c r="I86" i="29"/>
  <c r="H86" i="29"/>
  <c r="G86" i="29"/>
  <c r="F86" i="29"/>
  <c r="E86" i="29"/>
  <c r="D86" i="29"/>
  <c r="C86" i="29"/>
  <c r="B86" i="29"/>
  <c r="Y85" i="29"/>
  <c r="X85" i="29"/>
  <c r="X84" i="29" s="1"/>
  <c r="W85" i="29"/>
  <c r="W84" i="29" s="1"/>
  <c r="V85" i="29"/>
  <c r="V84" i="29" s="1"/>
  <c r="U85" i="29"/>
  <c r="U84" i="29" s="1"/>
  <c r="T85" i="29"/>
  <c r="T84" i="29" s="1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M85" i="29"/>
  <c r="L85" i="29"/>
  <c r="K85" i="29"/>
  <c r="J85" i="29"/>
  <c r="J84" i="29" s="1"/>
  <c r="I85" i="29"/>
  <c r="I84" i="29" s="1"/>
  <c r="H85" i="29"/>
  <c r="H84" i="29" s="1"/>
  <c r="G85" i="29"/>
  <c r="G84" i="29" s="1"/>
  <c r="F85" i="29"/>
  <c r="F84" i="29" s="1"/>
  <c r="E85" i="29"/>
  <c r="D85" i="29"/>
  <c r="D84" i="29" s="1"/>
  <c r="C85" i="29"/>
  <c r="B85" i="29"/>
  <c r="Y66" i="29"/>
  <c r="Y123" i="29" s="1"/>
  <c r="X66" i="29"/>
  <c r="W66" i="29"/>
  <c r="W123" i="29" s="1"/>
  <c r="V66" i="29"/>
  <c r="V123" i="29" s="1"/>
  <c r="U66" i="29"/>
  <c r="U123" i="29" s="1"/>
  <c r="T66" i="29"/>
  <c r="T123" i="29" s="1"/>
  <c r="S66" i="29"/>
  <c r="S105" i="29" s="1"/>
  <c r="R66" i="29"/>
  <c r="R123" i="29" s="1"/>
  <c r="Q66" i="29"/>
  <c r="Q123" i="29" s="1"/>
  <c r="P66" i="29"/>
  <c r="O66" i="29"/>
  <c r="O123" i="29" s="1"/>
  <c r="N66" i="29"/>
  <c r="N123" i="29" s="1"/>
  <c r="M66" i="29"/>
  <c r="M123" i="29" s="1"/>
  <c r="L66" i="29"/>
  <c r="L123" i="29" s="1"/>
  <c r="K66" i="29"/>
  <c r="K105" i="29" s="1"/>
  <c r="J66" i="29"/>
  <c r="J123" i="29" s="1"/>
  <c r="I66" i="29"/>
  <c r="I123" i="29" s="1"/>
  <c r="H66" i="29"/>
  <c r="G66" i="29"/>
  <c r="G123" i="29" s="1"/>
  <c r="F66" i="29"/>
  <c r="F123" i="31" s="1"/>
  <c r="E66" i="29"/>
  <c r="E123" i="29" s="1"/>
  <c r="D66" i="29"/>
  <c r="D123" i="29" s="1"/>
  <c r="C66" i="29"/>
  <c r="C105" i="29" s="1"/>
  <c r="B66" i="29"/>
  <c r="B123" i="29" s="1"/>
  <c r="Y45" i="29"/>
  <c r="Y122" i="29" s="1"/>
  <c r="X45" i="29"/>
  <c r="X122" i="29" s="1"/>
  <c r="W45" i="29"/>
  <c r="W122" i="29" s="1"/>
  <c r="V45" i="29"/>
  <c r="V122" i="31" s="1"/>
  <c r="U45" i="29"/>
  <c r="U122" i="29" s="1"/>
  <c r="T45" i="29"/>
  <c r="T122" i="29" s="1"/>
  <c r="S45" i="29"/>
  <c r="R45" i="29"/>
  <c r="Q45" i="29"/>
  <c r="Q122" i="29" s="1"/>
  <c r="P45" i="29"/>
  <c r="P122" i="29" s="1"/>
  <c r="O45" i="29"/>
  <c r="O122" i="29" s="1"/>
  <c r="N45" i="29"/>
  <c r="M45" i="29"/>
  <c r="M122" i="29" s="1"/>
  <c r="L45" i="29"/>
  <c r="L122" i="29" s="1"/>
  <c r="K45" i="29"/>
  <c r="K122" i="29" s="1"/>
  <c r="J45" i="29"/>
  <c r="I45" i="29"/>
  <c r="I122" i="29" s="1"/>
  <c r="H45" i="29"/>
  <c r="H122" i="29" s="1"/>
  <c r="G45" i="29"/>
  <c r="G122" i="29" s="1"/>
  <c r="F45" i="29"/>
  <c r="F122" i="31" s="1"/>
  <c r="E45" i="29"/>
  <c r="E122" i="29" s="1"/>
  <c r="D45" i="29"/>
  <c r="D122" i="29" s="1"/>
  <c r="C45" i="29"/>
  <c r="C122" i="29" s="1"/>
  <c r="B45" i="29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Q16" i="29"/>
  <c r="Q119" i="29" s="1"/>
  <c r="P16" i="29"/>
  <c r="P119" i="29" s="1"/>
  <c r="O16" i="29"/>
  <c r="O119" i="29" s="1"/>
  <c r="N16" i="29"/>
  <c r="M16" i="29"/>
  <c r="M119" i="29" s="1"/>
  <c r="L16" i="29"/>
  <c r="L119" i="29" s="1"/>
  <c r="K16" i="29"/>
  <c r="J16" i="29"/>
  <c r="I16" i="29"/>
  <c r="I119" i="29" s="1"/>
  <c r="H16" i="29"/>
  <c r="H119" i="29" s="1"/>
  <c r="G16" i="29"/>
  <c r="G119" i="29" s="1"/>
  <c r="F16" i="29"/>
  <c r="E16" i="29"/>
  <c r="E119" i="29" s="1"/>
  <c r="D16" i="29"/>
  <c r="D119" i="29" s="1"/>
  <c r="C16" i="29"/>
  <c r="C119" i="29" s="1"/>
  <c r="B16" i="29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D175" i="4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Y126" i="27" s="1"/>
  <c r="X130" i="27"/>
  <c r="X126" i="27" s="1"/>
  <c r="W130" i="27"/>
  <c r="W126" i="27" s="1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S126" i="27" s="1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R126" i="27" s="1"/>
  <c r="Q128" i="27"/>
  <c r="Q126" i="27" s="1"/>
  <c r="P128" i="27"/>
  <c r="P126" i="27" s="1"/>
  <c r="O128" i="27"/>
  <c r="O126" i="27" s="1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V126" i="27" s="1"/>
  <c r="U127" i="27"/>
  <c r="U126" i="27" s="1"/>
  <c r="T127" i="27"/>
  <c r="T126" i="27" s="1"/>
  <c r="S127" i="27"/>
  <c r="R127" i="27"/>
  <c r="Q127" i="27"/>
  <c r="P127" i="27"/>
  <c r="O127" i="27"/>
  <c r="N127" i="27"/>
  <c r="N126" i="27" s="1"/>
  <c r="M127" i="27"/>
  <c r="M126" i="27" s="1"/>
  <c r="L127" i="27"/>
  <c r="L126" i="27" s="1"/>
  <c r="K127" i="27"/>
  <c r="K126" i="27" s="1"/>
  <c r="J127" i="27"/>
  <c r="I127" i="27"/>
  <c r="H127" i="27"/>
  <c r="G127" i="27"/>
  <c r="F127" i="27"/>
  <c r="E127" i="27"/>
  <c r="D127" i="27"/>
  <c r="C127" i="27"/>
  <c r="B127" i="27"/>
  <c r="B126" i="27" s="1"/>
  <c r="J126" i="27"/>
  <c r="I126" i="27"/>
  <c r="H126" i="27"/>
  <c r="G126" i="27"/>
  <c r="F126" i="27"/>
  <c r="E126" i="27"/>
  <c r="D126" i="27"/>
  <c r="C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R122" i="27"/>
  <c r="J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N110" i="27" s="1"/>
  <c r="M115" i="27"/>
  <c r="M110" i="27" s="1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L110" i="27" s="1"/>
  <c r="K114" i="27"/>
  <c r="K110" i="27" s="1"/>
  <c r="J114" i="27"/>
  <c r="I114" i="27"/>
  <c r="I110" i="27" s="1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H110" i="27" s="1"/>
  <c r="G113" i="27"/>
  <c r="G110" i="27" s="1"/>
  <c r="F113" i="27"/>
  <c r="E113" i="27"/>
  <c r="E110" i="27" s="1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D110" i="27" s="1"/>
  <c r="C112" i="27"/>
  <c r="C110" i="27" s="1"/>
  <c r="B112" i="27"/>
  <c r="Y111" i="27"/>
  <c r="Y110" i="27" s="1"/>
  <c r="X111" i="27"/>
  <c r="W111" i="27"/>
  <c r="V111" i="27"/>
  <c r="U111" i="27"/>
  <c r="T111" i="27"/>
  <c r="S111" i="27"/>
  <c r="R111" i="27"/>
  <c r="Q111" i="27"/>
  <c r="P111" i="27"/>
  <c r="O111" i="27"/>
  <c r="O110" i="27" s="1"/>
  <c r="N111" i="27"/>
  <c r="M111" i="27"/>
  <c r="L111" i="27"/>
  <c r="K111" i="27"/>
  <c r="J111" i="27"/>
  <c r="I111" i="27"/>
  <c r="H111" i="27"/>
  <c r="G111" i="27"/>
  <c r="F111" i="27"/>
  <c r="F110" i="27" s="1"/>
  <c r="E111" i="27"/>
  <c r="D111" i="27"/>
  <c r="C111" i="27"/>
  <c r="B111" i="27"/>
  <c r="X110" i="27"/>
  <c r="W110" i="27"/>
  <c r="V110" i="27"/>
  <c r="U110" i="27"/>
  <c r="T110" i="27"/>
  <c r="S110" i="27"/>
  <c r="Q110" i="27"/>
  <c r="P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Y98" i="27" s="1"/>
  <c r="X102" i="27"/>
  <c r="X98" i="27" s="1"/>
  <c r="W102" i="27"/>
  <c r="W98" i="27" s="1"/>
  <c r="V102" i="27"/>
  <c r="V98" i="27" s="1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U98" i="27" s="1"/>
  <c r="T101" i="27"/>
  <c r="T98" i="27" s="1"/>
  <c r="S101" i="27"/>
  <c r="S98" i="27" s="1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Q98" i="27" s="1"/>
  <c r="P100" i="27"/>
  <c r="P98" i="27" s="1"/>
  <c r="O100" i="27"/>
  <c r="O98" i="27" s="1"/>
  <c r="N100" i="27"/>
  <c r="N98" i="27" s="1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M98" i="27" s="1"/>
  <c r="L99" i="27"/>
  <c r="L98" i="27" s="1"/>
  <c r="K99" i="27"/>
  <c r="K98" i="27" s="1"/>
  <c r="J99" i="27"/>
  <c r="I99" i="27"/>
  <c r="I98" i="27" s="1"/>
  <c r="H99" i="27"/>
  <c r="H98" i="27" s="1"/>
  <c r="G99" i="27"/>
  <c r="F99" i="27"/>
  <c r="E99" i="27"/>
  <c r="D99" i="27"/>
  <c r="C99" i="27"/>
  <c r="B99" i="27"/>
  <c r="G98" i="27"/>
  <c r="F98" i="27"/>
  <c r="E98" i="27"/>
  <c r="D98" i="27"/>
  <c r="C98" i="27"/>
  <c r="B98" i="27"/>
  <c r="Y69" i="27"/>
  <c r="Y122" i="27" s="1"/>
  <c r="X69" i="27"/>
  <c r="W69" i="27"/>
  <c r="V69" i="27"/>
  <c r="U69" i="27"/>
  <c r="T69" i="27"/>
  <c r="T122" i="27" s="1"/>
  <c r="S69" i="27"/>
  <c r="R69" i="27"/>
  <c r="Q69" i="27"/>
  <c r="Q122" i="27" s="1"/>
  <c r="P69" i="27"/>
  <c r="O69" i="27"/>
  <c r="N69" i="27"/>
  <c r="N122" i="27" s="1"/>
  <c r="M69" i="27"/>
  <c r="M122" i="27" s="1"/>
  <c r="L69" i="27"/>
  <c r="L122" i="27" s="1"/>
  <c r="K69" i="27"/>
  <c r="J69" i="27"/>
  <c r="I69" i="27"/>
  <c r="I122" i="27" s="1"/>
  <c r="H69" i="27"/>
  <c r="G69" i="27"/>
  <c r="F69" i="27"/>
  <c r="E69" i="27"/>
  <c r="D69" i="27"/>
  <c r="D122" i="27" s="1"/>
  <c r="C69" i="27"/>
  <c r="B69" i="27"/>
  <c r="B122" i="27" s="1"/>
  <c r="Y56" i="27"/>
  <c r="X56" i="27"/>
  <c r="W56" i="27"/>
  <c r="W119" i="27" s="1"/>
  <c r="V56" i="27"/>
  <c r="V119" i="27" s="1"/>
  <c r="U56" i="27"/>
  <c r="U119" i="27" s="1"/>
  <c r="T56" i="27"/>
  <c r="S56" i="27"/>
  <c r="R56" i="27"/>
  <c r="Q56" i="27"/>
  <c r="P56" i="27"/>
  <c r="O56" i="27"/>
  <c r="O119" i="27" s="1"/>
  <c r="N56" i="27"/>
  <c r="N119" i="27" s="1"/>
  <c r="M56" i="27"/>
  <c r="M119" i="27" s="1"/>
  <c r="L56" i="27"/>
  <c r="L119" i="27" s="1"/>
  <c r="K56" i="27"/>
  <c r="K119" i="27" s="1"/>
  <c r="J56" i="27"/>
  <c r="J119" i="27" s="1"/>
  <c r="I56" i="27"/>
  <c r="H56" i="27"/>
  <c r="G56" i="27"/>
  <c r="F56" i="27"/>
  <c r="E56" i="27"/>
  <c r="D56" i="27"/>
  <c r="C56" i="27"/>
  <c r="B56" i="27"/>
  <c r="B119" i="27" s="1"/>
  <c r="Y43" i="27"/>
  <c r="X43" i="27"/>
  <c r="W43" i="27"/>
  <c r="W116" i="27" s="1"/>
  <c r="V43" i="27"/>
  <c r="V116" i="27" s="1"/>
  <c r="U43" i="27"/>
  <c r="T43" i="27"/>
  <c r="S43" i="27"/>
  <c r="R43" i="27"/>
  <c r="R116" i="27" s="1"/>
  <c r="Q43" i="27"/>
  <c r="P43" i="27"/>
  <c r="O43" i="27"/>
  <c r="O116" i="27" s="1"/>
  <c r="N43" i="27"/>
  <c r="N116" i="27" s="1"/>
  <c r="M43" i="27"/>
  <c r="M116" i="27" s="1"/>
  <c r="L43" i="27"/>
  <c r="L116" i="27" s="1"/>
  <c r="K43" i="27"/>
  <c r="J43" i="27"/>
  <c r="J116" i="27" s="1"/>
  <c r="I43" i="27"/>
  <c r="H43" i="27"/>
  <c r="G43" i="27"/>
  <c r="G116" i="27" s="1"/>
  <c r="F43" i="27"/>
  <c r="F116" i="27" s="1"/>
  <c r="E43" i="27"/>
  <c r="D43" i="27"/>
  <c r="D116" i="27" s="1"/>
  <c r="C43" i="27"/>
  <c r="C116" i="27" s="1"/>
  <c r="B43" i="27"/>
  <c r="B116" i="27" s="1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R105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43" i="27" s="1"/>
  <c r="J17" i="27"/>
  <c r="J105" i="27" s="1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05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N126" i="26" s="1"/>
  <c r="M131" i="26"/>
  <c r="L131" i="26"/>
  <c r="K131" i="26"/>
  <c r="J131" i="26"/>
  <c r="I131" i="26"/>
  <c r="I126" i="26" s="1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J126" i="26" s="1"/>
  <c r="I130" i="26"/>
  <c r="H130" i="26"/>
  <c r="H126" i="26" s="1"/>
  <c r="G130" i="26"/>
  <c r="G126" i="26" s="1"/>
  <c r="F130" i="26"/>
  <c r="E130" i="26"/>
  <c r="E126" i="26" s="1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F126" i="26" s="1"/>
  <c r="E129" i="26"/>
  <c r="D129" i="26"/>
  <c r="D126" i="26" s="1"/>
  <c r="C129" i="26"/>
  <c r="C126" i="26" s="1"/>
  <c r="B129" i="26"/>
  <c r="Y128" i="26"/>
  <c r="Y126" i="26" s="1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X126" i="26" s="1"/>
  <c r="W127" i="26"/>
  <c r="W126" i="26" s="1"/>
  <c r="V127" i="26"/>
  <c r="U127" i="26"/>
  <c r="U126" i="26" s="1"/>
  <c r="T127" i="26"/>
  <c r="T126" i="26" s="1"/>
  <c r="S127" i="26"/>
  <c r="S126" i="26" s="1"/>
  <c r="R127" i="26"/>
  <c r="R126" i="26" s="1"/>
  <c r="Q127" i="26"/>
  <c r="Q126" i="26" s="1"/>
  <c r="P127" i="26"/>
  <c r="O127" i="26"/>
  <c r="N127" i="26"/>
  <c r="M127" i="26"/>
  <c r="L127" i="26"/>
  <c r="L126" i="26" s="1"/>
  <c r="K127" i="26"/>
  <c r="K126" i="26" s="1"/>
  <c r="J127" i="26"/>
  <c r="I127" i="26"/>
  <c r="H127" i="26"/>
  <c r="G127" i="26"/>
  <c r="F127" i="26"/>
  <c r="E127" i="26"/>
  <c r="D127" i="26"/>
  <c r="C127" i="26"/>
  <c r="B127" i="26"/>
  <c r="B126" i="26" s="1"/>
  <c r="V126" i="26"/>
  <c r="P126" i="26"/>
  <c r="O126" i="26"/>
  <c r="M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C110" i="26" s="1"/>
  <c r="B117" i="26"/>
  <c r="U116" i="26"/>
  <c r="M116" i="26"/>
  <c r="Y115" i="26"/>
  <c r="Y110" i="26" s="1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110" i="26" s="1"/>
  <c r="Y114" i="26"/>
  <c r="X114" i="26"/>
  <c r="X110" i="26" s="1"/>
  <c r="W114" i="26"/>
  <c r="W110" i="26" s="1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V110" i="26" s="1"/>
  <c r="U113" i="26"/>
  <c r="T113" i="26"/>
  <c r="T110" i="26" s="1"/>
  <c r="S113" i="26"/>
  <c r="S110" i="26" s="1"/>
  <c r="R113" i="26"/>
  <c r="Q113" i="26"/>
  <c r="Q110" i="26" s="1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R110" i="26" s="1"/>
  <c r="Q112" i="26"/>
  <c r="P112" i="26"/>
  <c r="P110" i="26" s="1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N110" i="26" s="1"/>
  <c r="M111" i="26"/>
  <c r="L111" i="26"/>
  <c r="L110" i="26" s="1"/>
  <c r="K111" i="26"/>
  <c r="K110" i="26" s="1"/>
  <c r="J111" i="26"/>
  <c r="J110" i="26" s="1"/>
  <c r="I111" i="26"/>
  <c r="I110" i="26" s="1"/>
  <c r="H111" i="26"/>
  <c r="H110" i="26" s="1"/>
  <c r="G111" i="26"/>
  <c r="G110" i="26" s="1"/>
  <c r="F111" i="26"/>
  <c r="E111" i="26"/>
  <c r="D111" i="26"/>
  <c r="C111" i="26"/>
  <c r="B111" i="26"/>
  <c r="F110" i="26"/>
  <c r="D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T98" i="26" s="1"/>
  <c r="S104" i="26"/>
  <c r="R104" i="26"/>
  <c r="Q104" i="26"/>
  <c r="P104" i="26"/>
  <c r="O104" i="26"/>
  <c r="N104" i="26"/>
  <c r="N98" i="26" s="1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P98" i="26" s="1"/>
  <c r="O103" i="26"/>
  <c r="N103" i="26"/>
  <c r="M103" i="26"/>
  <c r="L103" i="26"/>
  <c r="K103" i="26"/>
  <c r="K98" i="26" s="1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L98" i="26" s="1"/>
  <c r="K102" i="26"/>
  <c r="J102" i="26"/>
  <c r="J98" i="26" s="1"/>
  <c r="I102" i="26"/>
  <c r="I98" i="26" s="1"/>
  <c r="H102" i="26"/>
  <c r="G102" i="26"/>
  <c r="G98" i="26" s="1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H98" i="26" s="1"/>
  <c r="G101" i="26"/>
  <c r="F101" i="26"/>
  <c r="F98" i="26" s="1"/>
  <c r="E101" i="26"/>
  <c r="D101" i="26"/>
  <c r="C101" i="26"/>
  <c r="C98" i="26" s="1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D98" i="26" s="1"/>
  <c r="C100" i="26"/>
  <c r="B100" i="26"/>
  <c r="B98" i="26" s="1"/>
  <c r="Y99" i="26"/>
  <c r="Y98" i="26" s="1"/>
  <c r="X99" i="26"/>
  <c r="W99" i="26"/>
  <c r="W98" i="26" s="1"/>
  <c r="V99" i="26"/>
  <c r="V98" i="26" s="1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X98" i="26"/>
  <c r="S98" i="26"/>
  <c r="R98" i="26"/>
  <c r="Q98" i="26"/>
  <c r="O98" i="26"/>
  <c r="Y69" i="26"/>
  <c r="X69" i="26"/>
  <c r="W69" i="26"/>
  <c r="V69" i="26"/>
  <c r="U69" i="26"/>
  <c r="U122" i="26" s="1"/>
  <c r="T69" i="26"/>
  <c r="S69" i="26"/>
  <c r="R69" i="26"/>
  <c r="Q69" i="26"/>
  <c r="P69" i="26"/>
  <c r="O69" i="26"/>
  <c r="N69" i="26"/>
  <c r="M69" i="26"/>
  <c r="M122" i="26" s="1"/>
  <c r="L69" i="26"/>
  <c r="K69" i="26"/>
  <c r="J69" i="26"/>
  <c r="I69" i="26"/>
  <c r="H69" i="26"/>
  <c r="G69" i="26"/>
  <c r="F69" i="26"/>
  <c r="E69" i="26"/>
  <c r="E122" i="26" s="1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M119" i="26" s="1"/>
  <c r="L56" i="26"/>
  <c r="K56" i="26"/>
  <c r="J56" i="26"/>
  <c r="I56" i="26"/>
  <c r="H56" i="26"/>
  <c r="G56" i="26"/>
  <c r="F56" i="26"/>
  <c r="E56" i="26"/>
  <c r="E119" i="26" s="1"/>
  <c r="D56" i="26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E116" i="26" s="1"/>
  <c r="D43" i="26"/>
  <c r="C43" i="26"/>
  <c r="B43" i="26"/>
  <c r="Y17" i="26"/>
  <c r="Y143" i="26" s="1"/>
  <c r="X17" i="26"/>
  <c r="X143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D156" i="25" s="1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Y156" i="25" s="1"/>
  <c r="X158" i="25"/>
  <c r="W158" i="25"/>
  <c r="V158" i="25"/>
  <c r="U158" i="25"/>
  <c r="T158" i="25"/>
  <c r="S158" i="25"/>
  <c r="R158" i="25"/>
  <c r="Q158" i="25"/>
  <c r="P158" i="25"/>
  <c r="O158" i="25"/>
  <c r="N158" i="25"/>
  <c r="N156" i="25" s="1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Q156" i="25" s="1"/>
  <c r="P157" i="25"/>
  <c r="P156" i="25" s="1"/>
  <c r="O157" i="25"/>
  <c r="N157" i="25"/>
  <c r="M157" i="25"/>
  <c r="L157" i="25"/>
  <c r="K157" i="25"/>
  <c r="J157" i="25"/>
  <c r="J156" i="25" s="1"/>
  <c r="I157" i="25"/>
  <c r="H157" i="25"/>
  <c r="G157" i="25"/>
  <c r="F157" i="25"/>
  <c r="E157" i="25"/>
  <c r="D157" i="25"/>
  <c r="C157" i="25"/>
  <c r="C156" i="25" s="1"/>
  <c r="B157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V126" i="25" s="1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C126" i="25" s="1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U126" i="25" s="1"/>
  <c r="T128" i="25"/>
  <c r="T126" i="25" s="1"/>
  <c r="S128" i="25"/>
  <c r="R128" i="25"/>
  <c r="R126" i="25" s="1"/>
  <c r="Q128" i="25"/>
  <c r="P128" i="25"/>
  <c r="O128" i="25"/>
  <c r="N128" i="25"/>
  <c r="M128" i="25"/>
  <c r="M126" i="25" s="1"/>
  <c r="L128" i="25"/>
  <c r="L126" i="25" s="1"/>
  <c r="K128" i="25"/>
  <c r="K126" i="25" s="1"/>
  <c r="J128" i="25"/>
  <c r="I128" i="25"/>
  <c r="H128" i="25"/>
  <c r="G128" i="25"/>
  <c r="F128" i="25"/>
  <c r="E128" i="25"/>
  <c r="D128" i="25"/>
  <c r="C128" i="25"/>
  <c r="B128" i="25"/>
  <c r="Y127" i="25"/>
  <c r="Y126" i="25" s="1"/>
  <c r="X127" i="25"/>
  <c r="X126" i="25" s="1"/>
  <c r="W127" i="25"/>
  <c r="W126" i="25" s="1"/>
  <c r="V127" i="25"/>
  <c r="U127" i="25"/>
  <c r="T127" i="25"/>
  <c r="S127" i="25"/>
  <c r="S126" i="25" s="1"/>
  <c r="R127" i="25"/>
  <c r="Q127" i="25"/>
  <c r="Q126" i="25" s="1"/>
  <c r="P127" i="25"/>
  <c r="P126" i="25" s="1"/>
  <c r="O127" i="25"/>
  <c r="N127" i="25"/>
  <c r="N126" i="25" s="1"/>
  <c r="M127" i="25"/>
  <c r="L127" i="25"/>
  <c r="K127" i="25"/>
  <c r="J127" i="25"/>
  <c r="J126" i="25" s="1"/>
  <c r="I127" i="25"/>
  <c r="I126" i="25" s="1"/>
  <c r="H127" i="25"/>
  <c r="H126" i="25" s="1"/>
  <c r="G127" i="25"/>
  <c r="G126" i="25" s="1"/>
  <c r="F127" i="25"/>
  <c r="E127" i="25"/>
  <c r="D127" i="25"/>
  <c r="C127" i="25"/>
  <c r="B127" i="25"/>
  <c r="O126" i="25"/>
  <c r="F126" i="25"/>
  <c r="E126" i="25"/>
  <c r="D126" i="25"/>
  <c r="B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G110" i="25" s="1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D110" i="25" s="1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M110" i="25" s="1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I110" i="25" s="1"/>
  <c r="H113" i="25"/>
  <c r="G113" i="25"/>
  <c r="F113" i="25"/>
  <c r="E113" i="25"/>
  <c r="D113" i="25"/>
  <c r="C113" i="25"/>
  <c r="B113" i="25"/>
  <c r="Y112" i="25"/>
  <c r="X112" i="25"/>
  <c r="W112" i="25"/>
  <c r="V112" i="25"/>
  <c r="V110" i="25" s="1"/>
  <c r="U112" i="25"/>
  <c r="U110" i="25" s="1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E110" i="25" s="1"/>
  <c r="D112" i="25"/>
  <c r="C112" i="25"/>
  <c r="B112" i="25"/>
  <c r="Y111" i="25"/>
  <c r="X111" i="25"/>
  <c r="W111" i="25"/>
  <c r="W110" i="25" s="1"/>
  <c r="V111" i="25"/>
  <c r="U111" i="25"/>
  <c r="T111" i="25"/>
  <c r="T110" i="25" s="1"/>
  <c r="S111" i="25"/>
  <c r="R111" i="25"/>
  <c r="R110" i="25" s="1"/>
  <c r="Q111" i="25"/>
  <c r="Q110" i="25" s="1"/>
  <c r="P111" i="25"/>
  <c r="O111" i="25"/>
  <c r="O110" i="25" s="1"/>
  <c r="N111" i="25"/>
  <c r="N110" i="25" s="1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110" i="25" s="1"/>
  <c r="Y110" i="25"/>
  <c r="L110" i="25"/>
  <c r="J110" i="25"/>
  <c r="F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X98" i="25" s="1"/>
  <c r="W106" i="25"/>
  <c r="V106" i="25"/>
  <c r="U106" i="25"/>
  <c r="T106" i="25"/>
  <c r="S106" i="25"/>
  <c r="S98" i="25" s="1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X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Y98" i="25" s="1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U98" i="25" s="1"/>
  <c r="T101" i="25"/>
  <c r="S101" i="25"/>
  <c r="R101" i="25"/>
  <c r="Q101" i="25"/>
  <c r="P101" i="25"/>
  <c r="O101" i="25"/>
  <c r="N101" i="25"/>
  <c r="M101" i="25"/>
  <c r="L101" i="25"/>
  <c r="L98" i="25" s="1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R98" i="25" s="1"/>
  <c r="Q99" i="25"/>
  <c r="Q98" i="25" s="1"/>
  <c r="P99" i="25"/>
  <c r="O99" i="25"/>
  <c r="O98" i="25" s="1"/>
  <c r="N99" i="25"/>
  <c r="N98" i="25" s="1"/>
  <c r="M99" i="25"/>
  <c r="M98" i="25" s="1"/>
  <c r="L99" i="25"/>
  <c r="K99" i="25"/>
  <c r="J99" i="25"/>
  <c r="J98" i="25" s="1"/>
  <c r="I99" i="25"/>
  <c r="I98" i="25" s="1"/>
  <c r="H99" i="25"/>
  <c r="G99" i="25"/>
  <c r="G98" i="25" s="1"/>
  <c r="F99" i="25"/>
  <c r="F98" i="25" s="1"/>
  <c r="E99" i="25"/>
  <c r="E98" i="25" s="1"/>
  <c r="D99" i="25"/>
  <c r="D98" i="25" s="1"/>
  <c r="C99" i="25"/>
  <c r="B99" i="25"/>
  <c r="W98" i="25"/>
  <c r="V98" i="25"/>
  <c r="T98" i="25"/>
  <c r="B98" i="25"/>
  <c r="Y69" i="25"/>
  <c r="X69" i="25"/>
  <c r="X154" i="25" s="1"/>
  <c r="W69" i="25"/>
  <c r="V69" i="25"/>
  <c r="U69" i="25"/>
  <c r="U154" i="26" s="1"/>
  <c r="T69" i="25"/>
  <c r="S69" i="25"/>
  <c r="R69" i="25"/>
  <c r="Q69" i="25"/>
  <c r="P69" i="25"/>
  <c r="P154" i="25" s="1"/>
  <c r="O69" i="25"/>
  <c r="N69" i="25"/>
  <c r="N154" i="27" s="1"/>
  <c r="M69" i="25"/>
  <c r="L69" i="25"/>
  <c r="K69" i="25"/>
  <c r="J69" i="25"/>
  <c r="I69" i="25"/>
  <c r="H69" i="25"/>
  <c r="H154" i="25" s="1"/>
  <c r="G69" i="25"/>
  <c r="F69" i="25"/>
  <c r="E69" i="25"/>
  <c r="D69" i="25"/>
  <c r="C69" i="25"/>
  <c r="B69" i="25"/>
  <c r="Y56" i="25"/>
  <c r="X56" i="25"/>
  <c r="X153" i="25" s="1"/>
  <c r="W56" i="25"/>
  <c r="V56" i="25"/>
  <c r="U56" i="25"/>
  <c r="T56" i="25"/>
  <c r="S56" i="25"/>
  <c r="R56" i="25"/>
  <c r="Q56" i="25"/>
  <c r="P56" i="25"/>
  <c r="P153" i="25" s="1"/>
  <c r="O56" i="25"/>
  <c r="N56" i="25"/>
  <c r="M56" i="25"/>
  <c r="L56" i="25"/>
  <c r="K56" i="25"/>
  <c r="K153" i="27" s="1"/>
  <c r="J56" i="25"/>
  <c r="I56" i="25"/>
  <c r="H56" i="25"/>
  <c r="H153" i="25" s="1"/>
  <c r="G56" i="25"/>
  <c r="F56" i="25"/>
  <c r="E56" i="25"/>
  <c r="D56" i="25"/>
  <c r="C56" i="25"/>
  <c r="B56" i="25"/>
  <c r="Y43" i="25"/>
  <c r="X43" i="25"/>
  <c r="X116" i="25" s="1"/>
  <c r="W43" i="25"/>
  <c r="V43" i="25"/>
  <c r="U43" i="25"/>
  <c r="U152" i="26" s="1"/>
  <c r="T43" i="25"/>
  <c r="S43" i="25"/>
  <c r="S152" i="25" s="1"/>
  <c r="R43" i="25"/>
  <c r="Q43" i="25"/>
  <c r="P43" i="25"/>
  <c r="O43" i="25"/>
  <c r="N43" i="25"/>
  <c r="M43" i="25"/>
  <c r="M152" i="26" s="1"/>
  <c r="L43" i="25"/>
  <c r="K43" i="25"/>
  <c r="K152" i="25" s="1"/>
  <c r="J43" i="25"/>
  <c r="I43" i="25"/>
  <c r="H43" i="25"/>
  <c r="G43" i="25"/>
  <c r="F43" i="25"/>
  <c r="E43" i="25"/>
  <c r="D43" i="25"/>
  <c r="C43" i="25"/>
  <c r="C152" i="25" s="1"/>
  <c r="B43" i="25"/>
  <c r="Y17" i="25"/>
  <c r="X17" i="25"/>
  <c r="X143" i="25" s="1"/>
  <c r="W17" i="25"/>
  <c r="W143" i="25" s="1"/>
  <c r="V17" i="25"/>
  <c r="U17" i="25"/>
  <c r="T17" i="25"/>
  <c r="S17" i="25"/>
  <c r="S143" i="25" s="1"/>
  <c r="R17" i="25"/>
  <c r="R143" i="25" s="1"/>
  <c r="Q17" i="25"/>
  <c r="P17" i="25"/>
  <c r="P105" i="25" s="1"/>
  <c r="O17" i="25"/>
  <c r="O143" i="25" s="1"/>
  <c r="N17" i="25"/>
  <c r="M17" i="25"/>
  <c r="L17" i="25"/>
  <c r="K17" i="25"/>
  <c r="K143" i="25" s="1"/>
  <c r="J17" i="25"/>
  <c r="J143" i="25" s="1"/>
  <c r="I17" i="25"/>
  <c r="H17" i="25"/>
  <c r="H143" i="25" s="1"/>
  <c r="G17" i="25"/>
  <c r="G143" i="25" s="1"/>
  <c r="F17" i="25"/>
  <c r="E17" i="25"/>
  <c r="D17" i="25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P68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S57" i="24" s="1"/>
  <c r="S116" i="4" s="1"/>
  <c r="R59" i="24"/>
  <c r="R57" i="24" s="1"/>
  <c r="R116" i="4" s="1"/>
  <c r="Q59" i="24"/>
  <c r="P59" i="24"/>
  <c r="O59" i="24"/>
  <c r="N59" i="24"/>
  <c r="M59" i="24"/>
  <c r="L59" i="24"/>
  <c r="K59" i="24"/>
  <c r="J59" i="24"/>
  <c r="J57" i="24" s="1"/>
  <c r="J116" i="4" s="1"/>
  <c r="I59" i="24"/>
  <c r="H59" i="24"/>
  <c r="G59" i="24"/>
  <c r="F59" i="24"/>
  <c r="E59" i="24"/>
  <c r="D59" i="24"/>
  <c r="C59" i="24"/>
  <c r="B59" i="24"/>
  <c r="Y58" i="24"/>
  <c r="X58" i="24"/>
  <c r="X57" i="24" s="1"/>
  <c r="X116" i="4" s="1"/>
  <c r="W58" i="24"/>
  <c r="V58" i="24"/>
  <c r="U58" i="24"/>
  <c r="T58" i="24"/>
  <c r="S58" i="24"/>
  <c r="R58" i="24"/>
  <c r="Q58" i="24"/>
  <c r="Q57" i="24" s="1"/>
  <c r="Q116" i="4" s="1"/>
  <c r="P58" i="24"/>
  <c r="P57" i="24" s="1"/>
  <c r="P116" i="4" s="1"/>
  <c r="O58" i="24"/>
  <c r="N58" i="24"/>
  <c r="M58" i="24"/>
  <c r="L58" i="24"/>
  <c r="K58" i="24"/>
  <c r="J58" i="24"/>
  <c r="I58" i="24"/>
  <c r="H58" i="24"/>
  <c r="G58" i="24"/>
  <c r="G57" i="24" s="1"/>
  <c r="G116" i="4" s="1"/>
  <c r="F58" i="24"/>
  <c r="F57" i="24" s="1"/>
  <c r="F116" i="4" s="1"/>
  <c r="E58" i="24"/>
  <c r="E57" i="24" s="1"/>
  <c r="E116" i="4" s="1"/>
  <c r="D58" i="24"/>
  <c r="D57" i="24" s="1"/>
  <c r="D116" i="4" s="1"/>
  <c r="C58" i="24"/>
  <c r="B58" i="24"/>
  <c r="Y57" i="24"/>
  <c r="K57" i="24"/>
  <c r="Y55" i="24"/>
  <c r="Y77" i="24" s="1"/>
  <c r="X55" i="24"/>
  <c r="X77" i="24" s="1"/>
  <c r="X174" i="4" s="1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K72" i="4" s="1"/>
  <c r="K145" i="4" s="1"/>
  <c r="J55" i="24"/>
  <c r="I55" i="24"/>
  <c r="H55" i="24"/>
  <c r="G55" i="24"/>
  <c r="G77" i="24" s="1"/>
  <c r="F55" i="24"/>
  <c r="F77" i="24" s="1"/>
  <c r="E55" i="24"/>
  <c r="E77" i="24" s="1"/>
  <c r="D55" i="24"/>
  <c r="D77" i="24" s="1"/>
  <c r="C55" i="24"/>
  <c r="C77" i="24" s="1"/>
  <c r="B55" i="24"/>
  <c r="Y54" i="24"/>
  <c r="Y76" i="24" s="1"/>
  <c r="X54" i="24"/>
  <c r="X68" i="24" s="1"/>
  <c r="W54" i="24"/>
  <c r="W76" i="24" s="1"/>
  <c r="V54" i="24"/>
  <c r="V76" i="24" s="1"/>
  <c r="V173" i="4" s="1"/>
  <c r="U54" i="24"/>
  <c r="U76" i="24" s="1"/>
  <c r="U173" i="4" s="1"/>
  <c r="T54" i="24"/>
  <c r="T76" i="24" s="1"/>
  <c r="T173" i="4" s="1"/>
  <c r="S54" i="24"/>
  <c r="R54" i="24"/>
  <c r="Q54" i="24"/>
  <c r="P54" i="24"/>
  <c r="P76" i="24" s="1"/>
  <c r="P173" i="4" s="1"/>
  <c r="O54" i="24"/>
  <c r="N54" i="24"/>
  <c r="N52" i="24" s="1"/>
  <c r="M54" i="24"/>
  <c r="L54" i="24"/>
  <c r="K54" i="24"/>
  <c r="J54" i="24"/>
  <c r="I54" i="24"/>
  <c r="H54" i="24"/>
  <c r="H68" i="24" s="1"/>
  <c r="G54" i="24"/>
  <c r="G71" i="4" s="1"/>
  <c r="G144" i="4" s="1"/>
  <c r="F54" i="24"/>
  <c r="E54" i="24"/>
  <c r="D54" i="24"/>
  <c r="C54" i="24"/>
  <c r="C76" i="24" s="1"/>
  <c r="B54" i="24"/>
  <c r="B76" i="24" s="1"/>
  <c r="Y53" i="24"/>
  <c r="Y75" i="24" s="1"/>
  <c r="X53" i="24"/>
  <c r="X67" i="24" s="1"/>
  <c r="W53" i="24"/>
  <c r="W75" i="24" s="1"/>
  <c r="V53" i="24"/>
  <c r="V75" i="24" s="1"/>
  <c r="U53" i="24"/>
  <c r="U75" i="24" s="1"/>
  <c r="T53" i="24"/>
  <c r="T75" i="24" s="1"/>
  <c r="S53" i="24"/>
  <c r="S75" i="24" s="1"/>
  <c r="R53" i="24"/>
  <c r="R75" i="24" s="1"/>
  <c r="Q53" i="24"/>
  <c r="Q75" i="24" s="1"/>
  <c r="P53" i="24"/>
  <c r="P75" i="24" s="1"/>
  <c r="P172" i="4" s="1"/>
  <c r="O53" i="24"/>
  <c r="O75" i="24" s="1"/>
  <c r="N53" i="24"/>
  <c r="N75" i="24" s="1"/>
  <c r="M53" i="24"/>
  <c r="M75" i="24" s="1"/>
  <c r="L53" i="24"/>
  <c r="L75" i="24" s="1"/>
  <c r="K53" i="24"/>
  <c r="K75" i="24" s="1"/>
  <c r="J53" i="24"/>
  <c r="J75" i="24" s="1"/>
  <c r="I53" i="24"/>
  <c r="I75" i="24" s="1"/>
  <c r="H53" i="24"/>
  <c r="H75" i="24" s="1"/>
  <c r="G53" i="24"/>
  <c r="G75" i="24" s="1"/>
  <c r="F53" i="24"/>
  <c r="F75" i="24" s="1"/>
  <c r="E53" i="24"/>
  <c r="E75" i="24" s="1"/>
  <c r="D53" i="24"/>
  <c r="D75" i="24" s="1"/>
  <c r="C53" i="24"/>
  <c r="C75" i="24" s="1"/>
  <c r="C172" i="4" s="1"/>
  <c r="B53" i="24"/>
  <c r="B75" i="24" s="1"/>
  <c r="I52" i="24"/>
  <c r="I69" i="4" s="1"/>
  <c r="H52" i="24"/>
  <c r="H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W3" i="24" s="1"/>
  <c r="W17" i="4" s="1"/>
  <c r="V4" i="24"/>
  <c r="V3" i="24" s="1"/>
  <c r="U4" i="24"/>
  <c r="U3" i="24" s="1"/>
  <c r="U17" i="4" s="1"/>
  <c r="T4" i="24"/>
  <c r="T3" i="24" s="1"/>
  <c r="S4" i="24"/>
  <c r="S3" i="24" s="1"/>
  <c r="S17" i="4" s="1"/>
  <c r="R4" i="24"/>
  <c r="Q4" i="24"/>
  <c r="P4" i="24"/>
  <c r="O4" i="24"/>
  <c r="N4" i="24"/>
  <c r="M4" i="24"/>
  <c r="L4" i="24"/>
  <c r="K4" i="24"/>
  <c r="J4" i="24"/>
  <c r="I4" i="24"/>
  <c r="H4" i="24"/>
  <c r="H3" i="24" s="1"/>
  <c r="H17" i="4" s="1"/>
  <c r="G4" i="24"/>
  <c r="G3" i="24" s="1"/>
  <c r="G17" i="4" s="1"/>
  <c r="F4" i="24"/>
  <c r="F3" i="24" s="1"/>
  <c r="F17" i="4" s="1"/>
  <c r="E4" i="24"/>
  <c r="E3" i="24" s="1"/>
  <c r="D4" i="24"/>
  <c r="C4" i="24"/>
  <c r="B4" i="24"/>
  <c r="Y3" i="24"/>
  <c r="X3" i="24"/>
  <c r="R3" i="24"/>
  <c r="Q3" i="24"/>
  <c r="P3" i="24"/>
  <c r="O3" i="24"/>
  <c r="N3" i="24"/>
  <c r="M3" i="24"/>
  <c r="L3" i="24"/>
  <c r="K3" i="24"/>
  <c r="J3" i="24"/>
  <c r="I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P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S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213" i="23" s="1"/>
  <c r="W119" i="23"/>
  <c r="W213" i="23" s="1"/>
  <c r="V119" i="23"/>
  <c r="U119" i="23"/>
  <c r="T119" i="23"/>
  <c r="S119" i="23"/>
  <c r="S213" i="23" s="1"/>
  <c r="R119" i="23"/>
  <c r="Q119" i="23"/>
  <c r="P119" i="23"/>
  <c r="P213" i="23" s="1"/>
  <c r="O119" i="23"/>
  <c r="O213" i="23" s="1"/>
  <c r="N119" i="23"/>
  <c r="M119" i="23"/>
  <c r="L119" i="23"/>
  <c r="K119" i="23"/>
  <c r="K213" i="23" s="1"/>
  <c r="J119" i="23"/>
  <c r="I119" i="23"/>
  <c r="I213" i="23" s="1"/>
  <c r="H119" i="23"/>
  <c r="H213" i="23" s="1"/>
  <c r="G119" i="23"/>
  <c r="G213" i="23" s="1"/>
  <c r="F119" i="23"/>
  <c r="E119" i="23"/>
  <c r="D119" i="23"/>
  <c r="D213" i="23" s="1"/>
  <c r="C119" i="23"/>
  <c r="C213" i="23" s="1"/>
  <c r="B119" i="23"/>
  <c r="Y110" i="23"/>
  <c r="Y211" i="23" s="1"/>
  <c r="X110" i="23"/>
  <c r="W110" i="23"/>
  <c r="W211" i="23" s="1"/>
  <c r="V110" i="23"/>
  <c r="V211" i="23" s="1"/>
  <c r="U110" i="23"/>
  <c r="U211" i="23" s="1"/>
  <c r="T110" i="23"/>
  <c r="T211" i="23" s="1"/>
  <c r="S110" i="23"/>
  <c r="S211" i="23" s="1"/>
  <c r="R110" i="23"/>
  <c r="R211" i="23" s="1"/>
  <c r="Q110" i="23"/>
  <c r="Q211" i="23" s="1"/>
  <c r="P110" i="23"/>
  <c r="O110" i="23"/>
  <c r="O211" i="23" s="1"/>
  <c r="N110" i="23"/>
  <c r="N211" i="23" s="1"/>
  <c r="M110" i="23"/>
  <c r="M211" i="23" s="1"/>
  <c r="L110" i="23"/>
  <c r="L211" i="23" s="1"/>
  <c r="K110" i="23"/>
  <c r="K211" i="23" s="1"/>
  <c r="J110" i="23"/>
  <c r="J211" i="23" s="1"/>
  <c r="I110" i="23"/>
  <c r="I211" i="23" s="1"/>
  <c r="H110" i="23"/>
  <c r="G110" i="23"/>
  <c r="G211" i="23" s="1"/>
  <c r="G205" i="23" s="1"/>
  <c r="F110" i="23"/>
  <c r="F211" i="23" s="1"/>
  <c r="E110" i="23"/>
  <c r="E211" i="23" s="1"/>
  <c r="D110" i="23"/>
  <c r="D211" i="23" s="1"/>
  <c r="C110" i="23"/>
  <c r="C211" i="23" s="1"/>
  <c r="C205" i="23" s="1"/>
  <c r="B110" i="23"/>
  <c r="B211" i="23" s="1"/>
  <c r="Y99" i="23"/>
  <c r="V99" i="23"/>
  <c r="V172" i="23" s="1"/>
  <c r="T99" i="23"/>
  <c r="T172" i="23" s="1"/>
  <c r="Q99" i="23"/>
  <c r="N99" i="23"/>
  <c r="N172" i="23" s="1"/>
  <c r="L99" i="23"/>
  <c r="L172" i="23" s="1"/>
  <c r="Y89" i="23"/>
  <c r="Y203" i="23" s="1"/>
  <c r="X89" i="23"/>
  <c r="W89" i="23"/>
  <c r="V89" i="23"/>
  <c r="V203" i="23" s="1"/>
  <c r="U89" i="23"/>
  <c r="U203" i="23" s="1"/>
  <c r="T89" i="23"/>
  <c r="T203" i="23" s="1"/>
  <c r="S89" i="23"/>
  <c r="S203" i="23" s="1"/>
  <c r="R89" i="23"/>
  <c r="R203" i="23" s="1"/>
  <c r="Q89" i="23"/>
  <c r="Q203" i="23" s="1"/>
  <c r="P89" i="23"/>
  <c r="P203" i="23" s="1"/>
  <c r="O89" i="23"/>
  <c r="N89" i="23"/>
  <c r="N203" i="23" s="1"/>
  <c r="M89" i="23"/>
  <c r="M203" i="23" s="1"/>
  <c r="L89" i="23"/>
  <c r="L203" i="23" s="1"/>
  <c r="K89" i="23"/>
  <c r="K203" i="23" s="1"/>
  <c r="J89" i="23"/>
  <c r="J203" i="23" s="1"/>
  <c r="I89" i="23"/>
  <c r="I203" i="23" s="1"/>
  <c r="H89" i="23"/>
  <c r="H203" i="23" s="1"/>
  <c r="G89" i="23"/>
  <c r="F89" i="23"/>
  <c r="F203" i="23" s="1"/>
  <c r="E89" i="23"/>
  <c r="E203" i="23" s="1"/>
  <c r="D89" i="23"/>
  <c r="D203" i="23" s="1"/>
  <c r="C89" i="23"/>
  <c r="C203" i="23" s="1"/>
  <c r="B89" i="23"/>
  <c r="B203" i="23" s="1"/>
  <c r="Y79" i="23"/>
  <c r="Y202" i="23" s="1"/>
  <c r="X79" i="23"/>
  <c r="W79" i="23"/>
  <c r="V79" i="23"/>
  <c r="V202" i="23" s="1"/>
  <c r="U79" i="23"/>
  <c r="U202" i="23" s="1"/>
  <c r="T79" i="23"/>
  <c r="T202" i="23" s="1"/>
  <c r="S79" i="23"/>
  <c r="S202" i="23" s="1"/>
  <c r="R79" i="23"/>
  <c r="R202" i="23" s="1"/>
  <c r="Q79" i="23"/>
  <c r="Q202" i="23" s="1"/>
  <c r="P79" i="23"/>
  <c r="O79" i="23"/>
  <c r="N79" i="23"/>
  <c r="N202" i="23" s="1"/>
  <c r="M79" i="23"/>
  <c r="M202" i="23" s="1"/>
  <c r="L79" i="23"/>
  <c r="L202" i="23" s="1"/>
  <c r="K79" i="23"/>
  <c r="K202" i="23" s="1"/>
  <c r="J79" i="23"/>
  <c r="J202" i="23" s="1"/>
  <c r="I79" i="23"/>
  <c r="I202" i="23" s="1"/>
  <c r="H79" i="23"/>
  <c r="G79" i="23"/>
  <c r="F79" i="23"/>
  <c r="F202" i="23" s="1"/>
  <c r="E79" i="23"/>
  <c r="E202" i="23" s="1"/>
  <c r="D79" i="23"/>
  <c r="D202" i="23" s="1"/>
  <c r="C79" i="23"/>
  <c r="C202" i="23" s="1"/>
  <c r="B79" i="23"/>
  <c r="B202" i="23" s="1"/>
  <c r="Y60" i="23"/>
  <c r="Y201" i="23" s="1"/>
  <c r="X60" i="23"/>
  <c r="W60" i="23"/>
  <c r="V60" i="23"/>
  <c r="V201" i="23" s="1"/>
  <c r="U60" i="23"/>
  <c r="U201" i="23" s="1"/>
  <c r="T60" i="23"/>
  <c r="T201" i="23" s="1"/>
  <c r="S60" i="23"/>
  <c r="S201" i="23" s="1"/>
  <c r="R60" i="23"/>
  <c r="R201" i="23" s="1"/>
  <c r="Q60" i="23"/>
  <c r="Q201" i="23" s="1"/>
  <c r="P60" i="23"/>
  <c r="O60" i="23"/>
  <c r="N60" i="23"/>
  <c r="N201" i="23" s="1"/>
  <c r="M60" i="23"/>
  <c r="M201" i="23" s="1"/>
  <c r="L60" i="23"/>
  <c r="L201" i="23" s="1"/>
  <c r="K60" i="23"/>
  <c r="K201" i="23" s="1"/>
  <c r="J60" i="23"/>
  <c r="J201" i="23" s="1"/>
  <c r="I60" i="23"/>
  <c r="I201" i="23" s="1"/>
  <c r="H60" i="23"/>
  <c r="G60" i="23"/>
  <c r="F60" i="23"/>
  <c r="F201" i="23" s="1"/>
  <c r="E60" i="23"/>
  <c r="E201" i="23" s="1"/>
  <c r="D60" i="23"/>
  <c r="D201" i="23" s="1"/>
  <c r="D194" i="23" s="1"/>
  <c r="C60" i="23"/>
  <c r="C201" i="23" s="1"/>
  <c r="C194" i="23" s="1"/>
  <c r="B60" i="23"/>
  <c r="B201" i="23" s="1"/>
  <c r="B194" i="23" s="1"/>
  <c r="Y48" i="23"/>
  <c r="Y57" i="20" s="1"/>
  <c r="Y56" i="20" s="1"/>
  <c r="X48" i="23"/>
  <c r="X163" i="23" s="1"/>
  <c r="U48" i="23"/>
  <c r="U163" i="23" s="1"/>
  <c r="T48" i="23"/>
  <c r="T163" i="23" s="1"/>
  <c r="S48" i="23"/>
  <c r="S61" i="20" s="1"/>
  <c r="S114" i="4" s="1"/>
  <c r="Q48" i="23"/>
  <c r="Q57" i="20" s="1"/>
  <c r="Q56" i="20" s="1"/>
  <c r="P48" i="23"/>
  <c r="P163" i="23" s="1"/>
  <c r="M48" i="23"/>
  <c r="M163" i="23" s="1"/>
  <c r="Y33" i="23"/>
  <c r="Y192" i="23" s="1"/>
  <c r="X33" i="23"/>
  <c r="W33" i="23"/>
  <c r="W192" i="23" s="1"/>
  <c r="V33" i="23"/>
  <c r="V192" i="23" s="1"/>
  <c r="U33" i="23"/>
  <c r="U192" i="23" s="1"/>
  <c r="T33" i="23"/>
  <c r="S33" i="23"/>
  <c r="S192" i="23" s="1"/>
  <c r="R33" i="23"/>
  <c r="R192" i="23" s="1"/>
  <c r="Q33" i="23"/>
  <c r="Q192" i="23" s="1"/>
  <c r="P33" i="23"/>
  <c r="O33" i="23"/>
  <c r="O192" i="23" s="1"/>
  <c r="O183" i="23" s="1"/>
  <c r="N33" i="23"/>
  <c r="N192" i="23" s="1"/>
  <c r="N183" i="23" s="1"/>
  <c r="M33" i="23"/>
  <c r="M192" i="23" s="1"/>
  <c r="L33" i="23"/>
  <c r="L5" i="23" s="1"/>
  <c r="K33" i="23"/>
  <c r="K192" i="23" s="1"/>
  <c r="K183" i="23" s="1"/>
  <c r="J33" i="23"/>
  <c r="J192" i="23" s="1"/>
  <c r="J183" i="23" s="1"/>
  <c r="I33" i="23"/>
  <c r="I192" i="23" s="1"/>
  <c r="H33" i="23"/>
  <c r="G33" i="23"/>
  <c r="G192" i="23" s="1"/>
  <c r="F33" i="23"/>
  <c r="F192" i="23" s="1"/>
  <c r="E33" i="23"/>
  <c r="E192" i="23" s="1"/>
  <c r="D33" i="23"/>
  <c r="C33" i="23"/>
  <c r="C192" i="23" s="1"/>
  <c r="B33" i="23"/>
  <c r="B192" i="23" s="1"/>
  <c r="Y5" i="23"/>
  <c r="Y144" i="23" s="1"/>
  <c r="X5" i="23"/>
  <c r="X144" i="23" s="1"/>
  <c r="W5" i="23"/>
  <c r="W144" i="23" s="1"/>
  <c r="V5" i="23"/>
  <c r="V144" i="23" s="1"/>
  <c r="U5" i="23"/>
  <c r="U144" i="23" s="1"/>
  <c r="T5" i="23"/>
  <c r="S5" i="23"/>
  <c r="S144" i="23" s="1"/>
  <c r="R5" i="23"/>
  <c r="R144" i="23" s="1"/>
  <c r="Q5" i="23"/>
  <c r="Q144" i="23" s="1"/>
  <c r="P5" i="23"/>
  <c r="P144" i="23" s="1"/>
  <c r="K5" i="23"/>
  <c r="K144" i="23" s="1"/>
  <c r="J5" i="23"/>
  <c r="J144" i="23" s="1"/>
  <c r="I5" i="23"/>
  <c r="I144" i="23" s="1"/>
  <c r="H5" i="23"/>
  <c r="H144" i="23" s="1"/>
  <c r="G5" i="23"/>
  <c r="G144" i="23" s="1"/>
  <c r="F5" i="23"/>
  <c r="F144" i="23" s="1"/>
  <c r="E5" i="23"/>
  <c r="E144" i="23" s="1"/>
  <c r="D5" i="23"/>
  <c r="D60" i="20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G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O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Y165" i="22" s="1"/>
  <c r="X168" i="22"/>
  <c r="X165" i="22" s="1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V165" i="22" s="1"/>
  <c r="U167" i="22"/>
  <c r="U165" i="22" s="1"/>
  <c r="T167" i="22"/>
  <c r="T165" i="22" s="1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X166" i="22"/>
  <c r="W166" i="22"/>
  <c r="V166" i="22"/>
  <c r="U166" i="22"/>
  <c r="T166" i="22"/>
  <c r="S166" i="22"/>
  <c r="S165" i="22" s="1"/>
  <c r="R166" i="22"/>
  <c r="R165" i="22" s="1"/>
  <c r="Q166" i="22"/>
  <c r="Q165" i="22" s="1"/>
  <c r="P166" i="22"/>
  <c r="P165" i="22" s="1"/>
  <c r="O166" i="22"/>
  <c r="N166" i="22"/>
  <c r="N165" i="22" s="1"/>
  <c r="M166" i="22"/>
  <c r="L166" i="22"/>
  <c r="K166" i="22"/>
  <c r="K165" i="22" s="1"/>
  <c r="J166" i="22"/>
  <c r="I166" i="22"/>
  <c r="H166" i="22"/>
  <c r="H165" i="22" s="1"/>
  <c r="G166" i="22"/>
  <c r="F166" i="22"/>
  <c r="E166" i="22"/>
  <c r="D166" i="22"/>
  <c r="C166" i="22"/>
  <c r="C165" i="22" s="1"/>
  <c r="B166" i="22"/>
  <c r="B165" i="22" s="1"/>
  <c r="M165" i="22"/>
  <c r="L165" i="22"/>
  <c r="J165" i="22"/>
  <c r="I165" i="22"/>
  <c r="F165" i="22"/>
  <c r="E165" i="22"/>
  <c r="D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O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G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3" i="22"/>
  <c r="G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D146" i="22" s="1"/>
  <c r="C149" i="22"/>
  <c r="C146" i="22" s="1"/>
  <c r="B149" i="22"/>
  <c r="B146" i="22" s="1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V147" i="22"/>
  <c r="V146" i="22" s="1"/>
  <c r="U147" i="22"/>
  <c r="U146" i="22" s="1"/>
  <c r="T147" i="22"/>
  <c r="S147" i="22"/>
  <c r="R147" i="22"/>
  <c r="Q147" i="22"/>
  <c r="P147" i="22"/>
  <c r="O147" i="22"/>
  <c r="N147" i="22"/>
  <c r="N146" i="22" s="1"/>
  <c r="M147" i="22"/>
  <c r="L147" i="22"/>
  <c r="K147" i="22"/>
  <c r="J147" i="22"/>
  <c r="J146" i="22" s="1"/>
  <c r="I147" i="22"/>
  <c r="I146" i="22" s="1"/>
  <c r="H147" i="22"/>
  <c r="H146" i="22" s="1"/>
  <c r="G147" i="22"/>
  <c r="F147" i="22"/>
  <c r="F146" i="22" s="1"/>
  <c r="E147" i="22"/>
  <c r="E146" i="22" s="1"/>
  <c r="D147" i="22"/>
  <c r="C147" i="22"/>
  <c r="B147" i="22"/>
  <c r="T146" i="22"/>
  <c r="S146" i="22"/>
  <c r="R146" i="22"/>
  <c r="Q146" i="22"/>
  <c r="P146" i="22"/>
  <c r="M146" i="22"/>
  <c r="L146" i="22"/>
  <c r="K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O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175" i="22" s="1"/>
  <c r="X119" i="22"/>
  <c r="X175" i="22" s="1"/>
  <c r="W119" i="22"/>
  <c r="W175" i="22" s="1"/>
  <c r="V119" i="22"/>
  <c r="U119" i="22"/>
  <c r="U175" i="22" s="1"/>
  <c r="T119" i="22"/>
  <c r="T175" i="22" s="1"/>
  <c r="S119" i="22"/>
  <c r="S175" i="22" s="1"/>
  <c r="R119" i="22"/>
  <c r="R175" i="22" s="1"/>
  <c r="Q119" i="22"/>
  <c r="Q175" i="22" s="1"/>
  <c r="P119" i="22"/>
  <c r="P175" i="22" s="1"/>
  <c r="O119" i="22"/>
  <c r="O175" i="22" s="1"/>
  <c r="N119" i="22"/>
  <c r="M119" i="22"/>
  <c r="M175" i="22" s="1"/>
  <c r="L119" i="22"/>
  <c r="L175" i="22" s="1"/>
  <c r="K119" i="22"/>
  <c r="K175" i="22" s="1"/>
  <c r="J119" i="22"/>
  <c r="J175" i="22" s="1"/>
  <c r="I119" i="22"/>
  <c r="I175" i="22" s="1"/>
  <c r="H119" i="22"/>
  <c r="H175" i="22" s="1"/>
  <c r="G119" i="22"/>
  <c r="F119" i="22"/>
  <c r="E119" i="22"/>
  <c r="E175" i="22" s="1"/>
  <c r="D119" i="22"/>
  <c r="D175" i="22" s="1"/>
  <c r="C119" i="22"/>
  <c r="C175" i="22" s="1"/>
  <c r="B119" i="22"/>
  <c r="B175" i="22" s="1"/>
  <c r="Y110" i="22"/>
  <c r="Y171" i="22" s="1"/>
  <c r="X110" i="22"/>
  <c r="X171" i="22" s="1"/>
  <c r="W110" i="22"/>
  <c r="W171" i="22" s="1"/>
  <c r="V110" i="22"/>
  <c r="V171" i="22" s="1"/>
  <c r="U110" i="22"/>
  <c r="U171" i="22" s="1"/>
  <c r="T110" i="22"/>
  <c r="S110" i="22"/>
  <c r="R110" i="22"/>
  <c r="R171" i="22" s="1"/>
  <c r="Q110" i="22"/>
  <c r="Q171" i="22" s="1"/>
  <c r="P110" i="22"/>
  <c r="P171" i="22" s="1"/>
  <c r="O110" i="22"/>
  <c r="N110" i="22"/>
  <c r="N171" i="22" s="1"/>
  <c r="M110" i="22"/>
  <c r="M211" i="22" s="1"/>
  <c r="L110" i="22"/>
  <c r="K110" i="22"/>
  <c r="J110" i="22"/>
  <c r="J171" i="22" s="1"/>
  <c r="I110" i="22"/>
  <c r="I171" i="22" s="1"/>
  <c r="H110" i="22"/>
  <c r="H171" i="22" s="1"/>
  <c r="G110" i="22"/>
  <c r="G171" i="22" s="1"/>
  <c r="F110" i="22"/>
  <c r="F171" i="22" s="1"/>
  <c r="E110" i="22"/>
  <c r="E171" i="22" s="1"/>
  <c r="D110" i="22"/>
  <c r="C110" i="22"/>
  <c r="B110" i="22"/>
  <c r="B171" i="22" s="1"/>
  <c r="Y89" i="22"/>
  <c r="Y160" i="22" s="1"/>
  <c r="X89" i="22"/>
  <c r="X203" i="22" s="1"/>
  <c r="W89" i="22"/>
  <c r="W160" i="22" s="1"/>
  <c r="V89" i="22"/>
  <c r="V160" i="22" s="1"/>
  <c r="U89" i="22"/>
  <c r="U160" i="22" s="1"/>
  <c r="T89" i="22"/>
  <c r="S89" i="22"/>
  <c r="R89" i="22"/>
  <c r="Q89" i="22"/>
  <c r="Q160" i="22" s="1"/>
  <c r="P89" i="22"/>
  <c r="O89" i="22"/>
  <c r="N89" i="22"/>
  <c r="N160" i="22" s="1"/>
  <c r="M89" i="22"/>
  <c r="M160" i="22" s="1"/>
  <c r="L89" i="22"/>
  <c r="L160" i="22" s="1"/>
  <c r="K89" i="22"/>
  <c r="J89" i="22"/>
  <c r="I89" i="22"/>
  <c r="I160" i="22" s="1"/>
  <c r="H89" i="22"/>
  <c r="H160" i="22" s="1"/>
  <c r="G89" i="22"/>
  <c r="G160" i="22" s="1"/>
  <c r="F89" i="22"/>
  <c r="F160" i="22" s="1"/>
  <c r="E89" i="22"/>
  <c r="D89" i="22"/>
  <c r="C89" i="22"/>
  <c r="B89" i="22"/>
  <c r="Y79" i="22"/>
  <c r="Y157" i="22" s="1"/>
  <c r="X79" i="22"/>
  <c r="W79" i="22"/>
  <c r="W157" i="22" s="1"/>
  <c r="V79" i="22"/>
  <c r="V157" i="22" s="1"/>
  <c r="U79" i="22"/>
  <c r="U157" i="22" s="1"/>
  <c r="T79" i="22"/>
  <c r="T157" i="22" s="1"/>
  <c r="S79" i="22"/>
  <c r="R79" i="22"/>
  <c r="Q79" i="22"/>
  <c r="Q157" i="22" s="1"/>
  <c r="P79" i="22"/>
  <c r="O79" i="22"/>
  <c r="O157" i="22" s="1"/>
  <c r="N79" i="22"/>
  <c r="N157" i="22" s="1"/>
  <c r="M79" i="22"/>
  <c r="M157" i="22" s="1"/>
  <c r="L79" i="22"/>
  <c r="L157" i="22" s="1"/>
  <c r="K79" i="22"/>
  <c r="J79" i="22"/>
  <c r="I79" i="22"/>
  <c r="I157" i="22" s="1"/>
  <c r="H79" i="22"/>
  <c r="G79" i="22"/>
  <c r="F79" i="22"/>
  <c r="F157" i="22" s="1"/>
  <c r="E79" i="22"/>
  <c r="E157" i="22" s="1"/>
  <c r="D79" i="22"/>
  <c r="D157" i="22" s="1"/>
  <c r="C79" i="22"/>
  <c r="B79" i="22"/>
  <c r="Y60" i="22"/>
  <c r="Y153" i="22" s="1"/>
  <c r="X60" i="22"/>
  <c r="W60" i="22"/>
  <c r="V60" i="22"/>
  <c r="V153" i="22" s="1"/>
  <c r="U60" i="22"/>
  <c r="U153" i="22" s="1"/>
  <c r="T60" i="22"/>
  <c r="T153" i="22" s="1"/>
  <c r="S60" i="22"/>
  <c r="R60" i="22"/>
  <c r="Q60" i="22"/>
  <c r="Q153" i="22" s="1"/>
  <c r="P60" i="22"/>
  <c r="P153" i="22" s="1"/>
  <c r="O60" i="22"/>
  <c r="O153" i="22" s="1"/>
  <c r="N60" i="22"/>
  <c r="N153" i="22" s="1"/>
  <c r="M60" i="22"/>
  <c r="M153" i="22" s="1"/>
  <c r="L60" i="22"/>
  <c r="K60" i="22"/>
  <c r="J60" i="22"/>
  <c r="I60" i="22"/>
  <c r="I153" i="22" s="1"/>
  <c r="H60" i="22"/>
  <c r="G60" i="22"/>
  <c r="F60" i="22"/>
  <c r="F153" i="22" s="1"/>
  <c r="E60" i="22"/>
  <c r="E153" i="22" s="1"/>
  <c r="D60" i="22"/>
  <c r="D153" i="22" s="1"/>
  <c r="C60" i="22"/>
  <c r="B60" i="22"/>
  <c r="Y33" i="22"/>
  <c r="Y192" i="22" s="1"/>
  <c r="X33" i="22"/>
  <c r="W33" i="22"/>
  <c r="W192" i="22" s="1"/>
  <c r="V33" i="22"/>
  <c r="U33" i="22"/>
  <c r="T33" i="22"/>
  <c r="S33" i="22"/>
  <c r="R33" i="22"/>
  <c r="Q33" i="22"/>
  <c r="P33" i="22"/>
  <c r="O33" i="22"/>
  <c r="N33" i="22"/>
  <c r="N192" i="22" s="1"/>
  <c r="M33" i="22"/>
  <c r="M192" i="22" s="1"/>
  <c r="L33" i="22"/>
  <c r="L192" i="22" s="1"/>
  <c r="K33" i="22"/>
  <c r="J33" i="22"/>
  <c r="I33" i="22"/>
  <c r="H33" i="22"/>
  <c r="G33" i="22"/>
  <c r="G141" i="22" s="1"/>
  <c r="G132" i="22" s="1"/>
  <c r="F33" i="22"/>
  <c r="E33" i="22"/>
  <c r="E192" i="22" s="1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3" i="21"/>
  <c r="Q213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Q211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I202" i="21"/>
  <c r="Q201" i="21"/>
  <c r="I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2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S165" i="21" s="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O165" i="21" s="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Q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N165" i="21" s="1"/>
  <c r="M170" i="21"/>
  <c r="L170" i="21"/>
  <c r="K170" i="21"/>
  <c r="K165" i="21" s="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L165" i="21" s="1"/>
  <c r="K169" i="21"/>
  <c r="J169" i="21"/>
  <c r="J165" i="21" s="1"/>
  <c r="I169" i="21"/>
  <c r="I165" i="21" s="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U165" i="21" s="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Q165" i="21" s="1"/>
  <c r="P167" i="21"/>
  <c r="O167" i="21"/>
  <c r="N167" i="21"/>
  <c r="M167" i="21"/>
  <c r="L167" i="21"/>
  <c r="K167" i="21"/>
  <c r="J167" i="21"/>
  <c r="I167" i="21"/>
  <c r="H167" i="21"/>
  <c r="G167" i="21"/>
  <c r="G165" i="21" s="1"/>
  <c r="F167" i="21"/>
  <c r="E167" i="21"/>
  <c r="D167" i="21"/>
  <c r="C167" i="21"/>
  <c r="B167" i="21"/>
  <c r="Y166" i="21"/>
  <c r="X166" i="21"/>
  <c r="X165" i="21" s="1"/>
  <c r="W166" i="21"/>
  <c r="V166" i="21"/>
  <c r="V165" i="21" s="1"/>
  <c r="U166" i="21"/>
  <c r="T166" i="21"/>
  <c r="S166" i="21"/>
  <c r="R166" i="21"/>
  <c r="Q166" i="21"/>
  <c r="P166" i="21"/>
  <c r="O166" i="21"/>
  <c r="N166" i="21"/>
  <c r="M166" i="21"/>
  <c r="M165" i="21" s="1"/>
  <c r="L166" i="21"/>
  <c r="K166" i="21"/>
  <c r="J166" i="21"/>
  <c r="I166" i="21"/>
  <c r="H166" i="21"/>
  <c r="G166" i="21"/>
  <c r="F166" i="21"/>
  <c r="F165" i="21" s="1"/>
  <c r="E166" i="21"/>
  <c r="E165" i="21" s="1"/>
  <c r="D166" i="21"/>
  <c r="D165" i="21" s="1"/>
  <c r="C166" i="21"/>
  <c r="C165" i="21" s="1"/>
  <c r="B166" i="21"/>
  <c r="B165" i="21" s="1"/>
  <c r="W165" i="21"/>
  <c r="T165" i="21"/>
  <c r="R165" i="21"/>
  <c r="P165" i="21"/>
  <c r="H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Q160" i="21"/>
  <c r="I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W146" i="21" s="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I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S146" i="21" s="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V146" i="21" s="1"/>
  <c r="U150" i="21"/>
  <c r="T150" i="21"/>
  <c r="T146" i="21" s="1"/>
  <c r="S150" i="21"/>
  <c r="R150" i="21"/>
  <c r="R146" i="21" s="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P146" i="21" s="1"/>
  <c r="O148" i="21"/>
  <c r="N148" i="21"/>
  <c r="N146" i="21" s="1"/>
  <c r="M148" i="21"/>
  <c r="L148" i="21"/>
  <c r="K148" i="21"/>
  <c r="J148" i="21"/>
  <c r="I148" i="21"/>
  <c r="H148" i="21"/>
  <c r="G148" i="21"/>
  <c r="G146" i="21" s="1"/>
  <c r="F148" i="21"/>
  <c r="E148" i="21"/>
  <c r="D148" i="21"/>
  <c r="C148" i="21"/>
  <c r="B148" i="21"/>
  <c r="Y147" i="21"/>
  <c r="X147" i="21"/>
  <c r="W147" i="21"/>
  <c r="V147" i="21"/>
  <c r="U147" i="21"/>
  <c r="U146" i="21" s="1"/>
  <c r="T147" i="21"/>
  <c r="S147" i="21"/>
  <c r="R147" i="21"/>
  <c r="Q147" i="21"/>
  <c r="P147" i="21"/>
  <c r="O147" i="21"/>
  <c r="N147" i="21"/>
  <c r="M147" i="21"/>
  <c r="M146" i="21" s="1"/>
  <c r="L147" i="21"/>
  <c r="L146" i="21" s="1"/>
  <c r="K147" i="21"/>
  <c r="K146" i="21" s="1"/>
  <c r="J147" i="21"/>
  <c r="J146" i="21" s="1"/>
  <c r="I147" i="21"/>
  <c r="H147" i="21"/>
  <c r="H146" i="21" s="1"/>
  <c r="G147" i="21"/>
  <c r="F147" i="21"/>
  <c r="F146" i="21" s="1"/>
  <c r="E147" i="21"/>
  <c r="E146" i="21" s="1"/>
  <c r="D147" i="21"/>
  <c r="D146" i="21" s="1"/>
  <c r="C147" i="21"/>
  <c r="C146" i="21" s="1"/>
  <c r="B147" i="21"/>
  <c r="B146" i="21" s="1"/>
  <c r="X146" i="21"/>
  <c r="O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175" i="21" s="1"/>
  <c r="X119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P119" i="2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171" i="21" s="1"/>
  <c r="X110" i="21"/>
  <c r="X211" i="21" s="1"/>
  <c r="W110" i="21"/>
  <c r="W211" i="21" s="1"/>
  <c r="V110" i="21"/>
  <c r="U110" i="21"/>
  <c r="U211" i="21" s="1"/>
  <c r="T110" i="21"/>
  <c r="T211" i="21" s="1"/>
  <c r="S110" i="21"/>
  <c r="S211" i="21" s="1"/>
  <c r="R110" i="21"/>
  <c r="R211" i="21" s="1"/>
  <c r="Q110" i="21"/>
  <c r="Q171" i="21" s="1"/>
  <c r="P110" i="21"/>
  <c r="P211" i="21" s="1"/>
  <c r="O110" i="21"/>
  <c r="O211" i="21" s="1"/>
  <c r="N110" i="21"/>
  <c r="M110" i="21"/>
  <c r="M211" i="21" s="1"/>
  <c r="L110" i="21"/>
  <c r="L211" i="21" s="1"/>
  <c r="K110" i="21"/>
  <c r="K211" i="21" s="1"/>
  <c r="J110" i="21"/>
  <c r="J211" i="21" s="1"/>
  <c r="J205" i="21" s="1"/>
  <c r="I110" i="21"/>
  <c r="I211" i="21" s="1"/>
  <c r="H110" i="21"/>
  <c r="H211" i="21" s="1"/>
  <c r="G110" i="21"/>
  <c r="G211" i="21" s="1"/>
  <c r="F110" i="2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2" s="1"/>
  <c r="L79" i="21"/>
  <c r="L202" i="21" s="1"/>
  <c r="K79" i="21"/>
  <c r="K202" i="21" s="1"/>
  <c r="J79" i="21"/>
  <c r="J202" i="21" s="1"/>
  <c r="I79" i="21"/>
  <c r="I157" i="21" s="1"/>
  <c r="H79" i="21"/>
  <c r="H202" i="21" s="1"/>
  <c r="G79" i="21"/>
  <c r="G202" i="21" s="1"/>
  <c r="F79" i="21"/>
  <c r="F202" i="21" s="1"/>
  <c r="E79" i="21"/>
  <c r="D79" i="21"/>
  <c r="D202" i="21" s="1"/>
  <c r="C79" i="21"/>
  <c r="C202" i="21" s="1"/>
  <c r="B79" i="21"/>
  <c r="B202" i="21" s="1"/>
  <c r="Y60" i="21"/>
  <c r="Y153" i="21" s="1"/>
  <c r="X60" i="21"/>
  <c r="X201" i="21" s="1"/>
  <c r="W60" i="21"/>
  <c r="W201" i="21" s="1"/>
  <c r="W194" i="21" s="1"/>
  <c r="V60" i="21"/>
  <c r="V201" i="21" s="1"/>
  <c r="U60" i="21"/>
  <c r="T60" i="21"/>
  <c r="T201" i="21" s="1"/>
  <c r="S60" i="21"/>
  <c r="S201" i="21" s="1"/>
  <c r="R60" i="21"/>
  <c r="R201" i="21" s="1"/>
  <c r="Q60" i="21"/>
  <c r="Q153" i="21" s="1"/>
  <c r="P60" i="21"/>
  <c r="P201" i="21" s="1"/>
  <c r="O60" i="21"/>
  <c r="O201" i="21" s="1"/>
  <c r="N60" i="21"/>
  <c r="N201" i="21" s="1"/>
  <c r="M60" i="21"/>
  <c r="L60" i="21"/>
  <c r="L201" i="21" s="1"/>
  <c r="K60" i="21"/>
  <c r="K201" i="21" s="1"/>
  <c r="J60" i="21"/>
  <c r="J201" i="21" s="1"/>
  <c r="I60" i="21"/>
  <c r="H60" i="21"/>
  <c r="H201" i="21" s="1"/>
  <c r="G60" i="21"/>
  <c r="G201" i="21" s="1"/>
  <c r="F60" i="21"/>
  <c r="F201" i="21" s="1"/>
  <c r="E60" i="21"/>
  <c r="D60" i="21"/>
  <c r="D201" i="21" s="1"/>
  <c r="C60" i="21"/>
  <c r="C201" i="21" s="1"/>
  <c r="B60" i="21"/>
  <c r="B201" i="21" s="1"/>
  <c r="Y33" i="21"/>
  <c r="X33" i="21"/>
  <c r="X192" i="21" s="1"/>
  <c r="X183" i="21" s="1"/>
  <c r="W33" i="21"/>
  <c r="W192" i="21" s="1"/>
  <c r="V33" i="21"/>
  <c r="V192" i="21" s="1"/>
  <c r="V183" i="21" s="1"/>
  <c r="U33" i="21"/>
  <c r="U192" i="21" s="1"/>
  <c r="T33" i="21"/>
  <c r="T192" i="21" s="1"/>
  <c r="T183" i="21" s="1"/>
  <c r="S33" i="21"/>
  <c r="S192" i="21" s="1"/>
  <c r="R33" i="21"/>
  <c r="Q33" i="21"/>
  <c r="Q141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I33" i="21"/>
  <c r="I141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Y62" i="20"/>
  <c r="V62" i="20"/>
  <c r="T62" i="20"/>
  <c r="Q62" i="20"/>
  <c r="N62" i="20"/>
  <c r="L62" i="20"/>
  <c r="Q61" i="20"/>
  <c r="P61" i="20"/>
  <c r="M61" i="20"/>
  <c r="X60" i="20"/>
  <c r="W60" i="20"/>
  <c r="V60" i="20"/>
  <c r="U60" i="20"/>
  <c r="T60" i="20"/>
  <c r="S60" i="20"/>
  <c r="R60" i="20"/>
  <c r="Q60" i="20"/>
  <c r="Q59" i="20" s="1"/>
  <c r="Q112" i="4" s="1"/>
  <c r="P60" i="20"/>
  <c r="Y58" i="20"/>
  <c r="Y42" i="7" s="1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V54" i="20"/>
  <c r="U54" i="20"/>
  <c r="T54" i="20"/>
  <c r="T79" i="20" s="1"/>
  <c r="T170" i="4" s="1"/>
  <c r="S54" i="20"/>
  <c r="R54" i="20"/>
  <c r="Q54" i="20"/>
  <c r="P54" i="20"/>
  <c r="O54" i="20"/>
  <c r="O68" i="4" s="1"/>
  <c r="N54" i="20"/>
  <c r="M54" i="20"/>
  <c r="L54" i="20"/>
  <c r="L79" i="20" s="1"/>
  <c r="K54" i="20"/>
  <c r="K71" i="20" s="1"/>
  <c r="J54" i="20"/>
  <c r="I54" i="20"/>
  <c r="H54" i="20"/>
  <c r="H68" i="4" s="1"/>
  <c r="H141" i="4" s="1"/>
  <c r="G54" i="20"/>
  <c r="F54" i="20"/>
  <c r="E54" i="20"/>
  <c r="D54" i="20"/>
  <c r="C54" i="20"/>
  <c r="C71" i="20" s="1"/>
  <c r="B54" i="20"/>
  <c r="Y53" i="20"/>
  <c r="X53" i="20"/>
  <c r="W53" i="20"/>
  <c r="W51" i="20" s="1"/>
  <c r="W65" i="4" s="1"/>
  <c r="V53" i="20"/>
  <c r="U53" i="20"/>
  <c r="T53" i="20"/>
  <c r="S53" i="20"/>
  <c r="S70" i="20" s="1"/>
  <c r="R53" i="20"/>
  <c r="Q53" i="20"/>
  <c r="P53" i="20"/>
  <c r="P78" i="20" s="1"/>
  <c r="P169" i="4" s="1"/>
  <c r="O53" i="20"/>
  <c r="N53" i="20"/>
  <c r="M53" i="20"/>
  <c r="L53" i="20"/>
  <c r="K53" i="20"/>
  <c r="K70" i="20" s="1"/>
  <c r="J53" i="20"/>
  <c r="I53" i="20"/>
  <c r="H53" i="20"/>
  <c r="G53" i="20"/>
  <c r="F53" i="20"/>
  <c r="E53" i="20"/>
  <c r="D53" i="20"/>
  <c r="D67" i="4" s="1"/>
  <c r="D140" i="4" s="1"/>
  <c r="C53" i="20"/>
  <c r="B53" i="20"/>
  <c r="Y52" i="20"/>
  <c r="X52" i="20"/>
  <c r="W52" i="20"/>
  <c r="V52" i="20"/>
  <c r="U52" i="20"/>
  <c r="T52" i="20"/>
  <c r="S52" i="20"/>
  <c r="R52" i="20"/>
  <c r="R51" i="20" s="1"/>
  <c r="R65" i="4" s="1"/>
  <c r="Q52" i="20"/>
  <c r="Q51" i="20" s="1"/>
  <c r="Q65" i="4" s="1"/>
  <c r="P52" i="20"/>
  <c r="P77" i="20" s="1"/>
  <c r="O52" i="20"/>
  <c r="O51" i="20" s="1"/>
  <c r="O65" i="4" s="1"/>
  <c r="O138" i="4" s="1"/>
  <c r="N52" i="20"/>
  <c r="M52" i="20"/>
  <c r="L52" i="20"/>
  <c r="K52" i="20"/>
  <c r="J52" i="20"/>
  <c r="J51" i="20" s="1"/>
  <c r="J65" i="4" s="1"/>
  <c r="J138" i="4" s="1"/>
  <c r="I52" i="20"/>
  <c r="H52" i="20"/>
  <c r="G52" i="20"/>
  <c r="F52" i="20"/>
  <c r="E52" i="20"/>
  <c r="D52" i="20"/>
  <c r="C52" i="20"/>
  <c r="B52" i="20"/>
  <c r="U51" i="20"/>
  <c r="U65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U13" i="4" s="1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B3" i="4" s="1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B197" i="19" s="1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I197" i="19" s="1"/>
  <c r="H199" i="19"/>
  <c r="G199" i="19"/>
  <c r="F199" i="19"/>
  <c r="E199" i="19"/>
  <c r="D199" i="19"/>
  <c r="C199" i="19"/>
  <c r="B199" i="19"/>
  <c r="Y198" i="19"/>
  <c r="Y197" i="19" s="1"/>
  <c r="X198" i="19"/>
  <c r="X197" i="19" s="1"/>
  <c r="W198" i="19"/>
  <c r="W197" i="19" s="1"/>
  <c r="V198" i="19"/>
  <c r="V197" i="19" s="1"/>
  <c r="U198" i="19"/>
  <c r="U197" i="19" s="1"/>
  <c r="T198" i="19"/>
  <c r="T197" i="19" s="1"/>
  <c r="S198" i="19"/>
  <c r="R198" i="19"/>
  <c r="R197" i="19" s="1"/>
  <c r="Q198" i="19"/>
  <c r="Q197" i="19" s="1"/>
  <c r="P198" i="19"/>
  <c r="P197" i="19" s="1"/>
  <c r="O198" i="19"/>
  <c r="N198" i="19"/>
  <c r="N197" i="19" s="1"/>
  <c r="M198" i="19"/>
  <c r="M197" i="19" s="1"/>
  <c r="L198" i="19"/>
  <c r="K198" i="19"/>
  <c r="J198" i="19"/>
  <c r="J197" i="19" s="1"/>
  <c r="I198" i="19"/>
  <c r="H198" i="19"/>
  <c r="G198" i="19"/>
  <c r="F198" i="19"/>
  <c r="F197" i="19" s="1"/>
  <c r="E198" i="19"/>
  <c r="E197" i="19" s="1"/>
  <c r="D198" i="19"/>
  <c r="C198" i="19"/>
  <c r="B198" i="19"/>
  <c r="O197" i="19"/>
  <c r="L197" i="19"/>
  <c r="H197" i="19"/>
  <c r="G197" i="19"/>
  <c r="D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S209" i="19" s="1"/>
  <c r="R142" i="19"/>
  <c r="Q142" i="19"/>
  <c r="P142" i="19"/>
  <c r="O142" i="19"/>
  <c r="N142" i="19"/>
  <c r="M142" i="19"/>
  <c r="L142" i="19"/>
  <c r="K142" i="19"/>
  <c r="K209" i="19" s="1"/>
  <c r="J142" i="19"/>
  <c r="I142" i="19"/>
  <c r="H142" i="19"/>
  <c r="G142" i="19"/>
  <c r="F142" i="19"/>
  <c r="E142" i="19"/>
  <c r="D142" i="19"/>
  <c r="C142" i="19"/>
  <c r="C209" i="19" s="1"/>
  <c r="B142" i="19"/>
  <c r="Y121" i="19"/>
  <c r="X121" i="19"/>
  <c r="W121" i="19"/>
  <c r="V121" i="19"/>
  <c r="U121" i="19"/>
  <c r="T121" i="19"/>
  <c r="S121" i="19"/>
  <c r="S203" i="19" s="1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M61" i="19" s="1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U72" i="19"/>
  <c r="U61" i="19" s="1"/>
  <c r="T72" i="19"/>
  <c r="T61" i="19" s="1"/>
  <c r="S72" i="19"/>
  <c r="S61" i="19" s="1"/>
  <c r="R72" i="19"/>
  <c r="Q72" i="19"/>
  <c r="P72" i="19"/>
  <c r="O72" i="19"/>
  <c r="N72" i="19"/>
  <c r="M72" i="19"/>
  <c r="L72" i="19"/>
  <c r="L61" i="19" s="1"/>
  <c r="K72" i="19"/>
  <c r="J72" i="19"/>
  <c r="I72" i="19"/>
  <c r="H72" i="19"/>
  <c r="G72" i="19"/>
  <c r="F72" i="19"/>
  <c r="E72" i="19"/>
  <c r="D72" i="19"/>
  <c r="C72" i="19"/>
  <c r="B72" i="19"/>
  <c r="O61" i="19"/>
  <c r="O187" i="19" s="1"/>
  <c r="K61" i="19"/>
  <c r="G61" i="19"/>
  <c r="G191" i="19" s="1"/>
  <c r="F61" i="19"/>
  <c r="F187" i="19" s="1"/>
  <c r="E61" i="19"/>
  <c r="E185" i="19" s="1"/>
  <c r="C61" i="19"/>
  <c r="Y44" i="19"/>
  <c r="X44" i="19"/>
  <c r="W44" i="19"/>
  <c r="V44" i="19"/>
  <c r="U44" i="19"/>
  <c r="U171" i="19" s="1"/>
  <c r="T44" i="19"/>
  <c r="S44" i="19"/>
  <c r="R44" i="19"/>
  <c r="R5" i="19" s="1"/>
  <c r="R80" i="16" s="1"/>
  <c r="R109" i="4" s="1"/>
  <c r="Q44" i="19"/>
  <c r="Q5" i="19" s="1"/>
  <c r="Q80" i="16" s="1"/>
  <c r="Q109" i="4" s="1"/>
  <c r="P44" i="19"/>
  <c r="O44" i="19"/>
  <c r="N44" i="19"/>
  <c r="M44" i="19"/>
  <c r="M171" i="19" s="1"/>
  <c r="L44" i="19"/>
  <c r="K44" i="19"/>
  <c r="J44" i="19"/>
  <c r="J5" i="19" s="1"/>
  <c r="I44" i="19"/>
  <c r="H44" i="19"/>
  <c r="G44" i="19"/>
  <c r="F44" i="19"/>
  <c r="E44" i="19"/>
  <c r="E171" i="19" s="1"/>
  <c r="D44" i="19"/>
  <c r="C44" i="19"/>
  <c r="B44" i="19"/>
  <c r="B5" i="19" s="1"/>
  <c r="Y5" i="19"/>
  <c r="U5" i="19"/>
  <c r="U172" i="19" s="1"/>
  <c r="T5" i="19"/>
  <c r="T176" i="19" s="1"/>
  <c r="S5" i="19"/>
  <c r="S176" i="19" s="1"/>
  <c r="N5" i="19"/>
  <c r="N176" i="19" s="1"/>
  <c r="M5" i="19"/>
  <c r="M172" i="19" s="1"/>
  <c r="L5" i="19"/>
  <c r="L176" i="19" s="1"/>
  <c r="K5" i="19"/>
  <c r="K176" i="19" s="1"/>
  <c r="I5" i="19"/>
  <c r="F5" i="19"/>
  <c r="F176" i="19" s="1"/>
  <c r="E5" i="19"/>
  <c r="E172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J248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R209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I197" i="18" s="1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E197" i="18" s="1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B197" i="18" s="1"/>
  <c r="R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K197" i="18" s="1"/>
  <c r="J200" i="18"/>
  <c r="I200" i="18"/>
  <c r="H200" i="18"/>
  <c r="G200" i="18"/>
  <c r="F200" i="18"/>
  <c r="E200" i="18"/>
  <c r="D200" i="18"/>
  <c r="C200" i="18"/>
  <c r="B200" i="18"/>
  <c r="Y199" i="18"/>
  <c r="Y197" i="18" s="1"/>
  <c r="X199" i="18"/>
  <c r="X197" i="18" s="1"/>
  <c r="W199" i="18"/>
  <c r="W197" i="18" s="1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G197" i="18" s="1"/>
  <c r="F199" i="18"/>
  <c r="E199" i="18"/>
  <c r="D199" i="18"/>
  <c r="D197" i="18" s="1"/>
  <c r="C199" i="18"/>
  <c r="B199" i="18"/>
  <c r="Y198" i="18"/>
  <c r="X198" i="18"/>
  <c r="W198" i="18"/>
  <c r="V198" i="18"/>
  <c r="V197" i="18" s="1"/>
  <c r="U198" i="18"/>
  <c r="U197" i="18" s="1"/>
  <c r="T198" i="18"/>
  <c r="T197" i="18" s="1"/>
  <c r="S198" i="18"/>
  <c r="S197" i="18" s="1"/>
  <c r="R198" i="18"/>
  <c r="Q198" i="18"/>
  <c r="Q197" i="18" s="1"/>
  <c r="P198" i="18"/>
  <c r="P197" i="18" s="1"/>
  <c r="O198" i="18"/>
  <c r="O197" i="18" s="1"/>
  <c r="N198" i="18"/>
  <c r="N197" i="18" s="1"/>
  <c r="M198" i="18"/>
  <c r="M197" i="18" s="1"/>
  <c r="L198" i="18"/>
  <c r="K198" i="18"/>
  <c r="J198" i="18"/>
  <c r="I198" i="18"/>
  <c r="H198" i="18"/>
  <c r="G198" i="18"/>
  <c r="F198" i="18"/>
  <c r="E198" i="18"/>
  <c r="D198" i="18"/>
  <c r="C198" i="18"/>
  <c r="C197" i="18" s="1"/>
  <c r="B198" i="18"/>
  <c r="L197" i="18"/>
  <c r="H197" i="18"/>
  <c r="F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J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F178" i="18" s="1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R178" i="18" s="1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J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G178" i="18" s="1"/>
  <c r="F181" i="18"/>
  <c r="E181" i="18"/>
  <c r="D181" i="18"/>
  <c r="C181" i="18"/>
  <c r="B181" i="18"/>
  <c r="Y180" i="18"/>
  <c r="X180" i="18"/>
  <c r="W180" i="18"/>
  <c r="V180" i="18"/>
  <c r="V178" i="18" s="1"/>
  <c r="U180" i="18"/>
  <c r="U178" i="18" s="1"/>
  <c r="T180" i="18"/>
  <c r="T178" i="18" s="1"/>
  <c r="S180" i="18"/>
  <c r="S178" i="18" s="1"/>
  <c r="R180" i="18"/>
  <c r="Q180" i="18"/>
  <c r="P180" i="18"/>
  <c r="O180" i="18"/>
  <c r="N180" i="18"/>
  <c r="N178" i="18" s="1"/>
  <c r="M180" i="18"/>
  <c r="L180" i="18"/>
  <c r="K180" i="18"/>
  <c r="J180" i="18"/>
  <c r="I180" i="18"/>
  <c r="H180" i="18"/>
  <c r="G180" i="18"/>
  <c r="F180" i="18"/>
  <c r="E180" i="18"/>
  <c r="D180" i="18"/>
  <c r="C180" i="18"/>
  <c r="C178" i="18" s="1"/>
  <c r="B180" i="18"/>
  <c r="Y179" i="18"/>
  <c r="Y178" i="18" s="1"/>
  <c r="X179" i="18"/>
  <c r="X178" i="18" s="1"/>
  <c r="W179" i="18"/>
  <c r="V179" i="18"/>
  <c r="U179" i="18"/>
  <c r="T179" i="18"/>
  <c r="S179" i="18"/>
  <c r="R179" i="18"/>
  <c r="Q179" i="18"/>
  <c r="Q178" i="18" s="1"/>
  <c r="P179" i="18"/>
  <c r="P178" i="18" s="1"/>
  <c r="O179" i="18"/>
  <c r="O178" i="18" s="1"/>
  <c r="N179" i="18"/>
  <c r="M179" i="18"/>
  <c r="M178" i="18" s="1"/>
  <c r="L179" i="18"/>
  <c r="L178" i="18" s="1"/>
  <c r="K179" i="18"/>
  <c r="K178" i="18" s="1"/>
  <c r="J179" i="18"/>
  <c r="I179" i="18"/>
  <c r="I178" i="18" s="1"/>
  <c r="H179" i="18"/>
  <c r="H178" i="18" s="1"/>
  <c r="G179" i="18"/>
  <c r="F179" i="18"/>
  <c r="E179" i="18"/>
  <c r="D179" i="18"/>
  <c r="C179" i="18"/>
  <c r="B179" i="18"/>
  <c r="W178" i="18"/>
  <c r="E178" i="18"/>
  <c r="D178" i="18"/>
  <c r="Y142" i="18"/>
  <c r="X142" i="18"/>
  <c r="X248" i="18" s="1"/>
  <c r="W142" i="18"/>
  <c r="V142" i="18"/>
  <c r="V248" i="18" s="1"/>
  <c r="U142" i="18"/>
  <c r="U248" i="18" s="1"/>
  <c r="T142" i="18"/>
  <c r="T248" i="18" s="1"/>
  <c r="S142" i="18"/>
  <c r="S248" i="18" s="1"/>
  <c r="R142" i="18"/>
  <c r="R248" i="18" s="1"/>
  <c r="Q142" i="18"/>
  <c r="P142" i="18"/>
  <c r="P248" i="18" s="1"/>
  <c r="O142" i="18"/>
  <c r="N142" i="18"/>
  <c r="N248" i="18" s="1"/>
  <c r="M142" i="18"/>
  <c r="M248" i="18" s="1"/>
  <c r="L142" i="18"/>
  <c r="L248" i="18" s="1"/>
  <c r="K142" i="18"/>
  <c r="K248" i="18" s="1"/>
  <c r="J142" i="18"/>
  <c r="J209" i="18" s="1"/>
  <c r="I142" i="18"/>
  <c r="H142" i="18"/>
  <c r="H248" i="18" s="1"/>
  <c r="G142" i="18"/>
  <c r="F142" i="18"/>
  <c r="F248" i="18" s="1"/>
  <c r="E142" i="18"/>
  <c r="E248" i="18" s="1"/>
  <c r="D142" i="18"/>
  <c r="D248" i="18" s="1"/>
  <c r="C142" i="18"/>
  <c r="C248" i="18" s="1"/>
  <c r="B142" i="18"/>
  <c r="B248" i="18" s="1"/>
  <c r="Y121" i="18"/>
  <c r="X121" i="18"/>
  <c r="W121" i="18"/>
  <c r="V121" i="18"/>
  <c r="V246" i="18" s="1"/>
  <c r="U121" i="18"/>
  <c r="U246" i="18" s="1"/>
  <c r="T121" i="18"/>
  <c r="S121" i="18"/>
  <c r="R121" i="18"/>
  <c r="R246" i="18" s="1"/>
  <c r="Q121" i="18"/>
  <c r="P121" i="18"/>
  <c r="O121" i="18"/>
  <c r="N121" i="18"/>
  <c r="N246" i="18" s="1"/>
  <c r="M121" i="18"/>
  <c r="M246" i="18" s="1"/>
  <c r="L121" i="18"/>
  <c r="K121" i="18"/>
  <c r="J121" i="18"/>
  <c r="J203" i="18" s="1"/>
  <c r="I121" i="18"/>
  <c r="H121" i="18"/>
  <c r="G121" i="18"/>
  <c r="F121" i="18"/>
  <c r="F246" i="18" s="1"/>
  <c r="E121" i="18"/>
  <c r="E246" i="18" s="1"/>
  <c r="D121" i="18"/>
  <c r="C121" i="18"/>
  <c r="B121" i="18"/>
  <c r="B246" i="18" s="1"/>
  <c r="Y93" i="18"/>
  <c r="X93" i="18"/>
  <c r="W93" i="18"/>
  <c r="V93" i="18"/>
  <c r="U93" i="18"/>
  <c r="T93" i="18"/>
  <c r="S93" i="18"/>
  <c r="R93" i="18"/>
  <c r="R190" i="18" s="1"/>
  <c r="Q93" i="18"/>
  <c r="P93" i="18"/>
  <c r="O93" i="18"/>
  <c r="N93" i="18"/>
  <c r="M93" i="18"/>
  <c r="L93" i="18"/>
  <c r="L237" i="18" s="1"/>
  <c r="K93" i="18"/>
  <c r="J93" i="18"/>
  <c r="I93" i="18"/>
  <c r="H93" i="18"/>
  <c r="G93" i="18"/>
  <c r="F93" i="18"/>
  <c r="E93" i="18"/>
  <c r="D93" i="18"/>
  <c r="C93" i="18"/>
  <c r="B93" i="18"/>
  <c r="B190" i="18" s="1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E235" i="18" s="1"/>
  <c r="D72" i="18"/>
  <c r="C72" i="18"/>
  <c r="B72" i="18"/>
  <c r="B235" i="18" s="1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C226" i="18" s="1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T96" i="16" s="1"/>
  <c r="S16" i="18"/>
  <c r="S223" i="18" s="1"/>
  <c r="R16" i="18"/>
  <c r="Q16" i="18"/>
  <c r="P16" i="18"/>
  <c r="O16" i="18"/>
  <c r="O5" i="18" s="1"/>
  <c r="O97" i="16" s="1"/>
  <c r="N16" i="18"/>
  <c r="N5" i="18" s="1"/>
  <c r="N97" i="16" s="1"/>
  <c r="M16" i="18"/>
  <c r="M5" i="18" s="1"/>
  <c r="M97" i="16" s="1"/>
  <c r="L16" i="18"/>
  <c r="L5" i="18" s="1"/>
  <c r="L163" i="18" s="1"/>
  <c r="K16" i="18"/>
  <c r="K223" i="18" s="1"/>
  <c r="J16" i="18"/>
  <c r="J223" i="18" s="1"/>
  <c r="I16" i="18"/>
  <c r="I96" i="16" s="1"/>
  <c r="H16" i="18"/>
  <c r="G16" i="18"/>
  <c r="F16" i="18"/>
  <c r="F96" i="16" s="1"/>
  <c r="E16" i="18"/>
  <c r="E5" i="18" s="1"/>
  <c r="E97" i="16" s="1"/>
  <c r="D16" i="18"/>
  <c r="D5" i="18" s="1"/>
  <c r="C16" i="18"/>
  <c r="C223" i="18" s="1"/>
  <c r="B16" i="18"/>
  <c r="B96" i="16" s="1"/>
  <c r="Q5" i="18"/>
  <c r="P5" i="18"/>
  <c r="P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T248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L237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D235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L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J197" i="17" s="1"/>
  <c r="I200" i="17"/>
  <c r="I197" i="17" s="1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Q197" i="17" s="1"/>
  <c r="P199" i="17"/>
  <c r="O199" i="17"/>
  <c r="N199" i="17"/>
  <c r="M199" i="17"/>
  <c r="L199" i="17"/>
  <c r="K199" i="17"/>
  <c r="J199" i="17"/>
  <c r="I199" i="17"/>
  <c r="H199" i="17"/>
  <c r="G199" i="17"/>
  <c r="G197" i="17" s="1"/>
  <c r="F199" i="17"/>
  <c r="F197" i="17" s="1"/>
  <c r="E199" i="17"/>
  <c r="E197" i="17" s="1"/>
  <c r="D199" i="17"/>
  <c r="C199" i="17"/>
  <c r="B199" i="17"/>
  <c r="Y198" i="17"/>
  <c r="X198" i="17"/>
  <c r="W198" i="17"/>
  <c r="V198" i="17"/>
  <c r="U198" i="17"/>
  <c r="T198" i="17"/>
  <c r="S198" i="17"/>
  <c r="R198" i="17"/>
  <c r="R197" i="17" s="1"/>
  <c r="Q198" i="17"/>
  <c r="P198" i="17"/>
  <c r="P197" i="17" s="1"/>
  <c r="O198" i="17"/>
  <c r="O197" i="17" s="1"/>
  <c r="N198" i="17"/>
  <c r="N197" i="17" s="1"/>
  <c r="M198" i="17"/>
  <c r="M197" i="17" s="1"/>
  <c r="L198" i="17"/>
  <c r="K198" i="17"/>
  <c r="K197" i="17" s="1"/>
  <c r="J198" i="17"/>
  <c r="I198" i="17"/>
  <c r="H198" i="17"/>
  <c r="G198" i="17"/>
  <c r="F198" i="17"/>
  <c r="E198" i="17"/>
  <c r="D198" i="17"/>
  <c r="C198" i="17"/>
  <c r="C197" i="17" s="1"/>
  <c r="B198" i="17"/>
  <c r="B197" i="17" s="1"/>
  <c r="Y197" i="17"/>
  <c r="X197" i="17"/>
  <c r="W197" i="17"/>
  <c r="V197" i="17"/>
  <c r="U197" i="17"/>
  <c r="S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T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T184" i="17"/>
  <c r="G184" i="17"/>
  <c r="D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M178" i="17" s="1"/>
  <c r="L181" i="17"/>
  <c r="K181" i="17"/>
  <c r="K178" i="17" s="1"/>
  <c r="J181" i="17"/>
  <c r="J178" i="17" s="1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S178" i="17" s="1"/>
  <c r="R180" i="17"/>
  <c r="Q180" i="17"/>
  <c r="P180" i="17"/>
  <c r="O180" i="17"/>
  <c r="N180" i="17"/>
  <c r="M180" i="17"/>
  <c r="L180" i="17"/>
  <c r="K180" i="17"/>
  <c r="J180" i="17"/>
  <c r="I180" i="17"/>
  <c r="I178" i="17" s="1"/>
  <c r="H180" i="17"/>
  <c r="H178" i="17" s="1"/>
  <c r="G180" i="17"/>
  <c r="G178" i="17" s="1"/>
  <c r="F180" i="17"/>
  <c r="F178" i="17" s="1"/>
  <c r="E180" i="17"/>
  <c r="D180" i="17"/>
  <c r="C180" i="17"/>
  <c r="B180" i="17"/>
  <c r="Y179" i="17"/>
  <c r="X179" i="17"/>
  <c r="W179" i="17"/>
  <c r="V179" i="17"/>
  <c r="U179" i="17"/>
  <c r="U178" i="17" s="1"/>
  <c r="T179" i="17"/>
  <c r="S179" i="17"/>
  <c r="R179" i="17"/>
  <c r="R178" i="17" s="1"/>
  <c r="Q179" i="17"/>
  <c r="Q178" i="17" s="1"/>
  <c r="P179" i="17"/>
  <c r="P178" i="17" s="1"/>
  <c r="O179" i="17"/>
  <c r="O178" i="17" s="1"/>
  <c r="N179" i="17"/>
  <c r="N178" i="17" s="1"/>
  <c r="M179" i="17"/>
  <c r="L179" i="17"/>
  <c r="K179" i="17"/>
  <c r="J179" i="17"/>
  <c r="I179" i="17"/>
  <c r="H179" i="17"/>
  <c r="G179" i="17"/>
  <c r="F179" i="17"/>
  <c r="E179" i="17"/>
  <c r="E178" i="17" s="1"/>
  <c r="D179" i="17"/>
  <c r="C179" i="17"/>
  <c r="C178" i="17" s="1"/>
  <c r="B179" i="17"/>
  <c r="B178" i="17" s="1"/>
  <c r="Y178" i="17"/>
  <c r="X178" i="17"/>
  <c r="W178" i="17"/>
  <c r="V178" i="17"/>
  <c r="T164" i="17"/>
  <c r="D162" i="17"/>
  <c r="Y142" i="17"/>
  <c r="X142" i="17"/>
  <c r="X248" i="17" s="1"/>
  <c r="W142" i="17"/>
  <c r="W248" i="17" s="1"/>
  <c r="V142" i="17"/>
  <c r="V248" i="17" s="1"/>
  <c r="U142" i="17"/>
  <c r="U248" i="17" s="1"/>
  <c r="T142" i="17"/>
  <c r="T209" i="17" s="1"/>
  <c r="S142" i="17"/>
  <c r="S248" i="17" s="1"/>
  <c r="R142" i="17"/>
  <c r="R248" i="17" s="1"/>
  <c r="Q142" i="17"/>
  <c r="P142" i="17"/>
  <c r="P248" i="17" s="1"/>
  <c r="O142" i="17"/>
  <c r="O248" i="17" s="1"/>
  <c r="N142" i="17"/>
  <c r="N248" i="17" s="1"/>
  <c r="M142" i="17"/>
  <c r="M248" i="17" s="1"/>
  <c r="L142" i="17"/>
  <c r="L209" i="17" s="1"/>
  <c r="K142" i="17"/>
  <c r="K248" i="17" s="1"/>
  <c r="J142" i="17"/>
  <c r="J248" i="17" s="1"/>
  <c r="I142" i="17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X240" i="17" s="1"/>
  <c r="W121" i="17"/>
  <c r="W246" i="17" s="1"/>
  <c r="V121" i="17"/>
  <c r="V246" i="17" s="1"/>
  <c r="U121" i="17"/>
  <c r="U246" i="17" s="1"/>
  <c r="T121" i="17"/>
  <c r="T203" i="17" s="1"/>
  <c r="S121" i="17"/>
  <c r="S246" i="17" s="1"/>
  <c r="R121" i="17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03" i="17" s="1"/>
  <c r="C121" i="17"/>
  <c r="C246" i="17" s="1"/>
  <c r="B121" i="17"/>
  <c r="Y93" i="17"/>
  <c r="Y237" i="17" s="1"/>
  <c r="X93" i="17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O93" i="17"/>
  <c r="O237" i="17" s="1"/>
  <c r="N93" i="17"/>
  <c r="N237" i="17" s="1"/>
  <c r="M93" i="17"/>
  <c r="M237" i="17" s="1"/>
  <c r="L93" i="17"/>
  <c r="L190" i="17" s="1"/>
  <c r="K93" i="17"/>
  <c r="K237" i="17" s="1"/>
  <c r="J93" i="17"/>
  <c r="J237" i="17" s="1"/>
  <c r="I93" i="17"/>
  <c r="I237" i="17" s="1"/>
  <c r="H93" i="17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P72" i="17"/>
  <c r="P235" i="17" s="1"/>
  <c r="O72" i="17"/>
  <c r="O235" i="17" s="1"/>
  <c r="O229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H72" i="17"/>
  <c r="H235" i="17" s="1"/>
  <c r="G72" i="17"/>
  <c r="G235" i="17" s="1"/>
  <c r="F72" i="17"/>
  <c r="F235" i="17" s="1"/>
  <c r="E72" i="17"/>
  <c r="E235" i="17" s="1"/>
  <c r="D72" i="17"/>
  <c r="C72" i="17"/>
  <c r="C235" i="19" s="1"/>
  <c r="B72" i="17"/>
  <c r="B235" i="17" s="1"/>
  <c r="Y44" i="17"/>
  <c r="Y226" i="17" s="1"/>
  <c r="Y217" i="17" s="1"/>
  <c r="X44" i="17"/>
  <c r="X226" i="17" s="1"/>
  <c r="W44" i="17"/>
  <c r="V44" i="17"/>
  <c r="V5" i="17" s="1"/>
  <c r="U44" i="17"/>
  <c r="U226" i="17" s="1"/>
  <c r="T44" i="17"/>
  <c r="T5" i="17" s="1"/>
  <c r="T53" i="16" s="1"/>
  <c r="S44" i="17"/>
  <c r="S226" i="17" s="1"/>
  <c r="R44" i="17"/>
  <c r="R226" i="17" s="1"/>
  <c r="Q44" i="17"/>
  <c r="Q226" i="17" s="1"/>
  <c r="P44" i="17"/>
  <c r="P226" i="17" s="1"/>
  <c r="O44" i="17"/>
  <c r="N44" i="17"/>
  <c r="N5" i="17" s="1"/>
  <c r="M44" i="17"/>
  <c r="M226" i="17" s="1"/>
  <c r="L44" i="17"/>
  <c r="L5" i="17" s="1"/>
  <c r="L53" i="16" s="1"/>
  <c r="K44" i="17"/>
  <c r="K226" i="17" s="1"/>
  <c r="K217" i="17" s="1"/>
  <c r="J44" i="17"/>
  <c r="J226" i="17" s="1"/>
  <c r="J217" i="17" s="1"/>
  <c r="I44" i="17"/>
  <c r="I226" i="17" s="1"/>
  <c r="I217" i="17" s="1"/>
  <c r="H44" i="17"/>
  <c r="H226" i="17" s="1"/>
  <c r="G44" i="17"/>
  <c r="F44" i="17"/>
  <c r="F5" i="17" s="1"/>
  <c r="E44" i="17"/>
  <c r="E226" i="17" s="1"/>
  <c r="D44" i="17"/>
  <c r="D5" i="17" s="1"/>
  <c r="D53" i="16" s="1"/>
  <c r="C44" i="17"/>
  <c r="C226" i="17" s="1"/>
  <c r="B44" i="17"/>
  <c r="B226" i="17" s="1"/>
  <c r="Q5" i="17"/>
  <c r="Q175" i="17" s="1"/>
  <c r="P5" i="17"/>
  <c r="M5" i="17"/>
  <c r="M175" i="17" s="1"/>
  <c r="C5" i="17"/>
  <c r="C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Q97" i="16"/>
  <c r="R96" i="16"/>
  <c r="Q96" i="16"/>
  <c r="P96" i="16"/>
  <c r="H96" i="16"/>
  <c r="G96" i="16"/>
  <c r="T93" i="16"/>
  <c r="I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X111" i="4" s="1"/>
  <c r="W82" i="16"/>
  <c r="W111" i="4" s="1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P82" i="16"/>
  <c r="O82" i="16"/>
  <c r="O111" i="4" s="1"/>
  <c r="N82" i="16"/>
  <c r="N111" i="4" s="1"/>
  <c r="M82" i="16"/>
  <c r="M111" i="4" s="1"/>
  <c r="L82" i="16"/>
  <c r="K82" i="16"/>
  <c r="J82" i="16"/>
  <c r="I82" i="16"/>
  <c r="H82" i="16"/>
  <c r="G82" i="16"/>
  <c r="F82" i="16"/>
  <c r="F111" i="4" s="1"/>
  <c r="E82" i="16"/>
  <c r="E111" i="4" s="1"/>
  <c r="D82" i="16"/>
  <c r="C82" i="16"/>
  <c r="B82" i="16"/>
  <c r="T81" i="16"/>
  <c r="O81" i="16"/>
  <c r="L81" i="16"/>
  <c r="K81" i="16"/>
  <c r="G81" i="16"/>
  <c r="G110" i="4" s="1"/>
  <c r="F81" i="16"/>
  <c r="E81" i="16"/>
  <c r="C81" i="16"/>
  <c r="C110" i="4" s="1"/>
  <c r="Y80" i="16"/>
  <c r="Y109" i="4" s="1"/>
  <c r="J80" i="16"/>
  <c r="I80" i="16"/>
  <c r="B80" i="16"/>
  <c r="Y78" i="16"/>
  <c r="X78" i="16"/>
  <c r="X41" i="7" s="1"/>
  <c r="W78" i="16"/>
  <c r="W41" i="7" s="1"/>
  <c r="V78" i="16"/>
  <c r="V41" i="7" s="1"/>
  <c r="U78" i="16"/>
  <c r="U41" i="7" s="1"/>
  <c r="T78" i="16"/>
  <c r="S78" i="16"/>
  <c r="R78" i="16"/>
  <c r="R41" i="7" s="1"/>
  <c r="Q78" i="16"/>
  <c r="P78" i="16"/>
  <c r="O78" i="16"/>
  <c r="N78" i="16"/>
  <c r="M78" i="16"/>
  <c r="L78" i="16"/>
  <c r="K78" i="16"/>
  <c r="J78" i="16"/>
  <c r="I78" i="16"/>
  <c r="H78" i="16"/>
  <c r="H41" i="7" s="1"/>
  <c r="G78" i="16"/>
  <c r="F78" i="16"/>
  <c r="E78" i="16"/>
  <c r="E41" i="7" s="1"/>
  <c r="D78" i="16"/>
  <c r="C78" i="16"/>
  <c r="B78" i="16"/>
  <c r="T77" i="16"/>
  <c r="T76" i="16" s="1"/>
  <c r="L77" i="16"/>
  <c r="L76" i="16" s="1"/>
  <c r="K77" i="16"/>
  <c r="K76" i="16" s="1"/>
  <c r="A74" i="16"/>
  <c r="A73" i="16"/>
  <c r="Y72" i="16"/>
  <c r="Y90" i="16" s="1"/>
  <c r="X72" i="16"/>
  <c r="X71" i="16" s="1"/>
  <c r="W72" i="16"/>
  <c r="W90" i="16" s="1"/>
  <c r="V72" i="16"/>
  <c r="V90" i="16" s="1"/>
  <c r="U72" i="16"/>
  <c r="U90" i="16" s="1"/>
  <c r="T72" i="16"/>
  <c r="T90" i="16" s="1"/>
  <c r="S72" i="16"/>
  <c r="R72" i="16"/>
  <c r="R71" i="16" s="1"/>
  <c r="Q72" i="16"/>
  <c r="Q90" i="16" s="1"/>
  <c r="P72" i="16"/>
  <c r="P71" i="16" s="1"/>
  <c r="O72" i="16"/>
  <c r="O90" i="16" s="1"/>
  <c r="N72" i="16"/>
  <c r="N90" i="16" s="1"/>
  <c r="M72" i="16"/>
  <c r="M90" i="16" s="1"/>
  <c r="L72" i="16"/>
  <c r="L90" i="16" s="1"/>
  <c r="K72" i="16"/>
  <c r="J72" i="16"/>
  <c r="J71" i="16" s="1"/>
  <c r="I72" i="16"/>
  <c r="H72" i="16"/>
  <c r="H71" i="16" s="1"/>
  <c r="G72" i="16"/>
  <c r="G90" i="16" s="1"/>
  <c r="F72" i="16"/>
  <c r="F90" i="16" s="1"/>
  <c r="E72" i="16"/>
  <c r="E90" i="16" s="1"/>
  <c r="D72" i="16"/>
  <c r="D90" i="16" s="1"/>
  <c r="C72" i="16"/>
  <c r="B72" i="16"/>
  <c r="B71" i="16" s="1"/>
  <c r="A72" i="16"/>
  <c r="Y71" i="16"/>
  <c r="W71" i="16"/>
  <c r="U71" i="16"/>
  <c r="T71" i="16"/>
  <c r="I71" i="16"/>
  <c r="E71" i="16"/>
  <c r="D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X103" i="16" s="1"/>
  <c r="W55" i="16"/>
  <c r="W103" i="16" s="1"/>
  <c r="V55" i="16"/>
  <c r="V103" i="16" s="1"/>
  <c r="U55" i="16"/>
  <c r="U64" i="4" s="1"/>
  <c r="U137" i="4" s="1"/>
  <c r="T55" i="16"/>
  <c r="T103" i="16" s="1"/>
  <c r="S55" i="16"/>
  <c r="S103" i="16" s="1"/>
  <c r="R55" i="16"/>
  <c r="Q55" i="16"/>
  <c r="Q103" i="16" s="1"/>
  <c r="Q166" i="4" s="1"/>
  <c r="P55" i="16"/>
  <c r="P103" i="16" s="1"/>
  <c r="O55" i="16"/>
  <c r="O103" i="16" s="1"/>
  <c r="O166" i="4" s="1"/>
  <c r="N55" i="16"/>
  <c r="N103" i="16" s="1"/>
  <c r="N166" i="4" s="1"/>
  <c r="M55" i="16"/>
  <c r="M64" i="4" s="1"/>
  <c r="M137" i="4" s="1"/>
  <c r="L55" i="16"/>
  <c r="L103" i="16" s="1"/>
  <c r="L166" i="4" s="1"/>
  <c r="K55" i="16"/>
  <c r="K103" i="16" s="1"/>
  <c r="K166" i="4" s="1"/>
  <c r="J55" i="16"/>
  <c r="I55" i="16"/>
  <c r="I103" i="16" s="1"/>
  <c r="I166" i="4" s="1"/>
  <c r="H55" i="16"/>
  <c r="H103" i="16" s="1"/>
  <c r="H166" i="4" s="1"/>
  <c r="G55" i="16"/>
  <c r="G103" i="16" s="1"/>
  <c r="G166" i="4" s="1"/>
  <c r="F55" i="16"/>
  <c r="F103" i="16" s="1"/>
  <c r="F166" i="4" s="1"/>
  <c r="E55" i="16"/>
  <c r="D55" i="16"/>
  <c r="D103" i="16" s="1"/>
  <c r="D166" i="4" s="1"/>
  <c r="C55" i="16"/>
  <c r="C103" i="16" s="1"/>
  <c r="B55" i="16"/>
  <c r="Y54" i="16"/>
  <c r="X54" i="16"/>
  <c r="W54" i="16"/>
  <c r="V54" i="16"/>
  <c r="U54" i="16"/>
  <c r="T54" i="16"/>
  <c r="S54" i="16"/>
  <c r="R54" i="16"/>
  <c r="R63" i="4" s="1"/>
  <c r="Q54" i="16"/>
  <c r="Q92" i="16" s="1"/>
  <c r="P54" i="16"/>
  <c r="P63" i="4" s="1"/>
  <c r="O54" i="16"/>
  <c r="O63" i="4" s="1"/>
  <c r="N54" i="16"/>
  <c r="M54" i="16"/>
  <c r="M63" i="4" s="1"/>
  <c r="L54" i="16"/>
  <c r="K54" i="16"/>
  <c r="K102" i="16" s="1"/>
  <c r="K165" i="4" s="1"/>
  <c r="J54" i="16"/>
  <c r="J63" i="4" s="1"/>
  <c r="J136" i="4" s="1"/>
  <c r="I54" i="16"/>
  <c r="H54" i="16"/>
  <c r="H63" i="4" s="1"/>
  <c r="H136" i="4" s="1"/>
  <c r="G54" i="16"/>
  <c r="F54" i="16"/>
  <c r="F92" i="16" s="1"/>
  <c r="E54" i="16"/>
  <c r="D54" i="16"/>
  <c r="D92" i="16" s="1"/>
  <c r="C54" i="16"/>
  <c r="C52" i="16" s="1"/>
  <c r="B54" i="16"/>
  <c r="C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R4" i="16"/>
  <c r="Q4" i="16"/>
  <c r="P4" i="16"/>
  <c r="P3" i="16" s="1"/>
  <c r="O4" i="16"/>
  <c r="O3" i="16" s="1"/>
  <c r="N4" i="16"/>
  <c r="N3" i="16" s="1"/>
  <c r="M4" i="16"/>
  <c r="M3" i="16" s="1"/>
  <c r="M9" i="4" s="1"/>
  <c r="L4" i="16"/>
  <c r="K4" i="16"/>
  <c r="J4" i="16"/>
  <c r="J3" i="16" s="1"/>
  <c r="J9" i="4" s="1"/>
  <c r="I4" i="16"/>
  <c r="H4" i="16"/>
  <c r="G4" i="16"/>
  <c r="F4" i="16"/>
  <c r="E4" i="16"/>
  <c r="D4" i="16"/>
  <c r="D3" i="16" s="1"/>
  <c r="D9" i="4" s="1"/>
  <c r="C4" i="16"/>
  <c r="C3" i="16" s="1"/>
  <c r="C9" i="4" s="1"/>
  <c r="B4" i="16"/>
  <c r="Y3" i="16"/>
  <c r="X3" i="16"/>
  <c r="W3" i="16"/>
  <c r="V3" i="16"/>
  <c r="U3" i="16"/>
  <c r="T3" i="16"/>
  <c r="S3" i="16"/>
  <c r="R3" i="16"/>
  <c r="Q3" i="16"/>
  <c r="L3" i="16"/>
  <c r="K3" i="16"/>
  <c r="I3" i="16"/>
  <c r="H3" i="16"/>
  <c r="G3" i="16"/>
  <c r="F3" i="16"/>
  <c r="E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B216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Y208" i="15"/>
  <c r="Y204" i="15" s="1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S204" i="15" s="1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V204" i="15" s="1"/>
  <c r="U206" i="15"/>
  <c r="T206" i="15"/>
  <c r="S206" i="15"/>
  <c r="R206" i="15"/>
  <c r="Q206" i="15"/>
  <c r="P206" i="15"/>
  <c r="P204" i="15" s="1"/>
  <c r="O206" i="15"/>
  <c r="O204" i="15" s="1"/>
  <c r="N206" i="15"/>
  <c r="N204" i="15" s="1"/>
  <c r="M206" i="15"/>
  <c r="L206" i="15"/>
  <c r="K206" i="15"/>
  <c r="J206" i="15"/>
  <c r="I206" i="15"/>
  <c r="I204" i="15" s="1"/>
  <c r="H206" i="15"/>
  <c r="G206" i="15"/>
  <c r="F206" i="15"/>
  <c r="E206" i="15"/>
  <c r="D206" i="15"/>
  <c r="C206" i="15"/>
  <c r="B206" i="15"/>
  <c r="Y205" i="15"/>
  <c r="X205" i="15"/>
  <c r="X204" i="15" s="1"/>
  <c r="W205" i="15"/>
  <c r="W204" i="15" s="1"/>
  <c r="V205" i="15"/>
  <c r="U205" i="15"/>
  <c r="U204" i="15" s="1"/>
  <c r="T205" i="15"/>
  <c r="T204" i="15" s="1"/>
  <c r="S205" i="15"/>
  <c r="R205" i="15"/>
  <c r="Q205" i="15"/>
  <c r="Q204" i="15" s="1"/>
  <c r="P205" i="15"/>
  <c r="O205" i="15"/>
  <c r="N205" i="15"/>
  <c r="M205" i="15"/>
  <c r="M204" i="15" s="1"/>
  <c r="L205" i="15"/>
  <c r="L204" i="15" s="1"/>
  <c r="K205" i="15"/>
  <c r="K204" i="15" s="1"/>
  <c r="J205" i="15"/>
  <c r="I205" i="15"/>
  <c r="H205" i="15"/>
  <c r="H204" i="15" s="1"/>
  <c r="G205" i="15"/>
  <c r="F205" i="15"/>
  <c r="E205" i="15"/>
  <c r="D205" i="15"/>
  <c r="C205" i="15"/>
  <c r="C204" i="15" s="1"/>
  <c r="B205" i="15"/>
  <c r="G204" i="15"/>
  <c r="F204" i="15"/>
  <c r="E204" i="15"/>
  <c r="D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Y187" i="15" s="1"/>
  <c r="X193" i="15"/>
  <c r="X187" i="15" s="1"/>
  <c r="W193" i="15"/>
  <c r="W187" i="15" s="1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U187" i="15" s="1"/>
  <c r="T192" i="15"/>
  <c r="T187" i="15" s="1"/>
  <c r="S192" i="15"/>
  <c r="S187" i="15" s="1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Q187" i="15" s="1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K187" i="15" s="1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O187" i="15" s="1"/>
  <c r="N189" i="15"/>
  <c r="M189" i="15"/>
  <c r="L189" i="15"/>
  <c r="K189" i="15"/>
  <c r="J189" i="15"/>
  <c r="I189" i="15"/>
  <c r="H189" i="15"/>
  <c r="H187" i="15" s="1"/>
  <c r="G189" i="15"/>
  <c r="F189" i="15"/>
  <c r="E189" i="15"/>
  <c r="D189" i="15"/>
  <c r="C189" i="15"/>
  <c r="B189" i="15"/>
  <c r="Y188" i="15"/>
  <c r="X188" i="15"/>
  <c r="W188" i="15"/>
  <c r="V188" i="15"/>
  <c r="V187" i="15" s="1"/>
  <c r="U188" i="15"/>
  <c r="T188" i="15"/>
  <c r="S188" i="15"/>
  <c r="R188" i="15"/>
  <c r="Q188" i="15"/>
  <c r="P188" i="15"/>
  <c r="P187" i="15" s="1"/>
  <c r="O188" i="15"/>
  <c r="N188" i="15"/>
  <c r="N187" i="15" s="1"/>
  <c r="M188" i="15"/>
  <c r="M187" i="15" s="1"/>
  <c r="L188" i="15"/>
  <c r="L187" i="15" s="1"/>
  <c r="K188" i="15"/>
  <c r="J188" i="15"/>
  <c r="I188" i="15"/>
  <c r="I187" i="15" s="1"/>
  <c r="H188" i="15"/>
  <c r="G188" i="15"/>
  <c r="G187" i="15" s="1"/>
  <c r="F188" i="15"/>
  <c r="F187" i="15" s="1"/>
  <c r="E188" i="15"/>
  <c r="E187" i="15" s="1"/>
  <c r="D188" i="15"/>
  <c r="D187" i="15" s="1"/>
  <c r="C188" i="15"/>
  <c r="C187" i="15" s="1"/>
  <c r="B188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J181" i="15"/>
  <c r="B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U171" i="15" s="1"/>
  <c r="T176" i="15"/>
  <c r="T171" i="15" s="1"/>
  <c r="S176" i="15"/>
  <c r="S171" i="15" s="1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Q171" i="15" s="1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O171" i="15" s="1"/>
  <c r="N173" i="15"/>
  <c r="M173" i="15"/>
  <c r="L173" i="15"/>
  <c r="K173" i="15"/>
  <c r="J173" i="15"/>
  <c r="I173" i="15"/>
  <c r="H173" i="15"/>
  <c r="H171" i="15" s="1"/>
  <c r="G173" i="15"/>
  <c r="G171" i="15" s="1"/>
  <c r="F173" i="15"/>
  <c r="E173" i="15"/>
  <c r="D173" i="15"/>
  <c r="C173" i="15"/>
  <c r="B173" i="15"/>
  <c r="Y172" i="15"/>
  <c r="Y171" i="15" s="1"/>
  <c r="X172" i="15"/>
  <c r="X171" i="15" s="1"/>
  <c r="W172" i="15"/>
  <c r="W171" i="15" s="1"/>
  <c r="V172" i="15"/>
  <c r="V171" i="15" s="1"/>
  <c r="U172" i="15"/>
  <c r="T172" i="15"/>
  <c r="S172" i="15"/>
  <c r="R172" i="15"/>
  <c r="Q172" i="15"/>
  <c r="P172" i="15"/>
  <c r="P171" i="15" s="1"/>
  <c r="O172" i="15"/>
  <c r="N172" i="15"/>
  <c r="N171" i="15" s="1"/>
  <c r="M172" i="15"/>
  <c r="M171" i="15" s="1"/>
  <c r="L172" i="15"/>
  <c r="L171" i="15" s="1"/>
  <c r="K172" i="15"/>
  <c r="K171" i="15" s="1"/>
  <c r="J172" i="15"/>
  <c r="I172" i="15"/>
  <c r="I171" i="15" s="1"/>
  <c r="H172" i="15"/>
  <c r="G172" i="15"/>
  <c r="F172" i="15"/>
  <c r="F171" i="15" s="1"/>
  <c r="E172" i="15"/>
  <c r="E171" i="15" s="1"/>
  <c r="D172" i="15"/>
  <c r="D171" i="15" s="1"/>
  <c r="C172" i="15"/>
  <c r="C171" i="15" s="1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N162" i="15" s="1"/>
  <c r="M167" i="15"/>
  <c r="M162" i="15" s="1"/>
  <c r="L167" i="15"/>
  <c r="L162" i="15" s="1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K162" i="15" s="1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H162" i="15" s="1"/>
  <c r="G164" i="15"/>
  <c r="F164" i="15"/>
  <c r="E164" i="15"/>
  <c r="D164" i="15"/>
  <c r="C164" i="15"/>
  <c r="C162" i="15" s="1"/>
  <c r="B164" i="15"/>
  <c r="B162" i="15" s="1"/>
  <c r="Y163" i="15"/>
  <c r="Y162" i="15" s="1"/>
  <c r="X163" i="15"/>
  <c r="X162" i="15" s="1"/>
  <c r="W163" i="15"/>
  <c r="V163" i="15"/>
  <c r="U163" i="15"/>
  <c r="T163" i="15"/>
  <c r="S163" i="15"/>
  <c r="S162" i="15" s="1"/>
  <c r="R163" i="15"/>
  <c r="R162" i="15" s="1"/>
  <c r="Q163" i="15"/>
  <c r="Q162" i="15" s="1"/>
  <c r="P163" i="15"/>
  <c r="P162" i="15" s="1"/>
  <c r="O163" i="15"/>
  <c r="O162" i="15" s="1"/>
  <c r="N163" i="15"/>
  <c r="M163" i="15"/>
  <c r="L163" i="15"/>
  <c r="K163" i="15"/>
  <c r="J163" i="15"/>
  <c r="J162" i="15" s="1"/>
  <c r="I163" i="15"/>
  <c r="I162" i="15" s="1"/>
  <c r="H163" i="15"/>
  <c r="G163" i="15"/>
  <c r="G162" i="15" s="1"/>
  <c r="F163" i="15"/>
  <c r="F162" i="15" s="1"/>
  <c r="E163" i="15"/>
  <c r="E162" i="15" s="1"/>
  <c r="D163" i="15"/>
  <c r="D162" i="15" s="1"/>
  <c r="C163" i="15"/>
  <c r="B163" i="15"/>
  <c r="W162" i="15"/>
  <c r="V162" i="15"/>
  <c r="U162" i="15"/>
  <c r="T162" i="15"/>
  <c r="Y141" i="15"/>
  <c r="Y261" i="15" s="1"/>
  <c r="X141" i="15"/>
  <c r="W141" i="15"/>
  <c r="W216" i="15" s="1"/>
  <c r="V141" i="15"/>
  <c r="V261" i="15" s="1"/>
  <c r="U141" i="15"/>
  <c r="U216" i="15" s="1"/>
  <c r="T141" i="15"/>
  <c r="T261" i="15" s="1"/>
  <c r="S141" i="15"/>
  <c r="S216" i="15" s="1"/>
  <c r="R141" i="15"/>
  <c r="R115" i="15" s="1"/>
  <c r="Q141" i="15"/>
  <c r="Q261" i="15" s="1"/>
  <c r="P141" i="15"/>
  <c r="O141" i="15"/>
  <c r="O261" i="15" s="1"/>
  <c r="N141" i="15"/>
  <c r="N261" i="15" s="1"/>
  <c r="M141" i="15"/>
  <c r="M261" i="15" s="1"/>
  <c r="L141" i="15"/>
  <c r="L261" i="15" s="1"/>
  <c r="K141" i="15"/>
  <c r="K261" i="15" s="1"/>
  <c r="J141" i="15"/>
  <c r="J115" i="15" s="1"/>
  <c r="I141" i="15"/>
  <c r="I261" i="15" s="1"/>
  <c r="H141" i="15"/>
  <c r="G141" i="15"/>
  <c r="G216" i="15" s="1"/>
  <c r="F141" i="15"/>
  <c r="F261" i="15" s="1"/>
  <c r="E141" i="15"/>
  <c r="E216" i="15" s="1"/>
  <c r="D141" i="15"/>
  <c r="D261" i="15" s="1"/>
  <c r="C141" i="15"/>
  <c r="C216" i="15" s="1"/>
  <c r="B141" i="15"/>
  <c r="B115" i="15" s="1"/>
  <c r="B78" i="12" s="1"/>
  <c r="V115" i="15"/>
  <c r="V253" i="15" s="1"/>
  <c r="U115" i="15"/>
  <c r="U253" i="15" s="1"/>
  <c r="T115" i="15"/>
  <c r="O115" i="15"/>
  <c r="O253" i="15" s="1"/>
  <c r="I115" i="15"/>
  <c r="I253" i="15" s="1"/>
  <c r="G115" i="15"/>
  <c r="G253" i="15" s="1"/>
  <c r="F115" i="15"/>
  <c r="F253" i="15" s="1"/>
  <c r="E115" i="15"/>
  <c r="E253" i="15" s="1"/>
  <c r="Y97" i="15"/>
  <c r="Y251" i="15" s="1"/>
  <c r="X97" i="15"/>
  <c r="X251" i="15" s="1"/>
  <c r="W97" i="15"/>
  <c r="W199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O199" i="15" s="1"/>
  <c r="N97" i="15"/>
  <c r="N251" i="15" s="1"/>
  <c r="M97" i="15"/>
  <c r="M199" i="15" s="1"/>
  <c r="L97" i="15"/>
  <c r="L199" i="15" s="1"/>
  <c r="K97" i="15"/>
  <c r="K199" i="15" s="1"/>
  <c r="J97" i="15"/>
  <c r="J251" i="15" s="1"/>
  <c r="I97" i="15"/>
  <c r="I251" i="15" s="1"/>
  <c r="H97" i="15"/>
  <c r="H251" i="15" s="1"/>
  <c r="G97" i="15"/>
  <c r="G199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R53" i="15"/>
  <c r="R18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J53" i="15"/>
  <c r="J34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B53" i="15"/>
  <c r="B241" i="15" s="1"/>
  <c r="R34" i="15"/>
  <c r="R233" i="15" s="1"/>
  <c r="O34" i="15"/>
  <c r="O233" i="15" s="1"/>
  <c r="M34" i="15"/>
  <c r="M233" i="15" s="1"/>
  <c r="L34" i="15"/>
  <c r="L233" i="15" s="1"/>
  <c r="G34" i="15"/>
  <c r="G233" i="15" s="1"/>
  <c r="E34" i="15"/>
  <c r="E233" i="15" s="1"/>
  <c r="D34" i="15"/>
  <c r="D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S251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S241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X216" i="14"/>
  <c r="W216" i="14"/>
  <c r="O216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X204" i="14" s="1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S204" i="14" s="1"/>
  <c r="R209" i="14"/>
  <c r="R204" i="14" s="1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Q204" i="14" s="1"/>
  <c r="P208" i="14"/>
  <c r="P204" i="14" s="1"/>
  <c r="O208" i="14"/>
  <c r="O204" i="14" s="1"/>
  <c r="N208" i="14"/>
  <c r="N204" i="14" s="1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M204" i="14" s="1"/>
  <c r="L207" i="14"/>
  <c r="L204" i="14" s="1"/>
  <c r="K207" i="14"/>
  <c r="K204" i="14" s="1"/>
  <c r="J207" i="14"/>
  <c r="J204" i="14" s="1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I204" i="14" s="1"/>
  <c r="H206" i="14"/>
  <c r="H204" i="14" s="1"/>
  <c r="G206" i="14"/>
  <c r="G204" i="14" s="1"/>
  <c r="F206" i="14"/>
  <c r="F204" i="14" s="1"/>
  <c r="E206" i="14"/>
  <c r="D206" i="14"/>
  <c r="C206" i="14"/>
  <c r="B206" i="14"/>
  <c r="Y205" i="14"/>
  <c r="Y204" i="14" s="1"/>
  <c r="X205" i="14"/>
  <c r="W205" i="14"/>
  <c r="V205" i="14"/>
  <c r="V204" i="14" s="1"/>
  <c r="U205" i="14"/>
  <c r="T205" i="14"/>
  <c r="T204" i="14" s="1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E204" i="14" s="1"/>
  <c r="D205" i="14"/>
  <c r="D204" i="14" s="1"/>
  <c r="C205" i="14"/>
  <c r="C204" i="14" s="1"/>
  <c r="B205" i="14"/>
  <c r="B204" i="14" s="1"/>
  <c r="W204" i="14"/>
  <c r="U204" i="14"/>
  <c r="Y202" i="14"/>
  <c r="X202" i="14"/>
  <c r="X187" i="14" s="1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T187" i="14" s="1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K199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U187" i="14" s="1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P187" i="14" s="1"/>
  <c r="O192" i="14"/>
  <c r="O187" i="14" s="1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N187" i="14" s="1"/>
  <c r="M191" i="14"/>
  <c r="M187" i="14" s="1"/>
  <c r="L191" i="14"/>
  <c r="K191" i="14"/>
  <c r="K187" i="14" s="1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J187" i="14" s="1"/>
  <c r="I190" i="14"/>
  <c r="I187" i="14" s="1"/>
  <c r="H190" i="14"/>
  <c r="G190" i="14"/>
  <c r="G187" i="14" s="1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F187" i="14" s="1"/>
  <c r="E189" i="14"/>
  <c r="E187" i="14" s="1"/>
  <c r="D189" i="14"/>
  <c r="D187" i="14" s="1"/>
  <c r="C189" i="14"/>
  <c r="C187" i="14" s="1"/>
  <c r="B189" i="14"/>
  <c r="Y188" i="14"/>
  <c r="X188" i="14"/>
  <c r="W188" i="14"/>
  <c r="V188" i="14"/>
  <c r="V187" i="14" s="1"/>
  <c r="U188" i="14"/>
  <c r="T188" i="14"/>
  <c r="S188" i="14"/>
  <c r="S187" i="14" s="1"/>
  <c r="R188" i="14"/>
  <c r="Q188" i="14"/>
  <c r="Q187" i="14" s="1"/>
  <c r="P188" i="14"/>
  <c r="O188" i="14"/>
  <c r="N188" i="14"/>
  <c r="M188" i="14"/>
  <c r="L188" i="14"/>
  <c r="L187" i="14" s="1"/>
  <c r="K188" i="14"/>
  <c r="J188" i="14"/>
  <c r="I188" i="14"/>
  <c r="H188" i="14"/>
  <c r="H187" i="14" s="1"/>
  <c r="G188" i="14"/>
  <c r="F188" i="14"/>
  <c r="E188" i="14"/>
  <c r="D188" i="14"/>
  <c r="C188" i="14"/>
  <c r="B188" i="14"/>
  <c r="B187" i="14" s="1"/>
  <c r="Y187" i="14"/>
  <c r="W187" i="14"/>
  <c r="R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S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V171" i="14" s="1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U171" i="14" s="1"/>
  <c r="T175" i="14"/>
  <c r="T171" i="14" s="1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Q171" i="14" s="1"/>
  <c r="P174" i="14"/>
  <c r="P171" i="14" s="1"/>
  <c r="O174" i="14"/>
  <c r="O171" i="14" s="1"/>
  <c r="N174" i="14"/>
  <c r="N171" i="14" s="1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W171" i="14" s="1"/>
  <c r="V173" i="14"/>
  <c r="U173" i="14"/>
  <c r="T173" i="14"/>
  <c r="S173" i="14"/>
  <c r="R173" i="14"/>
  <c r="Q173" i="14"/>
  <c r="P173" i="14"/>
  <c r="O173" i="14"/>
  <c r="N173" i="14"/>
  <c r="M173" i="14"/>
  <c r="M171" i="14" s="1"/>
  <c r="L173" i="14"/>
  <c r="L171" i="14" s="1"/>
  <c r="K173" i="14"/>
  <c r="J173" i="14"/>
  <c r="J171" i="14" s="1"/>
  <c r="I173" i="14"/>
  <c r="H173" i="14"/>
  <c r="G173" i="14"/>
  <c r="F173" i="14"/>
  <c r="E173" i="14"/>
  <c r="D173" i="14"/>
  <c r="C173" i="14"/>
  <c r="B173" i="14"/>
  <c r="Y172" i="14"/>
  <c r="X172" i="14"/>
  <c r="X171" i="14" s="1"/>
  <c r="W172" i="14"/>
  <c r="V172" i="14"/>
  <c r="U172" i="14"/>
  <c r="T172" i="14"/>
  <c r="S172" i="14"/>
  <c r="R172" i="14"/>
  <c r="R171" i="14" s="1"/>
  <c r="Q172" i="14"/>
  <c r="P172" i="14"/>
  <c r="O172" i="14"/>
  <c r="N172" i="14"/>
  <c r="M172" i="14"/>
  <c r="L172" i="14"/>
  <c r="K172" i="14"/>
  <c r="J172" i="14"/>
  <c r="I172" i="14"/>
  <c r="I171" i="14" s="1"/>
  <c r="H172" i="14"/>
  <c r="H171" i="14" s="1"/>
  <c r="G172" i="14"/>
  <c r="G171" i="14" s="1"/>
  <c r="F172" i="14"/>
  <c r="F171" i="14" s="1"/>
  <c r="E172" i="14"/>
  <c r="E171" i="14" s="1"/>
  <c r="D172" i="14"/>
  <c r="D171" i="14" s="1"/>
  <c r="C172" i="14"/>
  <c r="B172" i="14"/>
  <c r="Y171" i="14"/>
  <c r="B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O162" i="14" s="1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N162" i="14" s="1"/>
  <c r="M166" i="14"/>
  <c r="M162" i="14" s="1"/>
  <c r="L166" i="14"/>
  <c r="K166" i="14"/>
  <c r="K162" i="14" s="1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J162" i="14" s="1"/>
  <c r="I165" i="14"/>
  <c r="I162" i="14" s="1"/>
  <c r="H165" i="14"/>
  <c r="H162" i="14" s="1"/>
  <c r="G165" i="14"/>
  <c r="G162" i="14" s="1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P162" i="14" s="1"/>
  <c r="O164" i="14"/>
  <c r="N164" i="14"/>
  <c r="M164" i="14"/>
  <c r="L164" i="14"/>
  <c r="K164" i="14"/>
  <c r="J164" i="14"/>
  <c r="I164" i="14"/>
  <c r="H164" i="14"/>
  <c r="G164" i="14"/>
  <c r="F164" i="14"/>
  <c r="F162" i="14" s="1"/>
  <c r="E164" i="14"/>
  <c r="E162" i="14" s="1"/>
  <c r="D164" i="14"/>
  <c r="D162" i="14" s="1"/>
  <c r="C164" i="14"/>
  <c r="C162" i="14" s="1"/>
  <c r="B164" i="14"/>
  <c r="Y163" i="14"/>
  <c r="X163" i="14"/>
  <c r="W163" i="14"/>
  <c r="V163" i="14"/>
  <c r="V162" i="14" s="1"/>
  <c r="U163" i="14"/>
  <c r="T163" i="14"/>
  <c r="S163" i="14"/>
  <c r="S162" i="14" s="1"/>
  <c r="R163" i="14"/>
  <c r="Q163" i="14"/>
  <c r="Q162" i="14" s="1"/>
  <c r="P163" i="14"/>
  <c r="O163" i="14"/>
  <c r="N163" i="14"/>
  <c r="M163" i="14"/>
  <c r="L163" i="14"/>
  <c r="L162" i="14" s="1"/>
  <c r="K163" i="14"/>
  <c r="J163" i="14"/>
  <c r="I163" i="14"/>
  <c r="H163" i="14"/>
  <c r="G163" i="14"/>
  <c r="F163" i="14"/>
  <c r="E163" i="14"/>
  <c r="D163" i="14"/>
  <c r="C163" i="14"/>
  <c r="B163" i="14"/>
  <c r="B162" i="14" s="1"/>
  <c r="Y162" i="14"/>
  <c r="X162" i="14"/>
  <c r="W162" i="14"/>
  <c r="U162" i="14"/>
  <c r="T162" i="14"/>
  <c r="R162" i="14"/>
  <c r="Y141" i="14"/>
  <c r="X141" i="14"/>
  <c r="X261" i="14" s="1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16" i="14" s="1"/>
  <c r="J141" i="14"/>
  <c r="J261" i="14" s="1"/>
  <c r="I141" i="14"/>
  <c r="H141" i="14"/>
  <c r="H261" i="14" s="1"/>
  <c r="G141" i="14"/>
  <c r="G261" i="14" s="1"/>
  <c r="F141" i="14"/>
  <c r="F261" i="14" s="1"/>
  <c r="E141" i="14"/>
  <c r="E261" i="14" s="1"/>
  <c r="D141" i="14"/>
  <c r="D261" i="14" s="1"/>
  <c r="C141" i="14"/>
  <c r="C216" i="14" s="1"/>
  <c r="B141" i="14"/>
  <c r="B261" i="14" s="1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199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S53" i="14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C53" i="14"/>
  <c r="C181" i="14" s="1"/>
  <c r="B53" i="14"/>
  <c r="B241" i="14" s="1"/>
  <c r="L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P224" i="13" s="1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Y224" i="13" s="1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L224" i="13" s="1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U224" i="13" s="1"/>
  <c r="T225" i="13"/>
  <c r="S225" i="13"/>
  <c r="S224" i="13" s="1"/>
  <c r="R225" i="13"/>
  <c r="R224" i="13" s="1"/>
  <c r="Q225" i="13"/>
  <c r="Q224" i="13" s="1"/>
  <c r="P225" i="13"/>
  <c r="O225" i="13"/>
  <c r="O224" i="13" s="1"/>
  <c r="N225" i="13"/>
  <c r="N224" i="13" s="1"/>
  <c r="M225" i="13"/>
  <c r="M224" i="13" s="1"/>
  <c r="L225" i="13"/>
  <c r="K225" i="13"/>
  <c r="J225" i="13"/>
  <c r="I225" i="13"/>
  <c r="H225" i="13"/>
  <c r="H224" i="13" s="1"/>
  <c r="G225" i="13"/>
  <c r="F225" i="13"/>
  <c r="F224" i="13" s="1"/>
  <c r="E225" i="13"/>
  <c r="D225" i="13"/>
  <c r="D224" i="13" s="1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E204" i="13" s="1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C204" i="13" s="1"/>
  <c r="B217" i="13"/>
  <c r="Y216" i="13"/>
  <c r="Q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F204" i="13" s="1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Q204" i="13" s="1"/>
  <c r="P207" i="13"/>
  <c r="P204" i="13" s="1"/>
  <c r="O207" i="13"/>
  <c r="O204" i="13" s="1"/>
  <c r="N207" i="13"/>
  <c r="M207" i="13"/>
  <c r="L207" i="13"/>
  <c r="K207" i="13"/>
  <c r="J207" i="13"/>
  <c r="I207" i="13"/>
  <c r="H207" i="13"/>
  <c r="G207" i="13"/>
  <c r="F207" i="13"/>
  <c r="E207" i="13"/>
  <c r="D207" i="13"/>
  <c r="D204" i="13" s="1"/>
  <c r="C207" i="13"/>
  <c r="B207" i="13"/>
  <c r="B204" i="13" s="1"/>
  <c r="Y206" i="13"/>
  <c r="Y204" i="13" s="1"/>
  <c r="X206" i="13"/>
  <c r="W206" i="13"/>
  <c r="W204" i="13" s="1"/>
  <c r="V206" i="13"/>
  <c r="U206" i="13"/>
  <c r="T206" i="13"/>
  <c r="S206" i="13"/>
  <c r="R206" i="13"/>
  <c r="Q206" i="13"/>
  <c r="P206" i="13"/>
  <c r="O206" i="13"/>
  <c r="N206" i="13"/>
  <c r="N204" i="13" s="1"/>
  <c r="M206" i="13"/>
  <c r="M204" i="13" s="1"/>
  <c r="L206" i="13"/>
  <c r="L204" i="13" s="1"/>
  <c r="K206" i="13"/>
  <c r="K204" i="13" s="1"/>
  <c r="J206" i="13"/>
  <c r="I206" i="13"/>
  <c r="H206" i="13"/>
  <c r="G206" i="13"/>
  <c r="F206" i="13"/>
  <c r="E206" i="13"/>
  <c r="D206" i="13"/>
  <c r="C206" i="13"/>
  <c r="B206" i="13"/>
  <c r="Y205" i="13"/>
  <c r="X205" i="13"/>
  <c r="X204" i="13" s="1"/>
  <c r="W205" i="13"/>
  <c r="V205" i="13"/>
  <c r="V204" i="13" s="1"/>
  <c r="U205" i="13"/>
  <c r="U204" i="13" s="1"/>
  <c r="T205" i="13"/>
  <c r="S205" i="13"/>
  <c r="S204" i="13" s="1"/>
  <c r="R205" i="13"/>
  <c r="Q205" i="13"/>
  <c r="P205" i="13"/>
  <c r="O205" i="13"/>
  <c r="N205" i="13"/>
  <c r="M205" i="13"/>
  <c r="L205" i="13"/>
  <c r="K205" i="13"/>
  <c r="J205" i="13"/>
  <c r="J204" i="13" s="1"/>
  <c r="I205" i="13"/>
  <c r="I204" i="13" s="1"/>
  <c r="H205" i="13"/>
  <c r="H204" i="13" s="1"/>
  <c r="G205" i="13"/>
  <c r="G204" i="13" s="1"/>
  <c r="F205" i="13"/>
  <c r="E205" i="13"/>
  <c r="D205" i="13"/>
  <c r="C205" i="13"/>
  <c r="B205" i="13"/>
  <c r="T204" i="13"/>
  <c r="R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C187" i="13" s="1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N187" i="13" s="1"/>
  <c r="M190" i="13"/>
  <c r="M187" i="13" s="1"/>
  <c r="L190" i="13"/>
  <c r="L187" i="13" s="1"/>
  <c r="K190" i="13"/>
  <c r="J190" i="13"/>
  <c r="I190" i="13"/>
  <c r="H190" i="13"/>
  <c r="G190" i="13"/>
  <c r="F190" i="13"/>
  <c r="E190" i="13"/>
  <c r="D190" i="13"/>
  <c r="C190" i="13"/>
  <c r="B190" i="13"/>
  <c r="Y189" i="13"/>
  <c r="Y187" i="13" s="1"/>
  <c r="X189" i="13"/>
  <c r="W189" i="13"/>
  <c r="W187" i="13" s="1"/>
  <c r="V189" i="13"/>
  <c r="V187" i="13" s="1"/>
  <c r="U189" i="13"/>
  <c r="T189" i="13"/>
  <c r="T187" i="13" s="1"/>
  <c r="S189" i="13"/>
  <c r="R189" i="13"/>
  <c r="Q189" i="13"/>
  <c r="P189" i="13"/>
  <c r="O189" i="13"/>
  <c r="N189" i="13"/>
  <c r="M189" i="13"/>
  <c r="L189" i="13"/>
  <c r="K189" i="13"/>
  <c r="K187" i="13" s="1"/>
  <c r="J189" i="13"/>
  <c r="J187" i="13" s="1"/>
  <c r="I189" i="13"/>
  <c r="I187" i="13" s="1"/>
  <c r="H189" i="13"/>
  <c r="H187" i="13" s="1"/>
  <c r="G189" i="13"/>
  <c r="F189" i="13"/>
  <c r="E189" i="13"/>
  <c r="D189" i="13"/>
  <c r="C189" i="13"/>
  <c r="B189" i="13"/>
  <c r="Y188" i="13"/>
  <c r="X188" i="13"/>
  <c r="W188" i="13"/>
  <c r="V188" i="13"/>
  <c r="U188" i="13"/>
  <c r="U187" i="13" s="1"/>
  <c r="T188" i="13"/>
  <c r="S188" i="13"/>
  <c r="S187" i="13" s="1"/>
  <c r="R188" i="13"/>
  <c r="R187" i="13" s="1"/>
  <c r="Q188" i="13"/>
  <c r="P188" i="13"/>
  <c r="P187" i="13" s="1"/>
  <c r="O188" i="13"/>
  <c r="N188" i="13"/>
  <c r="M188" i="13"/>
  <c r="L188" i="13"/>
  <c r="K188" i="13"/>
  <c r="J188" i="13"/>
  <c r="I188" i="13"/>
  <c r="H188" i="13"/>
  <c r="G188" i="13"/>
  <c r="G187" i="13" s="1"/>
  <c r="F188" i="13"/>
  <c r="F187" i="13" s="1"/>
  <c r="E188" i="13"/>
  <c r="E187" i="13" s="1"/>
  <c r="D188" i="13"/>
  <c r="D187" i="13" s="1"/>
  <c r="C188" i="13"/>
  <c r="B188" i="13"/>
  <c r="X187" i="13"/>
  <c r="Q187" i="13"/>
  <c r="O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N181" i="13"/>
  <c r="L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X171" i="13" s="1"/>
  <c r="W174" i="13"/>
  <c r="W171" i="13" s="1"/>
  <c r="V174" i="13"/>
  <c r="V171" i="13" s="1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I171" i="13" s="1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U171" i="13" s="1"/>
  <c r="T173" i="13"/>
  <c r="S173" i="13"/>
  <c r="S171" i="13" s="1"/>
  <c r="R173" i="13"/>
  <c r="R171" i="13" s="1"/>
  <c r="Q173" i="13"/>
  <c r="P173" i="13"/>
  <c r="O173" i="13"/>
  <c r="N173" i="13"/>
  <c r="M173" i="13"/>
  <c r="L173" i="13"/>
  <c r="K173" i="13"/>
  <c r="J173" i="13"/>
  <c r="I173" i="13"/>
  <c r="H173" i="13"/>
  <c r="G173" i="13"/>
  <c r="G171" i="13" s="1"/>
  <c r="F173" i="13"/>
  <c r="E173" i="13"/>
  <c r="E171" i="13" s="1"/>
  <c r="D173" i="13"/>
  <c r="C173" i="13"/>
  <c r="B173" i="13"/>
  <c r="B171" i="13" s="1"/>
  <c r="Y172" i="13"/>
  <c r="X172" i="13"/>
  <c r="W172" i="13"/>
  <c r="V172" i="13"/>
  <c r="U172" i="13"/>
  <c r="T172" i="13"/>
  <c r="S172" i="13"/>
  <c r="R172" i="13"/>
  <c r="Q172" i="13"/>
  <c r="Q171" i="13" s="1"/>
  <c r="P172" i="13"/>
  <c r="P171" i="13" s="1"/>
  <c r="O172" i="13"/>
  <c r="O171" i="13" s="1"/>
  <c r="N172" i="13"/>
  <c r="N171" i="13" s="1"/>
  <c r="M172" i="13"/>
  <c r="M171" i="13" s="1"/>
  <c r="L172" i="13"/>
  <c r="K172" i="13"/>
  <c r="K171" i="13" s="1"/>
  <c r="J172" i="13"/>
  <c r="I172" i="13"/>
  <c r="H172" i="13"/>
  <c r="G172" i="13"/>
  <c r="F172" i="13"/>
  <c r="E172" i="13"/>
  <c r="D172" i="13"/>
  <c r="C172" i="13"/>
  <c r="C171" i="13" s="1"/>
  <c r="B172" i="13"/>
  <c r="Y171" i="13"/>
  <c r="J171" i="13"/>
  <c r="H171" i="13"/>
  <c r="F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Q162" i="13" s="1"/>
  <c r="P165" i="13"/>
  <c r="P162" i="13" s="1"/>
  <c r="O165" i="13"/>
  <c r="O162" i="13" s="1"/>
  <c r="N165" i="13"/>
  <c r="M165" i="13"/>
  <c r="L165" i="13"/>
  <c r="K165" i="13"/>
  <c r="J165" i="13"/>
  <c r="I165" i="13"/>
  <c r="H165" i="13"/>
  <c r="G165" i="13"/>
  <c r="F165" i="13"/>
  <c r="E165" i="13"/>
  <c r="D165" i="13"/>
  <c r="D162" i="13" s="1"/>
  <c r="C165" i="13"/>
  <c r="B165" i="13"/>
  <c r="B162" i="13" s="1"/>
  <c r="Y164" i="13"/>
  <c r="Y162" i="13" s="1"/>
  <c r="X164" i="13"/>
  <c r="W164" i="13"/>
  <c r="W162" i="13" s="1"/>
  <c r="V164" i="13"/>
  <c r="U164" i="13"/>
  <c r="T164" i="13"/>
  <c r="S164" i="13"/>
  <c r="R164" i="13"/>
  <c r="Q164" i="13"/>
  <c r="P164" i="13"/>
  <c r="O164" i="13"/>
  <c r="N164" i="13"/>
  <c r="N162" i="13" s="1"/>
  <c r="M164" i="13"/>
  <c r="M162" i="13" s="1"/>
  <c r="L164" i="13"/>
  <c r="L162" i="13" s="1"/>
  <c r="K164" i="13"/>
  <c r="K162" i="13" s="1"/>
  <c r="J164" i="13"/>
  <c r="I164" i="13"/>
  <c r="H164" i="13"/>
  <c r="G164" i="13"/>
  <c r="F164" i="13"/>
  <c r="E164" i="13"/>
  <c r="D164" i="13"/>
  <c r="C164" i="13"/>
  <c r="B164" i="13"/>
  <c r="Y163" i="13"/>
  <c r="X163" i="13"/>
  <c r="X162" i="13" s="1"/>
  <c r="W163" i="13"/>
  <c r="V163" i="13"/>
  <c r="V162" i="13" s="1"/>
  <c r="U163" i="13"/>
  <c r="U162" i="13" s="1"/>
  <c r="T163" i="13"/>
  <c r="S163" i="13"/>
  <c r="S162" i="13" s="1"/>
  <c r="R163" i="13"/>
  <c r="Q163" i="13"/>
  <c r="P163" i="13"/>
  <c r="O163" i="13"/>
  <c r="N163" i="13"/>
  <c r="M163" i="13"/>
  <c r="L163" i="13"/>
  <c r="K163" i="13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D163" i="13"/>
  <c r="C163" i="13"/>
  <c r="B163" i="13"/>
  <c r="T162" i="13"/>
  <c r="R162" i="13"/>
  <c r="E162" i="13"/>
  <c r="C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16" i="13" s="1"/>
  <c r="S141" i="13"/>
  <c r="S261" i="13" s="1"/>
  <c r="R141" i="13"/>
  <c r="Q141" i="13"/>
  <c r="Q261" i="13" s="1"/>
  <c r="P141" i="13"/>
  <c r="P261" i="13" s="1"/>
  <c r="P253" i="13" s="1"/>
  <c r="O141" i="13"/>
  <c r="O261" i="13" s="1"/>
  <c r="N141" i="13"/>
  <c r="N261" i="13" s="1"/>
  <c r="N253" i="13" s="1"/>
  <c r="M141" i="13"/>
  <c r="M261" i="13" s="1"/>
  <c r="L141" i="13"/>
  <c r="L216" i="13" s="1"/>
  <c r="K141" i="13"/>
  <c r="K261" i="13" s="1"/>
  <c r="J141" i="13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J243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199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T53" i="13"/>
  <c r="T241" i="13" s="1"/>
  <c r="S53" i="13"/>
  <c r="S241" i="13" s="1"/>
  <c r="R53" i="13"/>
  <c r="R241" i="13" s="1"/>
  <c r="Q53" i="13"/>
  <c r="Q241" i="13" s="1"/>
  <c r="Q233" i="13" s="1"/>
  <c r="P53" i="13"/>
  <c r="P241" i="13" s="1"/>
  <c r="O53" i="13"/>
  <c r="O241" i="13" s="1"/>
  <c r="N53" i="13"/>
  <c r="N241" i="13" s="1"/>
  <c r="M53" i="13"/>
  <c r="L53" i="13"/>
  <c r="L241" i="13" s="1"/>
  <c r="K53" i="13"/>
  <c r="K241" i="13" s="1"/>
  <c r="J53" i="13"/>
  <c r="J241" i="13" s="1"/>
  <c r="I53" i="13"/>
  <c r="I241" i="13" s="1"/>
  <c r="H53" i="13"/>
  <c r="H241" i="13" s="1"/>
  <c r="H233" i="13" s="1"/>
  <c r="G53" i="13"/>
  <c r="G241" i="13" s="1"/>
  <c r="F53" i="13"/>
  <c r="F241" i="13" s="1"/>
  <c r="F233" i="13" s="1"/>
  <c r="E53" i="13"/>
  <c r="D53" i="13"/>
  <c r="D241" i="13" s="1"/>
  <c r="C53" i="13"/>
  <c r="C241" i="13" s="1"/>
  <c r="B53" i="13"/>
  <c r="B241" i="13" s="1"/>
  <c r="E100" i="12"/>
  <c r="E161" i="4" s="1"/>
  <c r="M97" i="12"/>
  <c r="M158" i="4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U89" i="12"/>
  <c r="E89" i="12"/>
  <c r="U88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P82" i="12"/>
  <c r="O82" i="12"/>
  <c r="E82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U78" i="12"/>
  <c r="O78" i="12"/>
  <c r="I78" i="12"/>
  <c r="I107" i="4" s="1"/>
  <c r="Y77" i="12"/>
  <c r="Y106" i="4" s="1"/>
  <c r="X77" i="12"/>
  <c r="X106" i="4" s="1"/>
  <c r="W77" i="12"/>
  <c r="W106" i="4" s="1"/>
  <c r="V77" i="12"/>
  <c r="V106" i="4" s="1"/>
  <c r="U77" i="12"/>
  <c r="T77" i="12"/>
  <c r="T106" i="4" s="1"/>
  <c r="S77" i="12"/>
  <c r="R77" i="12"/>
  <c r="Q77" i="12"/>
  <c r="P77" i="12"/>
  <c r="O77" i="12"/>
  <c r="N77" i="12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G77" i="12"/>
  <c r="F77" i="12"/>
  <c r="E77" i="12"/>
  <c r="D77" i="12"/>
  <c r="D106" i="4" s="1"/>
  <c r="C77" i="12"/>
  <c r="C106" i="4" s="1"/>
  <c r="B77" i="12"/>
  <c r="Y74" i="12"/>
  <c r="Y103" i="4" s="1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O74" i="12"/>
  <c r="N74" i="12"/>
  <c r="N103" i="4" s="1"/>
  <c r="M74" i="12"/>
  <c r="M103" i="4" s="1"/>
  <c r="L74" i="12"/>
  <c r="L103" i="4" s="1"/>
  <c r="K74" i="12"/>
  <c r="J74" i="12"/>
  <c r="I74" i="12"/>
  <c r="I103" i="4" s="1"/>
  <c r="H74" i="12"/>
  <c r="H103" i="4" s="1"/>
  <c r="G74" i="12"/>
  <c r="F74" i="12"/>
  <c r="E74" i="12"/>
  <c r="D74" i="12"/>
  <c r="C74" i="12"/>
  <c r="B74" i="12"/>
  <c r="Y72" i="12"/>
  <c r="X72" i="12"/>
  <c r="W72" i="12"/>
  <c r="V72" i="12"/>
  <c r="U72" i="12"/>
  <c r="U40" i="7" s="1"/>
  <c r="T72" i="12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K72" i="12"/>
  <c r="J72" i="12"/>
  <c r="I72" i="12"/>
  <c r="H72" i="12"/>
  <c r="H40" i="7" s="1"/>
  <c r="G72" i="12"/>
  <c r="F72" i="12"/>
  <c r="E72" i="12"/>
  <c r="E40" i="7" s="1"/>
  <c r="D72" i="12"/>
  <c r="C72" i="12"/>
  <c r="C40" i="7" s="1"/>
  <c r="B72" i="12"/>
  <c r="B40" i="7" s="1"/>
  <c r="Y68" i="12"/>
  <c r="Y101" i="12" s="1"/>
  <c r="Y162" i="4" s="1"/>
  <c r="X68" i="12"/>
  <c r="X101" i="12" s="1"/>
  <c r="X162" i="4" s="1"/>
  <c r="W68" i="12"/>
  <c r="W101" i="12" s="1"/>
  <c r="W162" i="4" s="1"/>
  <c r="V68" i="12"/>
  <c r="V101" i="12" s="1"/>
  <c r="V162" i="4" s="1"/>
  <c r="U68" i="12"/>
  <c r="U60" i="4" s="1"/>
  <c r="U133" i="4" s="1"/>
  <c r="T68" i="12"/>
  <c r="T101" i="12" s="1"/>
  <c r="T162" i="4" s="1"/>
  <c r="S68" i="12"/>
  <c r="S101" i="12" s="1"/>
  <c r="S162" i="4" s="1"/>
  <c r="R68" i="12"/>
  <c r="R101" i="12" s="1"/>
  <c r="R162" i="4" s="1"/>
  <c r="Q68" i="12"/>
  <c r="Q101" i="12" s="1"/>
  <c r="Q162" i="4" s="1"/>
  <c r="P68" i="12"/>
  <c r="P101" i="12" s="1"/>
  <c r="P162" i="4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J162" i="4" s="1"/>
  <c r="I68" i="12"/>
  <c r="I101" i="12" s="1"/>
  <c r="I162" i="4" s="1"/>
  <c r="H68" i="12"/>
  <c r="H101" i="12" s="1"/>
  <c r="H162" i="4" s="1"/>
  <c r="G68" i="12"/>
  <c r="G101" i="12" s="1"/>
  <c r="G162" i="4" s="1"/>
  <c r="F68" i="12"/>
  <c r="F101" i="12" s="1"/>
  <c r="E68" i="12"/>
  <c r="E101" i="12" s="1"/>
  <c r="E162" i="4" s="1"/>
  <c r="D68" i="12"/>
  <c r="D101" i="12" s="1"/>
  <c r="C68" i="12"/>
  <c r="C101" i="12" s="1"/>
  <c r="C162" i="4" s="1"/>
  <c r="B68" i="12"/>
  <c r="B101" i="12" s="1"/>
  <c r="Y67" i="12"/>
  <c r="Y100" i="12" s="1"/>
  <c r="Y161" i="4" s="1"/>
  <c r="X67" i="12"/>
  <c r="X100" i="12" s="1"/>
  <c r="X161" i="4" s="1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100" i="12" s="1"/>
  <c r="O67" i="12"/>
  <c r="O100" i="12" s="1"/>
  <c r="O161" i="4" s="1"/>
  <c r="N67" i="12"/>
  <c r="N100" i="12" s="1"/>
  <c r="N161" i="4" s="1"/>
  <c r="M67" i="12"/>
  <c r="M88" i="12" s="1"/>
  <c r="L67" i="12"/>
  <c r="L100" i="12" s="1"/>
  <c r="L161" i="4" s="1"/>
  <c r="K67" i="12"/>
  <c r="K100" i="12" s="1"/>
  <c r="K161" i="4" s="1"/>
  <c r="J67" i="12"/>
  <c r="J100" i="12" s="1"/>
  <c r="I67" i="12"/>
  <c r="I100" i="12" s="1"/>
  <c r="I161" i="4" s="1"/>
  <c r="H67" i="12"/>
  <c r="H100" i="12" s="1"/>
  <c r="G67" i="12"/>
  <c r="G100" i="12" s="1"/>
  <c r="G161" i="4" s="1"/>
  <c r="F67" i="12"/>
  <c r="F100" i="12" s="1"/>
  <c r="F161" i="4" s="1"/>
  <c r="E67" i="12"/>
  <c r="E59" i="4" s="1"/>
  <c r="D67" i="12"/>
  <c r="D100" i="12" s="1"/>
  <c r="D161" i="4" s="1"/>
  <c r="C67" i="12"/>
  <c r="C100" i="12" s="1"/>
  <c r="C161" i="4" s="1"/>
  <c r="B67" i="12"/>
  <c r="B100" i="12" s="1"/>
  <c r="Y66" i="12"/>
  <c r="Y99" i="12" s="1"/>
  <c r="X66" i="12"/>
  <c r="X99" i="12" s="1"/>
  <c r="X160" i="4" s="1"/>
  <c r="W66" i="12"/>
  <c r="W99" i="12" s="1"/>
  <c r="W160" i="4" s="1"/>
  <c r="V66" i="12"/>
  <c r="V99" i="12" s="1"/>
  <c r="U66" i="12"/>
  <c r="U99" i="12" s="1"/>
  <c r="U160" i="4" s="1"/>
  <c r="T66" i="12"/>
  <c r="T99" i="12" s="1"/>
  <c r="S66" i="12"/>
  <c r="S99" i="12" s="1"/>
  <c r="S160" i="4" s="1"/>
  <c r="R66" i="12"/>
  <c r="R99" i="12" s="1"/>
  <c r="Q66" i="12"/>
  <c r="Q99" i="12" s="1"/>
  <c r="Q160" i="4" s="1"/>
  <c r="P66" i="12"/>
  <c r="P99" i="12" s="1"/>
  <c r="P160" i="4" s="1"/>
  <c r="O66" i="12"/>
  <c r="O99" i="12" s="1"/>
  <c r="O160" i="4" s="1"/>
  <c r="N66" i="12"/>
  <c r="N99" i="12" s="1"/>
  <c r="N160" i="4" s="1"/>
  <c r="M66" i="12"/>
  <c r="M87" i="12" s="1"/>
  <c r="L66" i="12"/>
  <c r="L99" i="12" s="1"/>
  <c r="K66" i="12"/>
  <c r="K99" i="12" s="1"/>
  <c r="K160" i="4" s="1"/>
  <c r="J66" i="12"/>
  <c r="J99" i="12" s="1"/>
  <c r="I66" i="12"/>
  <c r="I99" i="12" s="1"/>
  <c r="H66" i="12"/>
  <c r="H99" i="12" s="1"/>
  <c r="G66" i="12"/>
  <c r="G99" i="12" s="1"/>
  <c r="F66" i="12"/>
  <c r="F99" i="12" s="1"/>
  <c r="F160" i="4" s="1"/>
  <c r="E66" i="12"/>
  <c r="E99" i="12" s="1"/>
  <c r="E160" i="4" s="1"/>
  <c r="D66" i="12"/>
  <c r="D99" i="12" s="1"/>
  <c r="D160" i="4" s="1"/>
  <c r="C66" i="12"/>
  <c r="C99" i="12" s="1"/>
  <c r="C160" i="4" s="1"/>
  <c r="B66" i="12"/>
  <c r="B99" i="12" s="1"/>
  <c r="B160" i="4" s="1"/>
  <c r="Y64" i="12"/>
  <c r="Y97" i="12" s="1"/>
  <c r="Y158" i="4" s="1"/>
  <c r="X64" i="12"/>
  <c r="X97" i="12" s="1"/>
  <c r="X158" i="4" s="1"/>
  <c r="W64" i="12"/>
  <c r="W97" i="12" s="1"/>
  <c r="W158" i="4" s="1"/>
  <c r="V64" i="12"/>
  <c r="V97" i="12" s="1"/>
  <c r="V158" i="4" s="1"/>
  <c r="U64" i="12"/>
  <c r="U85" i="12" s="1"/>
  <c r="T64" i="12"/>
  <c r="T97" i="12" s="1"/>
  <c r="T158" i="4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L64" i="12"/>
  <c r="L97" i="12" s="1"/>
  <c r="L158" i="4" s="1"/>
  <c r="K64" i="12"/>
  <c r="K97" i="12" s="1"/>
  <c r="K158" i="4" s="1"/>
  <c r="J64" i="12"/>
  <c r="J97" i="12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97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O37" i="12" s="1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Y38" i="12"/>
  <c r="Y37" i="12" s="1"/>
  <c r="X38" i="12"/>
  <c r="X37" i="12" s="1"/>
  <c r="W38" i="12"/>
  <c r="W37" i="12" s="1"/>
  <c r="V38" i="12"/>
  <c r="V37" i="12" s="1"/>
  <c r="U38" i="12"/>
  <c r="T38" i="12"/>
  <c r="T37" i="12" s="1"/>
  <c r="S38" i="12"/>
  <c r="R38" i="12"/>
  <c r="Q38" i="12"/>
  <c r="P38" i="12"/>
  <c r="O38" i="12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F38" i="12"/>
  <c r="E38" i="12"/>
  <c r="D38" i="12"/>
  <c r="C38" i="12"/>
  <c r="B38" i="12"/>
  <c r="U37" i="12"/>
  <c r="S37" i="12"/>
  <c r="R37" i="12"/>
  <c r="Q37" i="12"/>
  <c r="P37" i="12"/>
  <c r="G37" i="12"/>
  <c r="F37" i="12"/>
  <c r="E37" i="12"/>
  <c r="D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T31" i="12" s="1"/>
  <c r="S33" i="12"/>
  <c r="R33" i="12"/>
  <c r="R31" i="12" s="1"/>
  <c r="Q33" i="12"/>
  <c r="P33" i="12"/>
  <c r="O33" i="12"/>
  <c r="N33" i="12"/>
  <c r="M33" i="12"/>
  <c r="L33" i="12"/>
  <c r="K33" i="12"/>
  <c r="J33" i="12"/>
  <c r="I33" i="12"/>
  <c r="H33" i="12"/>
  <c r="G33" i="12"/>
  <c r="G31" i="12" s="1"/>
  <c r="F33" i="12"/>
  <c r="E33" i="12"/>
  <c r="D33" i="12"/>
  <c r="D31" i="12" s="1"/>
  <c r="C33" i="12"/>
  <c r="Y32" i="12"/>
  <c r="X32" i="12"/>
  <c r="W32" i="12"/>
  <c r="V32" i="12"/>
  <c r="U32" i="12"/>
  <c r="T32" i="12"/>
  <c r="S32" i="12"/>
  <c r="R32" i="12"/>
  <c r="Q32" i="12"/>
  <c r="P32" i="12"/>
  <c r="P31" i="12" s="1"/>
  <c r="O32" i="12"/>
  <c r="N32" i="12"/>
  <c r="N31" i="12" s="1"/>
  <c r="M32" i="12"/>
  <c r="L32" i="12"/>
  <c r="K32" i="12"/>
  <c r="K31" i="12" s="1"/>
  <c r="J32" i="12"/>
  <c r="I32" i="12"/>
  <c r="H32" i="12"/>
  <c r="G32" i="12"/>
  <c r="F32" i="12"/>
  <c r="E32" i="12"/>
  <c r="D32" i="12"/>
  <c r="C32" i="12"/>
  <c r="C31" i="12" s="1"/>
  <c r="W31" i="12"/>
  <c r="U31" i="12"/>
  <c r="O31" i="12"/>
  <c r="M31" i="12"/>
  <c r="E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X5" i="12"/>
  <c r="X82" i="12" s="1"/>
  <c r="W5" i="12"/>
  <c r="W7" i="4" s="1"/>
  <c r="V5" i="12"/>
  <c r="V3" i="12" s="1"/>
  <c r="U5" i="12"/>
  <c r="U82" i="12" s="1"/>
  <c r="T5" i="12"/>
  <c r="T82" i="12" s="1"/>
  <c r="S5" i="12"/>
  <c r="R5" i="12"/>
  <c r="R82" i="12" s="1"/>
  <c r="Q5" i="12"/>
  <c r="P5" i="12"/>
  <c r="O5" i="12"/>
  <c r="N5" i="12"/>
  <c r="N3" i="12" s="1"/>
  <c r="M5" i="12"/>
  <c r="M82" i="12" s="1"/>
  <c r="L5" i="12"/>
  <c r="L82" i="12" s="1"/>
  <c r="K5" i="12"/>
  <c r="K7" i="4" s="1"/>
  <c r="J5" i="12"/>
  <c r="J82" i="12" s="1"/>
  <c r="I5" i="12"/>
  <c r="I7" i="4" s="1"/>
  <c r="H5" i="12"/>
  <c r="H82" i="12" s="1"/>
  <c r="G5" i="12"/>
  <c r="G82" i="12" s="1"/>
  <c r="F5" i="12"/>
  <c r="F3" i="12" s="1"/>
  <c r="E5" i="12"/>
  <c r="D5" i="12"/>
  <c r="D82" i="12" s="1"/>
  <c r="C5" i="12"/>
  <c r="B5" i="12"/>
  <c r="B82" i="12" s="1"/>
  <c r="U3" i="12"/>
  <c r="U5" i="4" s="1"/>
  <c r="T3" i="12"/>
  <c r="R3" i="12"/>
  <c r="P3" i="12"/>
  <c r="O3" i="12"/>
  <c r="E3" i="12"/>
  <c r="B3" i="12"/>
  <c r="P156" i="11"/>
  <c r="N156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P128" i="11"/>
  <c r="N128" i="11"/>
  <c r="H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L117" i="11" s="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V117" i="11" s="1"/>
  <c r="U120" i="11"/>
  <c r="U117" i="11" s="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H117" i="11" s="1"/>
  <c r="G120" i="11"/>
  <c r="F120" i="11"/>
  <c r="E120" i="11"/>
  <c r="E117" i="11" s="1"/>
  <c r="D120" i="11"/>
  <c r="C120" i="11"/>
  <c r="B120" i="11"/>
  <c r="Y119" i="11"/>
  <c r="X119" i="11"/>
  <c r="W119" i="11"/>
  <c r="W117" i="11" s="1"/>
  <c r="V119" i="11"/>
  <c r="U119" i="11"/>
  <c r="T119" i="11"/>
  <c r="S119" i="11"/>
  <c r="R119" i="11"/>
  <c r="Q119" i="11"/>
  <c r="P119" i="11"/>
  <c r="O119" i="11"/>
  <c r="O117" i="11" s="1"/>
  <c r="N119" i="11"/>
  <c r="M119" i="11"/>
  <c r="L119" i="11"/>
  <c r="K119" i="11"/>
  <c r="J119" i="11"/>
  <c r="I119" i="11"/>
  <c r="H119" i="11"/>
  <c r="G119" i="11"/>
  <c r="F119" i="11"/>
  <c r="F117" i="11" s="1"/>
  <c r="E119" i="11"/>
  <c r="D119" i="11"/>
  <c r="D117" i="11" s="1"/>
  <c r="C119" i="11"/>
  <c r="C117" i="11" s="1"/>
  <c r="B119" i="11"/>
  <c r="Y118" i="11"/>
  <c r="Y117" i="11" s="1"/>
  <c r="X118" i="11"/>
  <c r="W118" i="11"/>
  <c r="V118" i="11"/>
  <c r="U118" i="11"/>
  <c r="T118" i="11"/>
  <c r="S118" i="11"/>
  <c r="S117" i="11" s="1"/>
  <c r="R118" i="11"/>
  <c r="R117" i="11" s="1"/>
  <c r="Q118" i="11"/>
  <c r="Q117" i="11" s="1"/>
  <c r="P118" i="11"/>
  <c r="P117" i="11" s="1"/>
  <c r="O118" i="11"/>
  <c r="N118" i="11"/>
  <c r="N117" i="11" s="1"/>
  <c r="M118" i="11"/>
  <c r="M117" i="11" s="1"/>
  <c r="L118" i="11"/>
  <c r="K118" i="11"/>
  <c r="K117" i="11" s="1"/>
  <c r="J118" i="11"/>
  <c r="I118" i="11"/>
  <c r="H118" i="11"/>
  <c r="G118" i="11"/>
  <c r="F118" i="11"/>
  <c r="E118" i="11"/>
  <c r="D118" i="11"/>
  <c r="C118" i="11"/>
  <c r="B118" i="11"/>
  <c r="B117" i="11" s="1"/>
  <c r="X117" i="11"/>
  <c r="T117" i="11"/>
  <c r="J117" i="11"/>
  <c r="I117" i="11"/>
  <c r="G117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W111" i="11"/>
  <c r="P111" i="11"/>
  <c r="O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L100" i="11" s="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W100" i="11" s="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J100" i="11" s="1"/>
  <c r="I103" i="11"/>
  <c r="I100" i="11" s="1"/>
  <c r="H103" i="11"/>
  <c r="G103" i="11"/>
  <c r="G100" i="11" s="1"/>
  <c r="F103" i="11"/>
  <c r="E103" i="11"/>
  <c r="D103" i="11"/>
  <c r="C103" i="11"/>
  <c r="B103" i="11"/>
  <c r="Y102" i="11"/>
  <c r="Y100" i="11" s="1"/>
  <c r="X102" i="11"/>
  <c r="W102" i="11"/>
  <c r="V102" i="11"/>
  <c r="U102" i="11"/>
  <c r="T102" i="11"/>
  <c r="T100" i="11" s="1"/>
  <c r="S102" i="11"/>
  <c r="R102" i="11"/>
  <c r="Q102" i="11"/>
  <c r="Q100" i="11" s="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E100" i="11" s="1"/>
  <c r="D102" i="11"/>
  <c r="C102" i="11"/>
  <c r="B102" i="11"/>
  <c r="Y101" i="11"/>
  <c r="X101" i="11"/>
  <c r="W101" i="11"/>
  <c r="V101" i="11"/>
  <c r="U101" i="11"/>
  <c r="U100" i="11" s="1"/>
  <c r="T101" i="11"/>
  <c r="S101" i="11"/>
  <c r="R101" i="11"/>
  <c r="R100" i="11" s="1"/>
  <c r="Q101" i="11"/>
  <c r="P101" i="11"/>
  <c r="O101" i="11"/>
  <c r="O100" i="11" s="1"/>
  <c r="N101" i="11"/>
  <c r="M101" i="11"/>
  <c r="M100" i="11" s="1"/>
  <c r="L101" i="11"/>
  <c r="K101" i="11"/>
  <c r="J101" i="11"/>
  <c r="I101" i="11"/>
  <c r="H101" i="11"/>
  <c r="G101" i="11"/>
  <c r="F101" i="11"/>
  <c r="E101" i="11"/>
  <c r="D101" i="11"/>
  <c r="C101" i="11"/>
  <c r="B101" i="11"/>
  <c r="D100" i="11"/>
  <c r="B100" i="11"/>
  <c r="Y79" i="11"/>
  <c r="X79" i="11"/>
  <c r="X156" i="11" s="1"/>
  <c r="W79" i="11"/>
  <c r="W156" i="11" s="1"/>
  <c r="V79" i="11"/>
  <c r="V156" i="11" s="1"/>
  <c r="U79" i="11"/>
  <c r="U156" i="11" s="1"/>
  <c r="T79" i="11"/>
  <c r="T54" i="11" s="1"/>
  <c r="S79" i="11"/>
  <c r="S54" i="11" s="1"/>
  <c r="S147" i="11" s="1"/>
  <c r="R79" i="11"/>
  <c r="Q79" i="11"/>
  <c r="P79" i="11"/>
  <c r="O79" i="11"/>
  <c r="O156" i="11" s="1"/>
  <c r="N79" i="11"/>
  <c r="M79" i="11"/>
  <c r="M128" i="11" s="1"/>
  <c r="L79" i="11"/>
  <c r="L54" i="11" s="1"/>
  <c r="K79" i="11"/>
  <c r="K54" i="11" s="1"/>
  <c r="K147" i="11" s="1"/>
  <c r="J79" i="11"/>
  <c r="I79" i="11"/>
  <c r="I54" i="11" s="1"/>
  <c r="H79" i="11"/>
  <c r="H156" i="11" s="1"/>
  <c r="G79" i="11"/>
  <c r="G156" i="11" s="1"/>
  <c r="F79" i="11"/>
  <c r="F156" i="11" s="1"/>
  <c r="E79" i="11"/>
  <c r="E54" i="11" s="1"/>
  <c r="D79" i="11"/>
  <c r="D54" i="11" s="1"/>
  <c r="C79" i="11"/>
  <c r="C54" i="11" s="1"/>
  <c r="C147" i="11" s="1"/>
  <c r="B79" i="11"/>
  <c r="V54" i="11"/>
  <c r="V147" i="11" s="1"/>
  <c r="Q54" i="11"/>
  <c r="Q147" i="11" s="1"/>
  <c r="P54" i="11"/>
  <c r="P147" i="11" s="1"/>
  <c r="O54" i="11"/>
  <c r="O147" i="11" s="1"/>
  <c r="N54" i="11"/>
  <c r="N147" i="11" s="1"/>
  <c r="H54" i="11"/>
  <c r="H147" i="11" s="1"/>
  <c r="Y35" i="11"/>
  <c r="Y145" i="11" s="1"/>
  <c r="X35" i="11"/>
  <c r="X145" i="11" s="1"/>
  <c r="W35" i="11"/>
  <c r="W145" i="11" s="1"/>
  <c r="V35" i="11"/>
  <c r="V111" i="11" s="1"/>
  <c r="U35" i="11"/>
  <c r="U111" i="11" s="1"/>
  <c r="T35" i="11"/>
  <c r="T5" i="11" s="1"/>
  <c r="S35" i="11"/>
  <c r="S111" i="11" s="1"/>
  <c r="R35" i="11"/>
  <c r="Q35" i="11"/>
  <c r="Q145" i="11" s="1"/>
  <c r="P35" i="11"/>
  <c r="P145" i="11" s="1"/>
  <c r="O35" i="11"/>
  <c r="O145" i="11" s="1"/>
  <c r="N35" i="11"/>
  <c r="N145" i="11" s="1"/>
  <c r="M35" i="11"/>
  <c r="M111" i="11" s="1"/>
  <c r="L35" i="11"/>
  <c r="L5" i="11" s="1"/>
  <c r="K35" i="11"/>
  <c r="K111" i="11" s="1"/>
  <c r="J35" i="11"/>
  <c r="J5" i="11" s="1"/>
  <c r="I35" i="11"/>
  <c r="I145" i="11" s="1"/>
  <c r="H35" i="11"/>
  <c r="H145" i="11" s="1"/>
  <c r="G35" i="11"/>
  <c r="G145" i="11" s="1"/>
  <c r="F35" i="11"/>
  <c r="F111" i="11" s="1"/>
  <c r="E35" i="11"/>
  <c r="E111" i="11" s="1"/>
  <c r="D35" i="11"/>
  <c r="C35" i="11"/>
  <c r="C111" i="11" s="1"/>
  <c r="B35" i="11"/>
  <c r="Y5" i="11"/>
  <c r="Y136" i="11" s="1"/>
  <c r="W5" i="11"/>
  <c r="W136" i="11" s="1"/>
  <c r="R5" i="11"/>
  <c r="R136" i="11" s="1"/>
  <c r="Q5" i="11"/>
  <c r="Q136" i="11" s="1"/>
  <c r="P5" i="11"/>
  <c r="P136" i="11" s="1"/>
  <c r="O5" i="11"/>
  <c r="O136" i="11" s="1"/>
  <c r="N5" i="11"/>
  <c r="N136" i="11" s="1"/>
  <c r="I5" i="11"/>
  <c r="I136" i="11" s="1"/>
  <c r="F5" i="11"/>
  <c r="F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E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S117" i="10" s="1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R128" i="10"/>
  <c r="O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U117" i="10" s="1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Q117" i="10" s="1"/>
  <c r="P121" i="10"/>
  <c r="O121" i="10"/>
  <c r="N121" i="10"/>
  <c r="M121" i="10"/>
  <c r="L121" i="10"/>
  <c r="K121" i="10"/>
  <c r="K117" i="10" s="1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L117" i="10" s="1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J117" i="10" s="1"/>
  <c r="I119" i="10"/>
  <c r="I117" i="10" s="1"/>
  <c r="H119" i="10"/>
  <c r="G119" i="10"/>
  <c r="F119" i="10"/>
  <c r="E119" i="10"/>
  <c r="D119" i="10"/>
  <c r="C119" i="10"/>
  <c r="B119" i="10"/>
  <c r="B117" i="10" s="1"/>
  <c r="Y118" i="10"/>
  <c r="X118" i="10"/>
  <c r="W118" i="10"/>
  <c r="V118" i="10"/>
  <c r="U118" i="10"/>
  <c r="T118" i="10"/>
  <c r="S118" i="10"/>
  <c r="R118" i="10"/>
  <c r="Q118" i="10"/>
  <c r="P118" i="10"/>
  <c r="P117" i="10" s="1"/>
  <c r="O118" i="10"/>
  <c r="O117" i="10" s="1"/>
  <c r="N118" i="10"/>
  <c r="N117" i="10" s="1"/>
  <c r="M118" i="10"/>
  <c r="M117" i="10" s="1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Y117" i="10"/>
  <c r="X117" i="10"/>
  <c r="W117" i="10"/>
  <c r="V117" i="10"/>
  <c r="T117" i="10"/>
  <c r="R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P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B100" i="10" s="1"/>
  <c r="Y104" i="10"/>
  <c r="X104" i="10"/>
  <c r="W104" i="10"/>
  <c r="V104" i="10"/>
  <c r="U104" i="10"/>
  <c r="T104" i="10"/>
  <c r="T100" i="10" s="1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U100" i="10" s="1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S100" i="10" s="1"/>
  <c r="R102" i="10"/>
  <c r="R100" i="10" s="1"/>
  <c r="Q102" i="10"/>
  <c r="P102" i="10"/>
  <c r="O102" i="10"/>
  <c r="N102" i="10"/>
  <c r="M102" i="10"/>
  <c r="L102" i="10"/>
  <c r="K102" i="10"/>
  <c r="K100" i="10" s="1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W100" i="10" s="1"/>
  <c r="V101" i="10"/>
  <c r="V100" i="10" s="1"/>
  <c r="U101" i="10"/>
  <c r="T101" i="10"/>
  <c r="S101" i="10"/>
  <c r="R101" i="10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J101" i="10"/>
  <c r="J100" i="10" s="1"/>
  <c r="I101" i="10"/>
  <c r="I100" i="10" s="1"/>
  <c r="H101" i="10"/>
  <c r="H100" i="10" s="1"/>
  <c r="G101" i="10"/>
  <c r="G100" i="10" s="1"/>
  <c r="F101" i="10"/>
  <c r="E101" i="10"/>
  <c r="D101" i="10"/>
  <c r="C101" i="10"/>
  <c r="B101" i="10"/>
  <c r="F100" i="10"/>
  <c r="E100" i="10"/>
  <c r="D100" i="10"/>
  <c r="C100" i="10"/>
  <c r="Y79" i="10"/>
  <c r="Y156" i="10" s="1"/>
  <c r="X79" i="10"/>
  <c r="X156" i="10" s="1"/>
  <c r="W79" i="10"/>
  <c r="W156" i="10" s="1"/>
  <c r="V79" i="10"/>
  <c r="V156" i="10" s="1"/>
  <c r="U79" i="10"/>
  <c r="U156" i="10" s="1"/>
  <c r="T79" i="10"/>
  <c r="T156" i="10" s="1"/>
  <c r="S79" i="10"/>
  <c r="S128" i="10" s="1"/>
  <c r="R79" i="10"/>
  <c r="R156" i="10" s="1"/>
  <c r="Q79" i="10"/>
  <c r="Q156" i="10" s="1"/>
  <c r="P79" i="10"/>
  <c r="P128" i="10" s="1"/>
  <c r="O79" i="10"/>
  <c r="O156" i="10" s="1"/>
  <c r="N79" i="10"/>
  <c r="N156" i="10" s="1"/>
  <c r="M79" i="10"/>
  <c r="M156" i="10" s="1"/>
  <c r="L79" i="10"/>
  <c r="L156" i="10" s="1"/>
  <c r="K79" i="10"/>
  <c r="K128" i="10" s="1"/>
  <c r="J79" i="10"/>
  <c r="J156" i="10" s="1"/>
  <c r="I79" i="10"/>
  <c r="I156" i="10" s="1"/>
  <c r="H79" i="10"/>
  <c r="H128" i="10" s="1"/>
  <c r="G79" i="10"/>
  <c r="G156" i="10" s="1"/>
  <c r="F79" i="10"/>
  <c r="F128" i="10" s="1"/>
  <c r="E79" i="10"/>
  <c r="E128" i="10" s="1"/>
  <c r="D79" i="10"/>
  <c r="D156" i="10" s="1"/>
  <c r="C79" i="10"/>
  <c r="C128" i="10" s="1"/>
  <c r="B79" i="10"/>
  <c r="B156" i="10" s="1"/>
  <c r="Y35" i="10"/>
  <c r="Y145" i="10" s="1"/>
  <c r="X35" i="10"/>
  <c r="X145" i="10" s="1"/>
  <c r="W35" i="10"/>
  <c r="W145" i="10" s="1"/>
  <c r="V35" i="10"/>
  <c r="V145" i="10" s="1"/>
  <c r="U35" i="10"/>
  <c r="U111" i="10" s="1"/>
  <c r="T35" i="10"/>
  <c r="T145" i="10" s="1"/>
  <c r="S35" i="10"/>
  <c r="S145" i="10" s="1"/>
  <c r="R35" i="10"/>
  <c r="R111" i="10" s="1"/>
  <c r="Q35" i="10"/>
  <c r="Q145" i="10" s="1"/>
  <c r="P35" i="10"/>
  <c r="P145" i="10" s="1"/>
  <c r="O35" i="10"/>
  <c r="O145" i="10" s="1"/>
  <c r="N35" i="10"/>
  <c r="N145" i="10" s="1"/>
  <c r="M35" i="10"/>
  <c r="M111" i="10" s="1"/>
  <c r="L35" i="10"/>
  <c r="L145" i="10" s="1"/>
  <c r="K35" i="10"/>
  <c r="K145" i="10" s="1"/>
  <c r="J35" i="10"/>
  <c r="J111" i="10" s="1"/>
  <c r="I35" i="10"/>
  <c r="I145" i="10" s="1"/>
  <c r="H35" i="10"/>
  <c r="H145" i="10" s="1"/>
  <c r="G35" i="10"/>
  <c r="G145" i="10" s="1"/>
  <c r="F35" i="10"/>
  <c r="F145" i="10" s="1"/>
  <c r="E35" i="10"/>
  <c r="E111" i="10" s="1"/>
  <c r="D35" i="10"/>
  <c r="D145" i="10" s="1"/>
  <c r="C35" i="10"/>
  <c r="C145" i="10" s="1"/>
  <c r="B35" i="10"/>
  <c r="B111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U136" i="9" s="1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Y117" i="9" s="1"/>
  <c r="X120" i="9"/>
  <c r="X117" i="9" s="1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W117" i="9" s="1"/>
  <c r="V119" i="9"/>
  <c r="V117" i="9" s="1"/>
  <c r="U119" i="9"/>
  <c r="U117" i="9" s="1"/>
  <c r="T119" i="9"/>
  <c r="T117" i="9" s="1"/>
  <c r="S119" i="9"/>
  <c r="R119" i="9"/>
  <c r="Q119" i="9"/>
  <c r="P119" i="9"/>
  <c r="O119" i="9"/>
  <c r="N119" i="9"/>
  <c r="M119" i="9"/>
  <c r="M117" i="9" s="1"/>
  <c r="L119" i="9"/>
  <c r="L117" i="9" s="1"/>
  <c r="K119" i="9"/>
  <c r="K117" i="9" s="1"/>
  <c r="J119" i="9"/>
  <c r="J117" i="9" s="1"/>
  <c r="I119" i="9"/>
  <c r="H119" i="9"/>
  <c r="G119" i="9"/>
  <c r="F119" i="9"/>
  <c r="E119" i="9"/>
  <c r="D119" i="9"/>
  <c r="C119" i="9"/>
  <c r="B119" i="9"/>
  <c r="Y118" i="9"/>
  <c r="X118" i="9"/>
  <c r="W118" i="9"/>
  <c r="V118" i="9"/>
  <c r="U118" i="9"/>
  <c r="T118" i="9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L118" i="9"/>
  <c r="K118" i="9"/>
  <c r="J118" i="9"/>
  <c r="I118" i="9"/>
  <c r="I117" i="9" s="1"/>
  <c r="H118" i="9"/>
  <c r="H117" i="9" s="1"/>
  <c r="G118" i="9"/>
  <c r="G117" i="9" s="1"/>
  <c r="F118" i="9"/>
  <c r="F117" i="9" s="1"/>
  <c r="E118" i="9"/>
  <c r="D118" i="9"/>
  <c r="C118" i="9"/>
  <c r="B118" i="9"/>
  <c r="E117" i="9"/>
  <c r="D117" i="9"/>
  <c r="C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X111" i="9"/>
  <c r="U111" i="9"/>
  <c r="R111" i="9"/>
  <c r="P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H100" i="9" s="1"/>
  <c r="G103" i="9"/>
  <c r="G100" i="9" s="1"/>
  <c r="F103" i="9"/>
  <c r="F100" i="9" s="1"/>
  <c r="E103" i="9"/>
  <c r="E100" i="9" s="1"/>
  <c r="D103" i="9"/>
  <c r="C103" i="9"/>
  <c r="B103" i="9"/>
  <c r="Y102" i="9"/>
  <c r="X102" i="9"/>
  <c r="W102" i="9"/>
  <c r="V102" i="9"/>
  <c r="V100" i="9" s="1"/>
  <c r="U102" i="9"/>
  <c r="U100" i="9" s="1"/>
  <c r="T102" i="9"/>
  <c r="T100" i="9" s="1"/>
  <c r="S102" i="9"/>
  <c r="S100" i="9" s="1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100" i="9" s="1"/>
  <c r="C102" i="9"/>
  <c r="C100" i="9" s="1"/>
  <c r="B102" i="9"/>
  <c r="B100" i="9" s="1"/>
  <c r="Y101" i="9"/>
  <c r="Y100" i="9" s="1"/>
  <c r="X101" i="9"/>
  <c r="X100" i="9" s="1"/>
  <c r="W101" i="9"/>
  <c r="W100" i="9" s="1"/>
  <c r="V101" i="9"/>
  <c r="U101" i="9"/>
  <c r="T101" i="9"/>
  <c r="S101" i="9"/>
  <c r="R101" i="9"/>
  <c r="R100" i="9" s="1"/>
  <c r="Q101" i="9"/>
  <c r="Q100" i="9" s="1"/>
  <c r="P101" i="9"/>
  <c r="P100" i="9" s="1"/>
  <c r="O101" i="9"/>
  <c r="O100" i="9" s="1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N100" i="9"/>
  <c r="M100" i="9"/>
  <c r="L100" i="9"/>
  <c r="K100" i="9"/>
  <c r="J100" i="9"/>
  <c r="I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O147" i="9" s="1"/>
  <c r="N79" i="9"/>
  <c r="N156" i="9" s="1"/>
  <c r="M79" i="9"/>
  <c r="M156" i="9" s="1"/>
  <c r="L79" i="9"/>
  <c r="L156" i="9" s="1"/>
  <c r="K79" i="9"/>
  <c r="K156" i="9" s="1"/>
  <c r="K147" i="9" s="1"/>
  <c r="J79" i="9"/>
  <c r="J156" i="9" s="1"/>
  <c r="I79" i="9"/>
  <c r="I156" i="9" s="1"/>
  <c r="H79" i="9"/>
  <c r="H156" i="9" s="1"/>
  <c r="H147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N136" i="9" s="1"/>
  <c r="M35" i="9"/>
  <c r="M111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11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R58" i="8"/>
  <c r="O58" i="8"/>
  <c r="S56" i="8"/>
  <c r="S101" i="4" s="1"/>
  <c r="Q56" i="8"/>
  <c r="Q101" i="4" s="1"/>
  <c r="P56" i="8"/>
  <c r="O56" i="8"/>
  <c r="O101" i="4" s="1"/>
  <c r="N56" i="8"/>
  <c r="H56" i="8"/>
  <c r="W55" i="8"/>
  <c r="W100" i="4" s="1"/>
  <c r="O55" i="8"/>
  <c r="N55" i="8"/>
  <c r="N54" i="8" s="1"/>
  <c r="N99" i="4" s="1"/>
  <c r="I55" i="8"/>
  <c r="Y53" i="8"/>
  <c r="Y39" i="7" s="1"/>
  <c r="X53" i="8"/>
  <c r="X39" i="7" s="1"/>
  <c r="W53" i="8"/>
  <c r="W39" i="7" s="1"/>
  <c r="V53" i="8"/>
  <c r="V39" i="7" s="1"/>
  <c r="U53" i="8"/>
  <c r="T53" i="8"/>
  <c r="S53" i="8"/>
  <c r="R53" i="8"/>
  <c r="Q53" i="8"/>
  <c r="P53" i="8"/>
  <c r="P39" i="7" s="1"/>
  <c r="O53" i="8"/>
  <c r="O39" i="7" s="1"/>
  <c r="N53" i="8"/>
  <c r="N39" i="7" s="1"/>
  <c r="M53" i="8"/>
  <c r="L53" i="8"/>
  <c r="L39" i="7" s="1"/>
  <c r="K53" i="8"/>
  <c r="K39" i="7" s="1"/>
  <c r="J53" i="8"/>
  <c r="I53" i="8"/>
  <c r="I39" i="7" s="1"/>
  <c r="H53" i="8"/>
  <c r="H39" i="7" s="1"/>
  <c r="G53" i="8"/>
  <c r="F53" i="8"/>
  <c r="E53" i="8"/>
  <c r="D53" i="8"/>
  <c r="D39" i="7" s="1"/>
  <c r="C53" i="8"/>
  <c r="B53" i="8"/>
  <c r="P52" i="8"/>
  <c r="P51" i="8" s="1"/>
  <c r="N52" i="8"/>
  <c r="N51" i="8" s="1"/>
  <c r="Y49" i="8"/>
  <c r="Y67" i="8" s="1"/>
  <c r="Y156" i="4" s="1"/>
  <c r="X49" i="8"/>
  <c r="X67" i="8" s="1"/>
  <c r="X156" i="4" s="1"/>
  <c r="W49" i="8"/>
  <c r="W67" i="8" s="1"/>
  <c r="W156" i="4" s="1"/>
  <c r="V49" i="8"/>
  <c r="V67" i="8" s="1"/>
  <c r="V156" i="4" s="1"/>
  <c r="U49" i="8"/>
  <c r="U67" i="8" s="1"/>
  <c r="T49" i="8"/>
  <c r="T67" i="8" s="1"/>
  <c r="S49" i="8"/>
  <c r="S67" i="8" s="1"/>
  <c r="R49" i="8"/>
  <c r="R67" i="8" s="1"/>
  <c r="R156" i="4" s="1"/>
  <c r="Q49" i="8"/>
  <c r="Q67" i="8" s="1"/>
  <c r="P49" i="8"/>
  <c r="P67" i="8" s="1"/>
  <c r="P156" i="4" s="1"/>
  <c r="O49" i="8"/>
  <c r="O67" i="8" s="1"/>
  <c r="O156" i="4" s="1"/>
  <c r="N49" i="8"/>
  <c r="N67" i="8" s="1"/>
  <c r="N156" i="4" s="1"/>
  <c r="M49" i="8"/>
  <c r="M67" i="8" s="1"/>
  <c r="M156" i="4" s="1"/>
  <c r="L49" i="8"/>
  <c r="L67" i="8" s="1"/>
  <c r="K49" i="8"/>
  <c r="K67" i="8" s="1"/>
  <c r="J49" i="8"/>
  <c r="J67" i="8" s="1"/>
  <c r="J156" i="4" s="1"/>
  <c r="I49" i="8"/>
  <c r="I67" i="8" s="1"/>
  <c r="I156" i="4" s="1"/>
  <c r="H49" i="8"/>
  <c r="H67" i="8" s="1"/>
  <c r="H156" i="4" s="1"/>
  <c r="G49" i="8"/>
  <c r="G67" i="8" s="1"/>
  <c r="G156" i="4" s="1"/>
  <c r="F49" i="8"/>
  <c r="F67" i="8" s="1"/>
  <c r="E49" i="8"/>
  <c r="E67" i="8" s="1"/>
  <c r="D49" i="8"/>
  <c r="D67" i="8" s="1"/>
  <c r="D156" i="4" s="1"/>
  <c r="C49" i="8"/>
  <c r="C67" i="8" s="1"/>
  <c r="B49" i="8"/>
  <c r="B67" i="8" s="1"/>
  <c r="B156" i="4" s="1"/>
  <c r="Y48" i="8"/>
  <c r="Y66" i="8" s="1"/>
  <c r="Y155" i="4" s="1"/>
  <c r="X48" i="8"/>
  <c r="X66" i="8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O48" i="8"/>
  <c r="O66" i="8" s="1"/>
  <c r="O155" i="4" s="1"/>
  <c r="N48" i="8"/>
  <c r="N66" i="8" s="1"/>
  <c r="M48" i="8"/>
  <c r="M66" i="8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H48" i="8"/>
  <c r="H66" i="8" s="1"/>
  <c r="G48" i="8"/>
  <c r="G66" i="8" s="1"/>
  <c r="G155" i="4" s="1"/>
  <c r="F48" i="8"/>
  <c r="F66" i="8" s="1"/>
  <c r="E48" i="8"/>
  <c r="E66" i="8" s="1"/>
  <c r="D48" i="8"/>
  <c r="D66" i="8" s="1"/>
  <c r="D155" i="4" s="1"/>
  <c r="C48" i="8"/>
  <c r="C66" i="8" s="1"/>
  <c r="C155" i="4" s="1"/>
  <c r="B48" i="8"/>
  <c r="B66" i="8" s="1"/>
  <c r="B155" i="4" s="1"/>
  <c r="Q47" i="8"/>
  <c r="Q65" i="8" s="1"/>
  <c r="Q154" i="4" s="1"/>
  <c r="P47" i="8"/>
  <c r="P65" i="8" s="1"/>
  <c r="P154" i="4" s="1"/>
  <c r="O47" i="8"/>
  <c r="O65" i="8" s="1"/>
  <c r="O154" i="4" s="1"/>
  <c r="N47" i="8"/>
  <c r="N65" i="8" s="1"/>
  <c r="N154" i="4" s="1"/>
  <c r="M47" i="8"/>
  <c r="M65" i="8" s="1"/>
  <c r="M154" i="4" s="1"/>
  <c r="L47" i="8"/>
  <c r="L65" i="8" s="1"/>
  <c r="L154" i="4" s="1"/>
  <c r="K47" i="8"/>
  <c r="K65" i="8" s="1"/>
  <c r="K154" i="4" s="1"/>
  <c r="J47" i="8"/>
  <c r="J65" i="8" s="1"/>
  <c r="J154" i="4" s="1"/>
  <c r="I47" i="8"/>
  <c r="I65" i="8" s="1"/>
  <c r="I154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H20" i="8" s="1"/>
  <c r="G22" i="8"/>
  <c r="G20" i="8" s="1"/>
  <c r="F22" i="8"/>
  <c r="F20" i="8" s="1"/>
  <c r="E22" i="8"/>
  <c r="E20" i="8" s="1"/>
  <c r="D22" i="8"/>
  <c r="C22" i="8"/>
  <c r="B22" i="8"/>
  <c r="Y21" i="8"/>
  <c r="Y20" i="8" s="1"/>
  <c r="X21" i="8"/>
  <c r="W21" i="8"/>
  <c r="W20" i="8" s="1"/>
  <c r="V21" i="8"/>
  <c r="V20" i="8" s="1"/>
  <c r="U21" i="8"/>
  <c r="T21" i="8"/>
  <c r="T20" i="8" s="1"/>
  <c r="S21" i="8"/>
  <c r="S20" i="8" s="1"/>
  <c r="R21" i="8"/>
  <c r="R20" i="8" s="1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D20" i="8" s="1"/>
  <c r="C21" i="8"/>
  <c r="C20" i="8" s="1"/>
  <c r="B21" i="8"/>
  <c r="B20" i="8" s="1"/>
  <c r="X20" i="8"/>
  <c r="U20" i="8"/>
  <c r="Q20" i="8"/>
  <c r="P20" i="8"/>
  <c r="O20" i="8"/>
  <c r="N20" i="8"/>
  <c r="M20" i="8"/>
  <c r="L20" i="8"/>
  <c r="K20" i="8"/>
  <c r="J20" i="8"/>
  <c r="I20" i="8"/>
  <c r="Y19" i="8"/>
  <c r="X19" i="8"/>
  <c r="X17" i="8" s="1"/>
  <c r="W19" i="8"/>
  <c r="V19" i="8"/>
  <c r="V17" i="8" s="1"/>
  <c r="U19" i="8"/>
  <c r="T19" i="8"/>
  <c r="T17" i="8" s="1"/>
  <c r="S19" i="8"/>
  <c r="R19" i="8"/>
  <c r="Q19" i="8"/>
  <c r="P19" i="8"/>
  <c r="O19" i="8"/>
  <c r="N19" i="8"/>
  <c r="N17" i="8" s="1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V18" i="8"/>
  <c r="U18" i="8"/>
  <c r="T18" i="8"/>
  <c r="S18" i="8"/>
  <c r="S17" i="8" s="1"/>
  <c r="R18" i="8"/>
  <c r="Q18" i="8"/>
  <c r="Q17" i="8" s="1"/>
  <c r="P18" i="8"/>
  <c r="O18" i="8"/>
  <c r="O17" i="8" s="1"/>
  <c r="N18" i="8"/>
  <c r="M18" i="8"/>
  <c r="L18" i="8"/>
  <c r="L17" i="8" s="1"/>
  <c r="K18" i="8"/>
  <c r="K17" i="8" s="1"/>
  <c r="J18" i="8"/>
  <c r="I18" i="8"/>
  <c r="I17" i="8" s="1"/>
  <c r="H18" i="8"/>
  <c r="G18" i="8"/>
  <c r="G17" i="8" s="1"/>
  <c r="F18" i="8"/>
  <c r="E18" i="8"/>
  <c r="E17" i="8" s="1"/>
  <c r="D18" i="8"/>
  <c r="D17" i="8" s="1"/>
  <c r="C18" i="8"/>
  <c r="C17" i="8" s="1"/>
  <c r="Y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V58" i="8" s="1"/>
  <c r="U7" i="8"/>
  <c r="U58" i="8" s="1"/>
  <c r="T7" i="8"/>
  <c r="T58" i="8" s="1"/>
  <c r="S7" i="8"/>
  <c r="S58" i="8" s="1"/>
  <c r="R7" i="8"/>
  <c r="Q7" i="8"/>
  <c r="Q58" i="8" s="1"/>
  <c r="P7" i="8"/>
  <c r="P58" i="8" s="1"/>
  <c r="O7" i="8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C4" i="4" s="1"/>
  <c r="B3" i="8"/>
  <c r="A54" i="7"/>
  <c r="A53" i="7"/>
  <c r="A47" i="7"/>
  <c r="X42" i="7"/>
  <c r="W42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Y41" i="7"/>
  <c r="T41" i="7"/>
  <c r="S41" i="7"/>
  <c r="Q41" i="7"/>
  <c r="P41" i="7"/>
  <c r="O41" i="7"/>
  <c r="N41" i="7"/>
  <c r="M41" i="7"/>
  <c r="L41" i="7"/>
  <c r="K41" i="7"/>
  <c r="J41" i="7"/>
  <c r="I41" i="7"/>
  <c r="G41" i="7"/>
  <c r="F41" i="7"/>
  <c r="D41" i="7"/>
  <c r="C41" i="7"/>
  <c r="B41" i="7"/>
  <c r="Y40" i="7"/>
  <c r="X40" i="7"/>
  <c r="W40" i="7"/>
  <c r="V40" i="7"/>
  <c r="T40" i="7"/>
  <c r="L40" i="7"/>
  <c r="K40" i="7"/>
  <c r="J40" i="7"/>
  <c r="I40" i="7"/>
  <c r="F40" i="7"/>
  <c r="D40" i="7"/>
  <c r="U39" i="7"/>
  <c r="T39" i="7"/>
  <c r="S39" i="7"/>
  <c r="R39" i="7"/>
  <c r="Q39" i="7"/>
  <c r="M39" i="7"/>
  <c r="J39" i="7"/>
  <c r="G39" i="7"/>
  <c r="F39" i="7"/>
  <c r="E39" i="7"/>
  <c r="C39" i="7"/>
  <c r="B39" i="7"/>
  <c r="Q27" i="7"/>
  <c r="P27" i="7"/>
  <c r="Y27" i="7"/>
  <c r="X27" i="7"/>
  <c r="W27" i="7"/>
  <c r="V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U27" i="7"/>
  <c r="T27" i="7"/>
  <c r="S27" i="7"/>
  <c r="R27" i="7"/>
  <c r="F16" i="7"/>
  <c r="E16" i="7"/>
  <c r="D16" i="7"/>
  <c r="C16" i="7"/>
  <c r="B16" i="7"/>
  <c r="T16" i="7"/>
  <c r="S16" i="7"/>
  <c r="R16" i="7"/>
  <c r="Y16" i="7"/>
  <c r="X16" i="7"/>
  <c r="W16" i="7"/>
  <c r="V16" i="7"/>
  <c r="U16" i="7"/>
  <c r="Q16" i="7"/>
  <c r="P16" i="7"/>
  <c r="O16" i="7"/>
  <c r="N16" i="7"/>
  <c r="I16" i="7"/>
  <c r="H16" i="7"/>
  <c r="G16" i="7"/>
  <c r="M16" i="7"/>
  <c r="L16" i="7"/>
  <c r="K16" i="7"/>
  <c r="J16" i="7"/>
  <c r="I10" i="7"/>
  <c r="H10" i="7"/>
  <c r="G10" i="7"/>
  <c r="F10" i="7"/>
  <c r="E10" i="7"/>
  <c r="D10" i="7"/>
  <c r="X10" i="7"/>
  <c r="W10" i="7"/>
  <c r="V10" i="7"/>
  <c r="C10" i="7"/>
  <c r="B10" i="7"/>
  <c r="Y10" i="7"/>
  <c r="U10" i="7"/>
  <c r="T10" i="7"/>
  <c r="S10" i="7"/>
  <c r="R10" i="7"/>
  <c r="M10" i="7"/>
  <c r="L10" i="7"/>
  <c r="K10" i="7"/>
  <c r="Q10" i="7"/>
  <c r="P10" i="7"/>
  <c r="O10" i="7"/>
  <c r="N10" i="7"/>
  <c r="J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E27" i="6"/>
  <c r="D27" i="6"/>
  <c r="C27" i="6"/>
  <c r="B27" i="6"/>
  <c r="R27" i="6"/>
  <c r="Y27" i="6"/>
  <c r="X27" i="6"/>
  <c r="W27" i="6"/>
  <c r="V27" i="6"/>
  <c r="U27" i="6"/>
  <c r="T27" i="6"/>
  <c r="S27" i="6"/>
  <c r="Q27" i="6"/>
  <c r="P27" i="6"/>
  <c r="O27" i="6"/>
  <c r="N27" i="6"/>
  <c r="M27" i="6"/>
  <c r="H27" i="6"/>
  <c r="G27" i="6"/>
  <c r="F27" i="6"/>
  <c r="L27" i="6"/>
  <c r="K27" i="6"/>
  <c r="J27" i="6"/>
  <c r="I27" i="6"/>
  <c r="P16" i="6"/>
  <c r="O16" i="6"/>
  <c r="N16" i="6"/>
  <c r="M16" i="6"/>
  <c r="L16" i="6"/>
  <c r="K16" i="6"/>
  <c r="I16" i="6"/>
  <c r="Y16" i="6"/>
  <c r="T16" i="6"/>
  <c r="S16" i="6"/>
  <c r="R16" i="6"/>
  <c r="Q16" i="6"/>
  <c r="J16" i="6"/>
  <c r="H16" i="6"/>
  <c r="G16" i="6"/>
  <c r="F16" i="6"/>
  <c r="E16" i="6"/>
  <c r="D16" i="6"/>
  <c r="C16" i="6"/>
  <c r="B16" i="6"/>
  <c r="X16" i="6"/>
  <c r="W16" i="6"/>
  <c r="V16" i="6"/>
  <c r="U16" i="6"/>
  <c r="T10" i="6"/>
  <c r="S10" i="6"/>
  <c r="R10" i="6"/>
  <c r="Q10" i="6"/>
  <c r="P10" i="6"/>
  <c r="O10" i="6"/>
  <c r="N10" i="6"/>
  <c r="M10" i="6"/>
  <c r="E10" i="6"/>
  <c r="X10" i="6"/>
  <c r="W10" i="6"/>
  <c r="V10" i="6"/>
  <c r="U10" i="6"/>
  <c r="L10" i="6"/>
  <c r="K10" i="6"/>
  <c r="J10" i="6"/>
  <c r="I10" i="6"/>
  <c r="H10" i="6"/>
  <c r="G10" i="6"/>
  <c r="F10" i="6"/>
  <c r="D10" i="6"/>
  <c r="C10" i="6"/>
  <c r="B10" i="6"/>
  <c r="Y10" i="6"/>
  <c r="Y5" i="6" s="1"/>
  <c r="X5" i="6"/>
  <c r="U5" i="6"/>
  <c r="P5" i="6"/>
  <c r="N5" i="6"/>
  <c r="A48" i="5"/>
  <c r="A47" i="5"/>
  <c r="A41" i="5"/>
  <c r="N16" i="5"/>
  <c r="M16" i="5"/>
  <c r="L16" i="5"/>
  <c r="K16" i="5"/>
  <c r="I16" i="5"/>
  <c r="Y16" i="5"/>
  <c r="S16" i="5"/>
  <c r="R16" i="5"/>
  <c r="Q16" i="5"/>
  <c r="P16" i="5"/>
  <c r="O16" i="5"/>
  <c r="J16" i="5"/>
  <c r="H16" i="5"/>
  <c r="G16" i="5"/>
  <c r="F16" i="5"/>
  <c r="E16" i="5"/>
  <c r="X16" i="5"/>
  <c r="W16" i="5"/>
  <c r="V16" i="5"/>
  <c r="U16" i="5"/>
  <c r="R10" i="5"/>
  <c r="Q10" i="5"/>
  <c r="P10" i="5"/>
  <c r="O10" i="5"/>
  <c r="X10" i="5"/>
  <c r="W10" i="5"/>
  <c r="V10" i="5"/>
  <c r="U10" i="5"/>
  <c r="T10" i="5"/>
  <c r="D10" i="5"/>
  <c r="C10" i="5"/>
  <c r="B10" i="5"/>
  <c r="Y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Q179" i="4"/>
  <c r="P179" i="4"/>
  <c r="O179" i="4"/>
  <c r="N179" i="4"/>
  <c r="M179" i="4"/>
  <c r="L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P177" i="4"/>
  <c r="O177" i="4"/>
  <c r="N177" i="4"/>
  <c r="M177" i="4"/>
  <c r="L177" i="4"/>
  <c r="J177" i="4"/>
  <c r="I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C175" i="4"/>
  <c r="B175" i="4"/>
  <c r="Y174" i="4"/>
  <c r="G174" i="4"/>
  <c r="F174" i="4"/>
  <c r="E174" i="4"/>
  <c r="D174" i="4"/>
  <c r="C174" i="4"/>
  <c r="Y173" i="4"/>
  <c r="W173" i="4"/>
  <c r="C173" i="4"/>
  <c r="B173" i="4"/>
  <c r="Y172" i="4"/>
  <c r="W172" i="4"/>
  <c r="V172" i="4"/>
  <c r="U172" i="4"/>
  <c r="T172" i="4"/>
  <c r="S172" i="4"/>
  <c r="R172" i="4"/>
  <c r="Q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B172" i="4"/>
  <c r="L170" i="4"/>
  <c r="P168" i="4"/>
  <c r="X166" i="4"/>
  <c r="W166" i="4"/>
  <c r="V166" i="4"/>
  <c r="T166" i="4"/>
  <c r="S166" i="4"/>
  <c r="P166" i="4"/>
  <c r="C166" i="4"/>
  <c r="F162" i="4"/>
  <c r="D162" i="4"/>
  <c r="B162" i="4"/>
  <c r="P161" i="4"/>
  <c r="J161" i="4"/>
  <c r="H161" i="4"/>
  <c r="B161" i="4"/>
  <c r="Y160" i="4"/>
  <c r="V160" i="4"/>
  <c r="T160" i="4"/>
  <c r="R160" i="4"/>
  <c r="L160" i="4"/>
  <c r="J160" i="4"/>
  <c r="I160" i="4"/>
  <c r="H160" i="4"/>
  <c r="G160" i="4"/>
  <c r="J158" i="4"/>
  <c r="B158" i="4"/>
  <c r="U156" i="4"/>
  <c r="T156" i="4"/>
  <c r="S156" i="4"/>
  <c r="Q156" i="4"/>
  <c r="L156" i="4"/>
  <c r="K156" i="4"/>
  <c r="F156" i="4"/>
  <c r="E156" i="4"/>
  <c r="C156" i="4"/>
  <c r="X155" i="4"/>
  <c r="P155" i="4"/>
  <c r="N155" i="4"/>
  <c r="M155" i="4"/>
  <c r="I155" i="4"/>
  <c r="H155" i="4"/>
  <c r="F155" i="4"/>
  <c r="E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P122" i="4"/>
  <c r="O122" i="4"/>
  <c r="N122" i="4"/>
  <c r="M122" i="4"/>
  <c r="L122" i="4"/>
  <c r="J122" i="4"/>
  <c r="I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Y116" i="4"/>
  <c r="K116" i="4"/>
  <c r="Y115" i="4"/>
  <c r="V115" i="4"/>
  <c r="T115" i="4"/>
  <c r="Q115" i="4"/>
  <c r="N115" i="4"/>
  <c r="L115" i="4"/>
  <c r="Q114" i="4"/>
  <c r="P114" i="4"/>
  <c r="M114" i="4"/>
  <c r="X113" i="4"/>
  <c r="W113" i="4"/>
  <c r="V113" i="4"/>
  <c r="U113" i="4"/>
  <c r="T113" i="4"/>
  <c r="S113" i="4"/>
  <c r="R113" i="4"/>
  <c r="Q113" i="4"/>
  <c r="P113" i="4"/>
  <c r="Y111" i="4"/>
  <c r="Q111" i="4"/>
  <c r="P111" i="4"/>
  <c r="L111" i="4"/>
  <c r="K111" i="4"/>
  <c r="J111" i="4"/>
  <c r="I111" i="4"/>
  <c r="H111" i="4"/>
  <c r="G111" i="4"/>
  <c r="C111" i="4"/>
  <c r="B111" i="4"/>
  <c r="T110" i="4"/>
  <c r="O110" i="4"/>
  <c r="L110" i="4"/>
  <c r="K110" i="4"/>
  <c r="J109" i="4"/>
  <c r="I109" i="4"/>
  <c r="B109" i="4"/>
  <c r="V107" i="4"/>
  <c r="U107" i="4"/>
  <c r="O107" i="4"/>
  <c r="B107" i="4"/>
  <c r="U106" i="4"/>
  <c r="S106" i="4"/>
  <c r="R106" i="4"/>
  <c r="Q106" i="4"/>
  <c r="P106" i="4"/>
  <c r="O106" i="4"/>
  <c r="N106" i="4"/>
  <c r="H106" i="4"/>
  <c r="G106" i="4"/>
  <c r="F106" i="4"/>
  <c r="E106" i="4"/>
  <c r="B106" i="4"/>
  <c r="P103" i="4"/>
  <c r="O103" i="4"/>
  <c r="K103" i="4"/>
  <c r="J103" i="4"/>
  <c r="G103" i="4"/>
  <c r="F103" i="4"/>
  <c r="E103" i="4"/>
  <c r="D103" i="4"/>
  <c r="C103" i="4"/>
  <c r="B103" i="4"/>
  <c r="P101" i="4"/>
  <c r="N101" i="4"/>
  <c r="H101" i="4"/>
  <c r="N100" i="4"/>
  <c r="Y95" i="4"/>
  <c r="X95" i="4"/>
  <c r="W95" i="4"/>
  <c r="W94" i="4" s="1"/>
  <c r="V95" i="4"/>
  <c r="U95" i="4"/>
  <c r="T95" i="4"/>
  <c r="S95" i="4"/>
  <c r="S94" i="4" s="1"/>
  <c r="R95" i="4"/>
  <c r="R94" i="4" s="1"/>
  <c r="Q95" i="4"/>
  <c r="Q94" i="4" s="1"/>
  <c r="P95" i="4"/>
  <c r="P94" i="4" s="1"/>
  <c r="O95" i="4"/>
  <c r="N95" i="4"/>
  <c r="N94" i="4" s="1"/>
  <c r="M95" i="4"/>
  <c r="L95" i="4"/>
  <c r="L94" i="4" s="1"/>
  <c r="K95" i="4"/>
  <c r="K94" i="4" s="1"/>
  <c r="J95" i="4"/>
  <c r="J94" i="4" s="1"/>
  <c r="I95" i="4"/>
  <c r="I94" i="4" s="1"/>
  <c r="H95" i="4"/>
  <c r="H94" i="4" s="1"/>
  <c r="G95" i="4"/>
  <c r="G94" i="4" s="1"/>
  <c r="F95" i="4"/>
  <c r="E95" i="4"/>
  <c r="D95" i="4"/>
  <c r="C95" i="4"/>
  <c r="B95" i="4"/>
  <c r="S88" i="4"/>
  <c r="R88" i="4"/>
  <c r="Q88" i="4"/>
  <c r="Y94" i="4"/>
  <c r="X94" i="4"/>
  <c r="V94" i="4"/>
  <c r="T94" i="4"/>
  <c r="O94" i="4"/>
  <c r="F94" i="4"/>
  <c r="E94" i="4"/>
  <c r="D94" i="4"/>
  <c r="C94" i="4"/>
  <c r="B94" i="4"/>
  <c r="Y78" i="4"/>
  <c r="X78" i="4"/>
  <c r="W78" i="4"/>
  <c r="V78" i="4"/>
  <c r="U78" i="4"/>
  <c r="T78" i="4"/>
  <c r="S78" i="4"/>
  <c r="R78" i="4"/>
  <c r="Q78" i="4"/>
  <c r="Q151" i="4" s="1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C151" i="4" s="1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B150" i="4" s="1"/>
  <c r="Y76" i="4"/>
  <c r="Y149" i="4" s="1"/>
  <c r="X76" i="4"/>
  <c r="X149" i="4" s="1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X148" i="4" s="1"/>
  <c r="W75" i="4"/>
  <c r="W148" i="4" s="1"/>
  <c r="V75" i="4"/>
  <c r="U75" i="4"/>
  <c r="T75" i="4"/>
  <c r="S75" i="4"/>
  <c r="R75" i="4"/>
  <c r="Q75" i="4"/>
  <c r="P75" i="4"/>
  <c r="P148" i="4" s="1"/>
  <c r="O75" i="4"/>
  <c r="O148" i="4" s="1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Y147" i="4" s="1"/>
  <c r="X74" i="4"/>
  <c r="X147" i="4" s="1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Y146" i="4" s="1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G146" i="4" s="1"/>
  <c r="F73" i="4"/>
  <c r="F146" i="4" s="1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M145" i="4" s="1"/>
  <c r="L72" i="4"/>
  <c r="L145" i="4" s="1"/>
  <c r="J72" i="4"/>
  <c r="J145" i="4" s="1"/>
  <c r="I72" i="4"/>
  <c r="I145" i="4" s="1"/>
  <c r="H72" i="4"/>
  <c r="H145" i="4" s="1"/>
  <c r="G72" i="4"/>
  <c r="F72" i="4"/>
  <c r="E72" i="4"/>
  <c r="D72" i="4"/>
  <c r="C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I144" i="4" s="1"/>
  <c r="H71" i="4"/>
  <c r="H144" i="4" s="1"/>
  <c r="F71" i="4"/>
  <c r="F144" i="4" s="1"/>
  <c r="E71" i="4"/>
  <c r="E144" i="4" s="1"/>
  <c r="D71" i="4"/>
  <c r="D144" i="4" s="1"/>
  <c r="C71" i="4"/>
  <c r="B71" i="4"/>
  <c r="Y70" i="4"/>
  <c r="Y143" i="4" s="1"/>
  <c r="X70" i="4"/>
  <c r="X143" i="4" s="1"/>
  <c r="W70" i="4"/>
  <c r="W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B70" i="4"/>
  <c r="B143" i="4" s="1"/>
  <c r="Y68" i="4"/>
  <c r="Y141" i="4" s="1"/>
  <c r="X68" i="4"/>
  <c r="W68" i="4"/>
  <c r="W141" i="4" s="1"/>
  <c r="V68" i="4"/>
  <c r="U68" i="4"/>
  <c r="S68" i="4"/>
  <c r="R68" i="4"/>
  <c r="R141" i="4" s="1"/>
  <c r="Q68" i="4"/>
  <c r="P68" i="4"/>
  <c r="N68" i="4"/>
  <c r="M68" i="4"/>
  <c r="M141" i="4" s="1"/>
  <c r="L68" i="4"/>
  <c r="L141" i="4" s="1"/>
  <c r="K68" i="4"/>
  <c r="K141" i="4" s="1"/>
  <c r="J68" i="4"/>
  <c r="J141" i="4" s="1"/>
  <c r="I68" i="4"/>
  <c r="I141" i="4" s="1"/>
  <c r="G68" i="4"/>
  <c r="F68" i="4"/>
  <c r="E68" i="4"/>
  <c r="C68" i="4"/>
  <c r="B68" i="4"/>
  <c r="Y67" i="4"/>
  <c r="X67" i="4"/>
  <c r="W67" i="4"/>
  <c r="W140" i="4" s="1"/>
  <c r="V67" i="4"/>
  <c r="V140" i="4" s="1"/>
  <c r="U67" i="4"/>
  <c r="U140" i="4" s="1"/>
  <c r="T67" i="4"/>
  <c r="S67" i="4"/>
  <c r="S140" i="4" s="1"/>
  <c r="R67" i="4"/>
  <c r="Q67" i="4"/>
  <c r="O67" i="4"/>
  <c r="N67" i="4"/>
  <c r="N140" i="4" s="1"/>
  <c r="M67" i="4"/>
  <c r="L67" i="4"/>
  <c r="K67" i="4"/>
  <c r="J67" i="4"/>
  <c r="I67" i="4"/>
  <c r="I140" i="4" s="1"/>
  <c r="H67" i="4"/>
  <c r="H140" i="4" s="1"/>
  <c r="G67" i="4"/>
  <c r="G140" i="4" s="1"/>
  <c r="F67" i="4"/>
  <c r="F140" i="4" s="1"/>
  <c r="E67" i="4"/>
  <c r="E140" i="4" s="1"/>
  <c r="C67" i="4"/>
  <c r="B67" i="4"/>
  <c r="Y66" i="4"/>
  <c r="W66" i="4"/>
  <c r="V66" i="4"/>
  <c r="U66" i="4"/>
  <c r="T66" i="4"/>
  <c r="S66" i="4"/>
  <c r="S139" i="4" s="1"/>
  <c r="R66" i="4"/>
  <c r="R139" i="4" s="1"/>
  <c r="Q66" i="4"/>
  <c r="Q139" i="4" s="1"/>
  <c r="P66" i="4"/>
  <c r="O66" i="4"/>
  <c r="O139" i="4" s="1"/>
  <c r="N66" i="4"/>
  <c r="M66" i="4"/>
  <c r="J66" i="4"/>
  <c r="J139" i="4" s="1"/>
  <c r="I66" i="4"/>
  <c r="H66" i="4"/>
  <c r="G66" i="4"/>
  <c r="F66" i="4"/>
  <c r="E66" i="4"/>
  <c r="E139" i="4" s="1"/>
  <c r="D66" i="4"/>
  <c r="D139" i="4" s="1"/>
  <c r="C66" i="4"/>
  <c r="C139" i="4" s="1"/>
  <c r="B66" i="4"/>
  <c r="B139" i="4" s="1"/>
  <c r="S64" i="4"/>
  <c r="S137" i="4" s="1"/>
  <c r="R64" i="4"/>
  <c r="R137" i="4" s="1"/>
  <c r="Q64" i="4"/>
  <c r="Q137" i="4" s="1"/>
  <c r="P64" i="4"/>
  <c r="P137" i="4" s="1"/>
  <c r="O64" i="4"/>
  <c r="O137" i="4" s="1"/>
  <c r="K64" i="4"/>
  <c r="K137" i="4" s="1"/>
  <c r="J64" i="4"/>
  <c r="J137" i="4" s="1"/>
  <c r="I64" i="4"/>
  <c r="I137" i="4" s="1"/>
  <c r="H64" i="4"/>
  <c r="H137" i="4" s="1"/>
  <c r="G64" i="4"/>
  <c r="G137" i="4" s="1"/>
  <c r="F64" i="4"/>
  <c r="F137" i="4" s="1"/>
  <c r="E64" i="4"/>
  <c r="E137" i="4" s="1"/>
  <c r="C64" i="4"/>
  <c r="C137" i="4" s="1"/>
  <c r="B64" i="4"/>
  <c r="B137" i="4" s="1"/>
  <c r="Y63" i="4"/>
  <c r="X63" i="4"/>
  <c r="W63" i="4"/>
  <c r="V63" i="4"/>
  <c r="U63" i="4"/>
  <c r="U136" i="4" s="1"/>
  <c r="T63" i="4"/>
  <c r="T136" i="4" s="1"/>
  <c r="K63" i="4"/>
  <c r="K136" i="4" s="1"/>
  <c r="G63" i="4"/>
  <c r="F63" i="4"/>
  <c r="E63" i="4"/>
  <c r="D63" i="4"/>
  <c r="C63" i="4"/>
  <c r="B63" i="4"/>
  <c r="T62" i="4"/>
  <c r="L62" i="4"/>
  <c r="D62" i="4"/>
  <c r="C62" i="4"/>
  <c r="C135" i="4" s="1"/>
  <c r="Y60" i="4"/>
  <c r="Y133" i="4" s="1"/>
  <c r="T60" i="4"/>
  <c r="T133" i="4" s="1"/>
  <c r="R60" i="4"/>
  <c r="R133" i="4" s="1"/>
  <c r="M60" i="4"/>
  <c r="M133" i="4" s="1"/>
  <c r="K60" i="4"/>
  <c r="K133" i="4" s="1"/>
  <c r="H60" i="4"/>
  <c r="H133" i="4" s="1"/>
  <c r="F60" i="4"/>
  <c r="F133" i="4" s="1"/>
  <c r="E60" i="4"/>
  <c r="E133" i="4" s="1"/>
  <c r="D60" i="4"/>
  <c r="D133" i="4" s="1"/>
  <c r="B60" i="4"/>
  <c r="B133" i="4" s="1"/>
  <c r="X59" i="4"/>
  <c r="V59" i="4"/>
  <c r="T59" i="4"/>
  <c r="P59" i="4"/>
  <c r="N59" i="4"/>
  <c r="L59" i="4"/>
  <c r="K59" i="4"/>
  <c r="J59" i="4"/>
  <c r="I59" i="4"/>
  <c r="H59" i="4"/>
  <c r="D59" i="4"/>
  <c r="B59" i="4"/>
  <c r="Y58" i="4"/>
  <c r="X58" i="4"/>
  <c r="W58" i="4"/>
  <c r="V58" i="4"/>
  <c r="U58" i="4"/>
  <c r="T58" i="4"/>
  <c r="R58" i="4"/>
  <c r="Q58" i="4"/>
  <c r="P58" i="4"/>
  <c r="L58" i="4"/>
  <c r="J58" i="4"/>
  <c r="C58" i="4"/>
  <c r="B58" i="4"/>
  <c r="X56" i="4"/>
  <c r="X131" i="4" s="1"/>
  <c r="O56" i="4"/>
  <c r="O131" i="4" s="1"/>
  <c r="N56" i="4"/>
  <c r="N131" i="4" s="1"/>
  <c r="M56" i="4"/>
  <c r="M131" i="4" s="1"/>
  <c r="L56" i="4"/>
  <c r="L131" i="4" s="1"/>
  <c r="B56" i="4"/>
  <c r="B131" i="4" s="1"/>
  <c r="Y54" i="4"/>
  <c r="X54" i="4"/>
  <c r="W54" i="4"/>
  <c r="U54" i="4"/>
  <c r="T54" i="4"/>
  <c r="S54" i="4"/>
  <c r="R54" i="4"/>
  <c r="Q54" i="4"/>
  <c r="P54" i="4"/>
  <c r="O54" i="4"/>
  <c r="N54" i="4"/>
  <c r="M54" i="4"/>
  <c r="L54" i="4"/>
  <c r="K54" i="4"/>
  <c r="J54" i="4"/>
  <c r="B54" i="4"/>
  <c r="X53" i="4"/>
  <c r="W53" i="4"/>
  <c r="V53" i="4"/>
  <c r="U53" i="4"/>
  <c r="T53" i="4"/>
  <c r="S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C53" i="4"/>
  <c r="J52" i="4"/>
  <c r="J129" i="4" s="1"/>
  <c r="I52" i="4"/>
  <c r="I129" i="4" s="1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R17" i="4"/>
  <c r="Q17" i="4"/>
  <c r="P17" i="4"/>
  <c r="O17" i="4"/>
  <c r="N17" i="4"/>
  <c r="M17" i="4"/>
  <c r="L17" i="4"/>
  <c r="K17" i="4"/>
  <c r="J17" i="4"/>
  <c r="I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T9" i="4"/>
  <c r="S9" i="4"/>
  <c r="R9" i="4"/>
  <c r="Q9" i="4"/>
  <c r="L9" i="4"/>
  <c r="K9" i="4"/>
  <c r="I9" i="4"/>
  <c r="H9" i="4"/>
  <c r="G9" i="4"/>
  <c r="F9" i="4"/>
  <c r="E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V7" i="4"/>
  <c r="U7" i="4"/>
  <c r="T7" i="4"/>
  <c r="S7" i="4"/>
  <c r="R7" i="4"/>
  <c r="Q7" i="4"/>
  <c r="P7" i="4"/>
  <c r="O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T5" i="4"/>
  <c r="R5" i="4"/>
  <c r="P5" i="4"/>
  <c r="O5" i="4"/>
  <c r="N5" i="4"/>
  <c r="F5" i="4"/>
  <c r="E5" i="4"/>
  <c r="B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E4" i="4"/>
  <c r="D4" i="4"/>
  <c r="B4" i="4"/>
  <c r="R3" i="4"/>
  <c r="B46" i="2"/>
  <c r="B20" i="2"/>
  <c r="B45" i="2"/>
  <c r="B56" i="2"/>
  <c r="B4" i="2"/>
  <c r="B31" i="2"/>
  <c r="B54" i="2"/>
  <c r="B9" i="2"/>
  <c r="B44" i="2"/>
  <c r="B39" i="2"/>
  <c r="B33" i="2"/>
  <c r="B41" i="2"/>
  <c r="B11" i="2"/>
  <c r="B60" i="2"/>
  <c r="B34" i="2"/>
  <c r="B55" i="2"/>
  <c r="B30" i="2"/>
  <c r="B24" i="2"/>
  <c r="B49" i="2"/>
  <c r="B10" i="2"/>
  <c r="B8" i="2"/>
  <c r="B6" i="2"/>
  <c r="B58" i="2"/>
  <c r="B23" i="2"/>
  <c r="B29" i="2"/>
  <c r="B26" i="2"/>
  <c r="B13" i="2"/>
  <c r="B21" i="2"/>
  <c r="B51" i="2"/>
  <c r="B53" i="2"/>
  <c r="B43" i="2"/>
  <c r="B5" i="2"/>
  <c r="B48" i="2"/>
  <c r="B59" i="2"/>
  <c r="B38" i="2"/>
  <c r="B40" i="2"/>
  <c r="B19" i="2"/>
  <c r="B25" i="2"/>
  <c r="B18" i="2"/>
  <c r="B50" i="2"/>
  <c r="B14" i="2"/>
  <c r="B28" i="2"/>
  <c r="B35" i="2"/>
  <c r="B15" i="2"/>
  <c r="B16" i="2"/>
  <c r="B61" i="2"/>
  <c r="B36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C104" i="50"/>
  <c r="G105" i="50"/>
  <c r="C103" i="51"/>
  <c r="G104" i="51"/>
  <c r="K105" i="51"/>
  <c r="D104" i="50"/>
  <c r="H105" i="50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N151" i="4"/>
  <c r="O151" i="4"/>
  <c r="M151" i="4"/>
  <c r="P151" i="4"/>
  <c r="R151" i="4"/>
  <c r="E39" i="4"/>
  <c r="S151" i="4"/>
  <c r="T151" i="4"/>
  <c r="U151" i="4"/>
  <c r="V151" i="4"/>
  <c r="B96" i="49"/>
  <c r="W151" i="4"/>
  <c r="C96" i="49"/>
  <c r="X151" i="4"/>
  <c r="D96" i="49"/>
  <c r="Y151" i="4"/>
  <c r="E96" i="49"/>
  <c r="F96" i="49"/>
  <c r="G96" i="49"/>
  <c r="H96" i="49"/>
  <c r="I96" i="49"/>
  <c r="B151" i="4"/>
  <c r="J96" i="49"/>
  <c r="K96" i="49"/>
  <c r="D151" i="4"/>
  <c r="L96" i="49"/>
  <c r="E151" i="4"/>
  <c r="M96" i="49"/>
  <c r="F151" i="4"/>
  <c r="N96" i="49"/>
  <c r="G151" i="4"/>
  <c r="O96" i="49"/>
  <c r="H151" i="4"/>
  <c r="P96" i="49"/>
  <c r="I151" i="4"/>
  <c r="Q96" i="49"/>
  <c r="J151" i="4"/>
  <c r="R96" i="49"/>
  <c r="K151" i="4"/>
  <c r="S96" i="49"/>
  <c r="L151" i="4"/>
  <c r="T96" i="49"/>
  <c r="U96" i="49"/>
  <c r="L77" i="45"/>
  <c r="I77" i="47"/>
  <c r="J77" i="47"/>
  <c r="K77" i="47"/>
  <c r="G77" i="46"/>
  <c r="L77" i="47"/>
  <c r="I77" i="46"/>
  <c r="J77" i="46"/>
  <c r="K77" i="46"/>
  <c r="L77" i="46"/>
  <c r="Q77" i="47"/>
  <c r="R77" i="47"/>
  <c r="S77" i="47"/>
  <c r="O77" i="46"/>
  <c r="T77" i="47"/>
  <c r="U77" i="47"/>
  <c r="Q77" i="46"/>
  <c r="R77" i="46"/>
  <c r="W77" i="47"/>
  <c r="S77" i="46"/>
  <c r="T77" i="46"/>
  <c r="W77" i="46"/>
  <c r="Y77" i="46"/>
  <c r="B77" i="47"/>
  <c r="C77" i="47"/>
  <c r="D77" i="47"/>
  <c r="B77" i="46"/>
  <c r="G77" i="47"/>
  <c r="C150" i="4"/>
  <c r="D69" i="45"/>
  <c r="D150" i="4"/>
  <c r="E150" i="4"/>
  <c r="I69" i="45"/>
  <c r="F150" i="4"/>
  <c r="J69" i="45"/>
  <c r="G150" i="4"/>
  <c r="K69" i="45"/>
  <c r="H150" i="4"/>
  <c r="I150" i="4"/>
  <c r="J150" i="4"/>
  <c r="K150" i="4"/>
  <c r="O69" i="45"/>
  <c r="L69" i="45"/>
  <c r="L150" i="4"/>
  <c r="M150" i="4"/>
  <c r="Q69" i="45"/>
  <c r="N150" i="4"/>
  <c r="R69" i="45"/>
  <c r="O150" i="4"/>
  <c r="S69" i="45"/>
  <c r="P150" i="4"/>
  <c r="U69" i="45"/>
  <c r="R150" i="4"/>
  <c r="S150" i="4"/>
  <c r="W69" i="45"/>
  <c r="T69" i="45"/>
  <c r="Q150" i="4"/>
  <c r="T150" i="4"/>
  <c r="U150" i="4"/>
  <c r="Y69" i="45"/>
  <c r="V150" i="4"/>
  <c r="W150" i="4"/>
  <c r="X150" i="4"/>
  <c r="Y150" i="4"/>
  <c r="R124" i="4"/>
  <c r="B69" i="45"/>
  <c r="C69" i="45"/>
  <c r="F123" i="4"/>
  <c r="D90" i="43"/>
  <c r="E81" i="41"/>
  <c r="Q90" i="42"/>
  <c r="E90" i="43"/>
  <c r="R90" i="42"/>
  <c r="F90" i="43"/>
  <c r="G81" i="41"/>
  <c r="G90" i="43"/>
  <c r="H90" i="43"/>
  <c r="I90" i="43"/>
  <c r="J90" i="43"/>
  <c r="K90" i="43"/>
  <c r="L90" i="43"/>
  <c r="M90" i="43"/>
  <c r="N90" i="43"/>
  <c r="O90" i="43"/>
  <c r="P90" i="43"/>
  <c r="Q90" i="43"/>
  <c r="R90" i="43"/>
  <c r="S90" i="43"/>
  <c r="D90" i="42"/>
  <c r="T90" i="43"/>
  <c r="E90" i="42"/>
  <c r="U90" i="43"/>
  <c r="F90" i="42"/>
  <c r="V90" i="43"/>
  <c r="G90" i="42"/>
  <c r="W90" i="43"/>
  <c r="H90" i="42"/>
  <c r="X90" i="43"/>
  <c r="I90" i="42"/>
  <c r="Y90" i="43"/>
  <c r="J90" i="42"/>
  <c r="K90" i="42"/>
  <c r="L90" i="42"/>
  <c r="M90" i="42"/>
  <c r="N90" i="42"/>
  <c r="B90" i="43"/>
  <c r="O90" i="42"/>
  <c r="C90" i="43"/>
  <c r="H81" i="41"/>
  <c r="I81" i="41"/>
  <c r="B149" i="4"/>
  <c r="J81" i="41"/>
  <c r="C149" i="4"/>
  <c r="K81" i="41"/>
  <c r="L81" i="41"/>
  <c r="E149" i="4"/>
  <c r="M81" i="41"/>
  <c r="F149" i="4"/>
  <c r="N81" i="41"/>
  <c r="G149" i="4"/>
  <c r="O81" i="41"/>
  <c r="P81" i="41"/>
  <c r="Q81" i="41"/>
  <c r="R81" i="41"/>
  <c r="S81" i="41"/>
  <c r="L149" i="4"/>
  <c r="T81" i="41"/>
  <c r="J149" i="4"/>
  <c r="K149" i="4"/>
  <c r="M149" i="4"/>
  <c r="U81" i="41"/>
  <c r="N149" i="4"/>
  <c r="V81" i="41"/>
  <c r="O149" i="4"/>
  <c r="W81" i="41"/>
  <c r="H149" i="4"/>
  <c r="P149" i="4"/>
  <c r="X81" i="41"/>
  <c r="Q149" i="4"/>
  <c r="Y81" i="41"/>
  <c r="R149" i="4"/>
  <c r="S149" i="4"/>
  <c r="T149" i="4"/>
  <c r="U149" i="4"/>
  <c r="D149" i="4"/>
  <c r="V149" i="4"/>
  <c r="B81" i="41"/>
  <c r="I149" i="4"/>
  <c r="W149" i="4"/>
  <c r="C81" i="41"/>
  <c r="K122" i="4"/>
  <c r="G72" i="37"/>
  <c r="H60" i="37"/>
  <c r="P60" i="37"/>
  <c r="X60" i="37"/>
  <c r="Y72" i="37"/>
  <c r="Q148" i="4"/>
  <c r="R148" i="4"/>
  <c r="S148" i="4"/>
  <c r="T148" i="4"/>
  <c r="H122" i="4"/>
  <c r="N72" i="37"/>
  <c r="U148" i="4"/>
  <c r="V148" i="4"/>
  <c r="D72" i="37"/>
  <c r="Y148" i="4"/>
  <c r="H72" i="37"/>
  <c r="I72" i="37"/>
  <c r="V72" i="37"/>
  <c r="C148" i="4"/>
  <c r="L72" i="37"/>
  <c r="D148" i="4"/>
  <c r="E148" i="4"/>
  <c r="F148" i="4"/>
  <c r="O72" i="37"/>
  <c r="G148" i="4"/>
  <c r="H148" i="4"/>
  <c r="Q72" i="37"/>
  <c r="B148" i="4"/>
  <c r="I148" i="4"/>
  <c r="J148" i="4"/>
  <c r="K148" i="4"/>
  <c r="T72" i="37"/>
  <c r="L148" i="4"/>
  <c r="F72" i="37"/>
  <c r="Q122" i="4"/>
  <c r="M148" i="4"/>
  <c r="N148" i="4"/>
  <c r="W72" i="37"/>
  <c r="D51" i="34"/>
  <c r="U51" i="34"/>
  <c r="L51" i="34"/>
  <c r="T51" i="34"/>
  <c r="G78" i="33"/>
  <c r="G72" i="33" s="1"/>
  <c r="F78" i="34"/>
  <c r="O78" i="33"/>
  <c r="H72" i="33"/>
  <c r="P79" i="33"/>
  <c r="V78" i="35"/>
  <c r="B80" i="33"/>
  <c r="X80" i="33"/>
  <c r="W63" i="33"/>
  <c r="Q60" i="33"/>
  <c r="H79" i="35"/>
  <c r="W60" i="33"/>
  <c r="Y60" i="33"/>
  <c r="V78" i="34"/>
  <c r="F78" i="35"/>
  <c r="N80" i="35"/>
  <c r="P79" i="35"/>
  <c r="N78" i="35"/>
  <c r="V80" i="35"/>
  <c r="D147" i="4"/>
  <c r="E147" i="4"/>
  <c r="F147" i="4"/>
  <c r="G147" i="4"/>
  <c r="H147" i="4"/>
  <c r="G39" i="4"/>
  <c r="I147" i="4"/>
  <c r="J147" i="4"/>
  <c r="O72" i="33"/>
  <c r="M30" i="4"/>
  <c r="K147" i="4"/>
  <c r="L72" i="33"/>
  <c r="J39" i="4"/>
  <c r="L147" i="4"/>
  <c r="M147" i="4"/>
  <c r="N72" i="33"/>
  <c r="N147" i="4"/>
  <c r="O147" i="4"/>
  <c r="P72" i="33"/>
  <c r="B147" i="4"/>
  <c r="P147" i="4"/>
  <c r="Q147" i="4"/>
  <c r="R147" i="4"/>
  <c r="W72" i="33"/>
  <c r="T72" i="33"/>
  <c r="T147" i="4"/>
  <c r="C147" i="4"/>
  <c r="S147" i="4"/>
  <c r="U147" i="4"/>
  <c r="V72" i="33"/>
  <c r="V147" i="4"/>
  <c r="W147" i="4"/>
  <c r="X72" i="33"/>
  <c r="N84" i="31"/>
  <c r="N119" i="31"/>
  <c r="U120" i="4"/>
  <c r="F84" i="31"/>
  <c r="F119" i="31"/>
  <c r="N122" i="31"/>
  <c r="R84" i="30"/>
  <c r="T84" i="30"/>
  <c r="F84" i="30"/>
  <c r="B84" i="30"/>
  <c r="R94" i="30"/>
  <c r="N84" i="30"/>
  <c r="D84" i="30"/>
  <c r="V84" i="30"/>
  <c r="L84" i="30"/>
  <c r="W120" i="30"/>
  <c r="Y120" i="30"/>
  <c r="S90" i="29"/>
  <c r="U113" i="29"/>
  <c r="C99" i="29"/>
  <c r="W119" i="30"/>
  <c r="I123" i="30"/>
  <c r="B120" i="30"/>
  <c r="J123" i="30"/>
  <c r="W120" i="31"/>
  <c r="D123" i="31"/>
  <c r="C123" i="29"/>
  <c r="V123" i="31"/>
  <c r="K123" i="29"/>
  <c r="J120" i="30"/>
  <c r="R123" i="30"/>
  <c r="F120" i="31"/>
  <c r="O122" i="30"/>
  <c r="L123" i="31"/>
  <c r="G120" i="31"/>
  <c r="Q120" i="30"/>
  <c r="W123" i="30"/>
  <c r="M113" i="29"/>
  <c r="B146" i="4"/>
  <c r="C146" i="4"/>
  <c r="D146" i="4"/>
  <c r="E146" i="4"/>
  <c r="H146" i="4"/>
  <c r="I146" i="4"/>
  <c r="J146" i="4"/>
  <c r="M146" i="4"/>
  <c r="N146" i="4"/>
  <c r="L146" i="4"/>
  <c r="O146" i="4"/>
  <c r="K146" i="4"/>
  <c r="P146" i="4"/>
  <c r="Q146" i="4"/>
  <c r="R146" i="4"/>
  <c r="S146" i="4"/>
  <c r="T30" i="4"/>
  <c r="T146" i="4"/>
  <c r="E113" i="29"/>
  <c r="R30" i="4"/>
  <c r="V146" i="4"/>
  <c r="Y39" i="4"/>
  <c r="W146" i="4"/>
  <c r="X146" i="4"/>
  <c r="U146" i="4"/>
  <c r="S30" i="4"/>
  <c r="W39" i="4"/>
  <c r="C39" i="4"/>
  <c r="D39" i="4"/>
  <c r="R110" i="27"/>
  <c r="B57" i="24"/>
  <c r="B116" i="4" s="1"/>
  <c r="B77" i="24"/>
  <c r="B174" i="4" s="1"/>
  <c r="C57" i="24"/>
  <c r="C116" i="4" s="1"/>
  <c r="J143" i="27"/>
  <c r="B110" i="27"/>
  <c r="H57" i="24"/>
  <c r="H116" i="4" s="1"/>
  <c r="J98" i="27"/>
  <c r="I57" i="24"/>
  <c r="I116" i="4" s="1"/>
  <c r="J76" i="24"/>
  <c r="J173" i="4" s="1"/>
  <c r="N77" i="24"/>
  <c r="N174" i="4" s="1"/>
  <c r="K76" i="24"/>
  <c r="K173" i="4" s="1"/>
  <c r="O77" i="24"/>
  <c r="O174" i="4" s="1"/>
  <c r="L57" i="24"/>
  <c r="L116" i="4" s="1"/>
  <c r="T57" i="24"/>
  <c r="T116" i="4" s="1"/>
  <c r="M57" i="24"/>
  <c r="M116" i="4" s="1"/>
  <c r="U57" i="24"/>
  <c r="U116" i="4" s="1"/>
  <c r="N57" i="24"/>
  <c r="N116" i="4" s="1"/>
  <c r="V57" i="24"/>
  <c r="V116" i="4" s="1"/>
  <c r="O57" i="24"/>
  <c r="O116" i="4" s="1"/>
  <c r="W57" i="24"/>
  <c r="W116" i="4" s="1"/>
  <c r="J110" i="27"/>
  <c r="R98" i="27"/>
  <c r="M98" i="26"/>
  <c r="E110" i="26"/>
  <c r="U98" i="26"/>
  <c r="M110" i="26"/>
  <c r="E152" i="26"/>
  <c r="M154" i="26"/>
  <c r="U105" i="26"/>
  <c r="U110" i="26"/>
  <c r="E98" i="26"/>
  <c r="C70" i="4"/>
  <c r="C143" i="4" s="1"/>
  <c r="P52" i="24"/>
  <c r="P69" i="4" s="1"/>
  <c r="P142" i="4" s="1"/>
  <c r="Q52" i="24"/>
  <c r="Q69" i="4" s="1"/>
  <c r="Q142" i="4" s="1"/>
  <c r="G136" i="25"/>
  <c r="H105" i="25"/>
  <c r="H136" i="25"/>
  <c r="X156" i="25"/>
  <c r="R52" i="24"/>
  <c r="R69" i="4" s="1"/>
  <c r="P122" i="25"/>
  <c r="S52" i="24"/>
  <c r="S69" i="4" s="1"/>
  <c r="F154" i="26"/>
  <c r="T52" i="24"/>
  <c r="T69" i="4" s="1"/>
  <c r="J136" i="25"/>
  <c r="C98" i="25"/>
  <c r="X110" i="25"/>
  <c r="X152" i="25"/>
  <c r="V52" i="24"/>
  <c r="V69" i="4" s="1"/>
  <c r="V142" i="4" s="1"/>
  <c r="W52" i="24"/>
  <c r="W69" i="4" s="1"/>
  <c r="W142" i="4" s="1"/>
  <c r="S110" i="25"/>
  <c r="X69" i="24"/>
  <c r="B156" i="25"/>
  <c r="H98" i="25"/>
  <c r="P119" i="25"/>
  <c r="D152" i="26"/>
  <c r="E156" i="25"/>
  <c r="U156" i="25"/>
  <c r="I153" i="26"/>
  <c r="F156" i="25"/>
  <c r="V156" i="25"/>
  <c r="N154" i="26"/>
  <c r="K98" i="25"/>
  <c r="G156" i="25"/>
  <c r="K156" i="25"/>
  <c r="S156" i="25"/>
  <c r="W156" i="25"/>
  <c r="H156" i="25"/>
  <c r="L156" i="25"/>
  <c r="T156" i="25"/>
  <c r="I156" i="25"/>
  <c r="M156" i="25"/>
  <c r="R156" i="25"/>
  <c r="U70" i="4"/>
  <c r="U143" i="4" s="1"/>
  <c r="Y71" i="4"/>
  <c r="Y144" i="4" s="1"/>
  <c r="O52" i="24"/>
  <c r="O74" i="24" s="1"/>
  <c r="O171" i="4" s="1"/>
  <c r="H110" i="25"/>
  <c r="V70" i="4"/>
  <c r="V143" i="4" s="1"/>
  <c r="B72" i="4"/>
  <c r="B145" i="4" s="1"/>
  <c r="P98" i="25"/>
  <c r="L152" i="26"/>
  <c r="C110" i="25"/>
  <c r="Q153" i="26"/>
  <c r="V154" i="26"/>
  <c r="O156" i="25"/>
  <c r="G153" i="27"/>
  <c r="P110" i="25"/>
  <c r="T152" i="26"/>
  <c r="K110" i="25"/>
  <c r="Y153" i="26"/>
  <c r="T3" i="4"/>
  <c r="T128" i="4" s="1"/>
  <c r="T17" i="4"/>
  <c r="V3" i="4"/>
  <c r="V128" i="4" s="1"/>
  <c r="V17" i="4"/>
  <c r="N69" i="4"/>
  <c r="N142" i="4" s="1"/>
  <c r="E3" i="4"/>
  <c r="E128" i="4" s="1"/>
  <c r="E17" i="4"/>
  <c r="H74" i="24"/>
  <c r="H171" i="4" s="1"/>
  <c r="K144" i="4"/>
  <c r="O145" i="4"/>
  <c r="J52" i="24"/>
  <c r="R76" i="24"/>
  <c r="R173" i="4" s="1"/>
  <c r="V77" i="24"/>
  <c r="V174" i="4" s="1"/>
  <c r="X76" i="24"/>
  <c r="X173" i="4" s="1"/>
  <c r="P145" i="4"/>
  <c r="K52" i="24"/>
  <c r="S76" i="24"/>
  <c r="S173" i="4" s="1"/>
  <c r="W77" i="24"/>
  <c r="W174" i="4" s="1"/>
  <c r="M144" i="4"/>
  <c r="Q145" i="4"/>
  <c r="L52" i="24"/>
  <c r="B136" i="25"/>
  <c r="N144" i="4"/>
  <c r="R145" i="4"/>
  <c r="M52" i="24"/>
  <c r="C136" i="25"/>
  <c r="L144" i="4"/>
  <c r="B30" i="4"/>
  <c r="O144" i="4"/>
  <c r="S145" i="4"/>
  <c r="H67" i="24"/>
  <c r="C30" i="4"/>
  <c r="H142" i="4"/>
  <c r="P144" i="4"/>
  <c r="T145" i="4"/>
  <c r="P67" i="24"/>
  <c r="D30" i="4"/>
  <c r="I142" i="4"/>
  <c r="Q144" i="4"/>
  <c r="U145" i="4"/>
  <c r="P74" i="24"/>
  <c r="P171" i="4" s="1"/>
  <c r="R144" i="4"/>
  <c r="V145" i="4"/>
  <c r="Q74" i="24"/>
  <c r="Q171" i="4" s="1"/>
  <c r="H39" i="4"/>
  <c r="S144" i="4"/>
  <c r="W145" i="4"/>
  <c r="F3" i="4"/>
  <c r="F128" i="4" s="1"/>
  <c r="R74" i="24"/>
  <c r="R171" i="4" s="1"/>
  <c r="T144" i="4"/>
  <c r="X145" i="4"/>
  <c r="U144" i="4"/>
  <c r="Y145" i="4"/>
  <c r="V144" i="4"/>
  <c r="U52" i="24"/>
  <c r="K136" i="25"/>
  <c r="W144" i="4"/>
  <c r="X144" i="4"/>
  <c r="X52" i="24"/>
  <c r="D76" i="24"/>
  <c r="D173" i="4" s="1"/>
  <c r="H77" i="24"/>
  <c r="H174" i="4" s="1"/>
  <c r="R142" i="4"/>
  <c r="Y52" i="24"/>
  <c r="E76" i="24"/>
  <c r="E173" i="4" s="1"/>
  <c r="I77" i="24"/>
  <c r="I174" i="4" s="1"/>
  <c r="O136" i="25"/>
  <c r="N30" i="4"/>
  <c r="S142" i="4"/>
  <c r="C145" i="4"/>
  <c r="F76" i="24"/>
  <c r="F173" i="4" s="1"/>
  <c r="J77" i="24"/>
  <c r="J174" i="4" s="1"/>
  <c r="O30" i="4"/>
  <c r="T142" i="4"/>
  <c r="D145" i="4"/>
  <c r="G76" i="24"/>
  <c r="G173" i="4" s="1"/>
  <c r="K77" i="24"/>
  <c r="K174" i="4" s="1"/>
  <c r="P30" i="4"/>
  <c r="E145" i="4"/>
  <c r="L77" i="24"/>
  <c r="L174" i="4" s="1"/>
  <c r="R136" i="25"/>
  <c r="Q30" i="4"/>
  <c r="B144" i="4"/>
  <c r="F145" i="4"/>
  <c r="I76" i="24"/>
  <c r="I173" i="4" s="1"/>
  <c r="M77" i="24"/>
  <c r="M174" i="4" s="1"/>
  <c r="S136" i="25"/>
  <c r="C144" i="4"/>
  <c r="G145" i="4"/>
  <c r="B52" i="24"/>
  <c r="C52" i="24"/>
  <c r="D52" i="24"/>
  <c r="L76" i="24"/>
  <c r="L173" i="4" s="1"/>
  <c r="P77" i="24"/>
  <c r="P174" i="4" s="1"/>
  <c r="E52" i="24"/>
  <c r="M76" i="24"/>
  <c r="M173" i="4" s="1"/>
  <c r="Q77" i="24"/>
  <c r="Q174" i="4" s="1"/>
  <c r="W136" i="25"/>
  <c r="X39" i="4"/>
  <c r="F52" i="24"/>
  <c r="N76" i="24"/>
  <c r="N173" i="4" s="1"/>
  <c r="R77" i="24"/>
  <c r="R174" i="4" s="1"/>
  <c r="X136" i="25"/>
  <c r="G52" i="24"/>
  <c r="O76" i="24"/>
  <c r="O173" i="4" s="1"/>
  <c r="S77" i="24"/>
  <c r="S174" i="4" s="1"/>
  <c r="T77" i="24"/>
  <c r="T174" i="4" s="1"/>
  <c r="J144" i="4"/>
  <c r="N145" i="4"/>
  <c r="Q76" i="24"/>
  <c r="Q173" i="4" s="1"/>
  <c r="U77" i="24"/>
  <c r="U174" i="4" s="1"/>
  <c r="D113" i="4"/>
  <c r="L60" i="20"/>
  <c r="K60" i="20"/>
  <c r="K113" i="4" s="1"/>
  <c r="X61" i="20"/>
  <c r="X114" i="4" s="1"/>
  <c r="I48" i="23"/>
  <c r="I61" i="20" s="1"/>
  <c r="I114" i="4" s="1"/>
  <c r="S194" i="23"/>
  <c r="F99" i="23"/>
  <c r="F77" i="20"/>
  <c r="F168" i="4" s="1"/>
  <c r="Y61" i="20"/>
  <c r="Y114" i="4" s="1"/>
  <c r="K48" i="23"/>
  <c r="X157" i="23"/>
  <c r="I99" i="23"/>
  <c r="I62" i="20" s="1"/>
  <c r="I115" i="4" s="1"/>
  <c r="G77" i="20"/>
  <c r="G168" i="4" s="1"/>
  <c r="L48" i="23"/>
  <c r="H77" i="20"/>
  <c r="H168" i="4" s="1"/>
  <c r="I77" i="20"/>
  <c r="I168" i="4" s="1"/>
  <c r="M78" i="20"/>
  <c r="M169" i="4" s="1"/>
  <c r="C5" i="23"/>
  <c r="X153" i="23"/>
  <c r="C153" i="23"/>
  <c r="K77" i="20"/>
  <c r="K168" i="4" s="1"/>
  <c r="H141" i="23"/>
  <c r="S153" i="23"/>
  <c r="S151" i="23"/>
  <c r="S154" i="23"/>
  <c r="C157" i="23"/>
  <c r="K139" i="23"/>
  <c r="S157" i="23"/>
  <c r="K137" i="23"/>
  <c r="K132" i="23" s="1"/>
  <c r="S155" i="23"/>
  <c r="K160" i="23"/>
  <c r="S77" i="20"/>
  <c r="S168" i="4" s="1"/>
  <c r="Y60" i="20"/>
  <c r="P141" i="23"/>
  <c r="S137" i="23"/>
  <c r="S132" i="23" s="1"/>
  <c r="S160" i="23"/>
  <c r="T77" i="20"/>
  <c r="T168" i="4" s="1"/>
  <c r="X78" i="20"/>
  <c r="X169" i="4" s="1"/>
  <c r="M5" i="23"/>
  <c r="F194" i="23"/>
  <c r="I205" i="23"/>
  <c r="K140" i="23"/>
  <c r="S158" i="23"/>
  <c r="S146" i="23" s="1"/>
  <c r="U77" i="20"/>
  <c r="U168" i="4" s="1"/>
  <c r="N5" i="23"/>
  <c r="S140" i="23"/>
  <c r="S163" i="23"/>
  <c r="V77" i="20"/>
  <c r="V168" i="4" s="1"/>
  <c r="O5" i="23"/>
  <c r="K143" i="23"/>
  <c r="S161" i="23"/>
  <c r="W77" i="20"/>
  <c r="W168" i="4" s="1"/>
  <c r="K141" i="23"/>
  <c r="S143" i="23"/>
  <c r="X77" i="20"/>
  <c r="X168" i="4" s="1"/>
  <c r="B60" i="20"/>
  <c r="B113" i="4" s="1"/>
  <c r="S141" i="23"/>
  <c r="Y77" i="20"/>
  <c r="Y168" i="4" s="1"/>
  <c r="T57" i="20"/>
  <c r="T56" i="20" s="1"/>
  <c r="W183" i="23"/>
  <c r="P157" i="23"/>
  <c r="E60" i="20"/>
  <c r="E113" i="4" s="1"/>
  <c r="X141" i="23"/>
  <c r="F60" i="20"/>
  <c r="F113" i="4" s="1"/>
  <c r="G60" i="20"/>
  <c r="G113" i="4" s="1"/>
  <c r="C48" i="23"/>
  <c r="H60" i="20"/>
  <c r="H113" i="4" s="1"/>
  <c r="D48" i="23"/>
  <c r="P153" i="23"/>
  <c r="X160" i="23"/>
  <c r="I60" i="20"/>
  <c r="T61" i="20"/>
  <c r="T114" i="4" s="1"/>
  <c r="E48" i="23"/>
  <c r="Q194" i="23"/>
  <c r="J60" i="20"/>
  <c r="J113" i="4" s="1"/>
  <c r="U61" i="20"/>
  <c r="U114" i="4" s="1"/>
  <c r="H48" i="23"/>
  <c r="R194" i="23"/>
  <c r="D99" i="23"/>
  <c r="O132" i="22"/>
  <c r="G165" i="22"/>
  <c r="W141" i="22"/>
  <c r="W132" i="22" s="1"/>
  <c r="E213" i="22"/>
  <c r="O165" i="22"/>
  <c r="G146" i="22"/>
  <c r="W146" i="22"/>
  <c r="W165" i="22"/>
  <c r="O146" i="22"/>
  <c r="N194" i="21"/>
  <c r="Y160" i="21"/>
  <c r="Y211" i="21"/>
  <c r="F192" i="22"/>
  <c r="S78" i="20"/>
  <c r="S169" i="4" s="1"/>
  <c r="O194" i="21"/>
  <c r="Y146" i="21"/>
  <c r="Y183" i="21"/>
  <c r="G192" i="22"/>
  <c r="L183" i="21"/>
  <c r="P194" i="21"/>
  <c r="I192" i="21"/>
  <c r="L201" i="22"/>
  <c r="P202" i="22"/>
  <c r="O192" i="22"/>
  <c r="K69" i="20"/>
  <c r="Q192" i="21"/>
  <c r="Q183" i="21" s="1"/>
  <c r="I192" i="22"/>
  <c r="Q157" i="21"/>
  <c r="P201" i="22"/>
  <c r="Y157" i="21"/>
  <c r="K192" i="22"/>
  <c r="L203" i="22"/>
  <c r="S183" i="21"/>
  <c r="X202" i="22"/>
  <c r="Q132" i="21"/>
  <c r="Y201" i="21"/>
  <c r="Q192" i="22"/>
  <c r="I194" i="21"/>
  <c r="K66" i="4"/>
  <c r="W183" i="21"/>
  <c r="I146" i="21"/>
  <c r="Y165" i="21"/>
  <c r="S192" i="22"/>
  <c r="T192" i="22"/>
  <c r="X201" i="22"/>
  <c r="D203" i="22"/>
  <c r="M205" i="21"/>
  <c r="I175" i="21"/>
  <c r="U192" i="22"/>
  <c r="V192" i="22"/>
  <c r="C194" i="21"/>
  <c r="F51" i="20"/>
  <c r="F65" i="4" s="1"/>
  <c r="F138" i="4" s="1"/>
  <c r="B51" i="20"/>
  <c r="B65" i="4" s="1"/>
  <c r="B138" i="4" s="1"/>
  <c r="Q146" i="21"/>
  <c r="H51" i="20"/>
  <c r="H65" i="4" s="1"/>
  <c r="H138" i="4" s="1"/>
  <c r="Y132" i="21"/>
  <c r="H202" i="22"/>
  <c r="U205" i="21"/>
  <c r="E51" i="20"/>
  <c r="E65" i="4" s="1"/>
  <c r="E138" i="4" s="1"/>
  <c r="I171" i="21"/>
  <c r="I205" i="21"/>
  <c r="C192" i="22"/>
  <c r="S51" i="20"/>
  <c r="S65" i="4" s="1"/>
  <c r="S138" i="4" s="1"/>
  <c r="G51" i="20"/>
  <c r="G65" i="4" s="1"/>
  <c r="G138" i="4" s="1"/>
  <c r="D192" i="22"/>
  <c r="H201" i="22"/>
  <c r="P203" i="22"/>
  <c r="K139" i="4"/>
  <c r="O140" i="4"/>
  <c r="S141" i="4"/>
  <c r="L42" i="7"/>
  <c r="I51" i="20"/>
  <c r="Q78" i="20"/>
  <c r="Q169" i="4" s="1"/>
  <c r="M183" i="21"/>
  <c r="Y205" i="21"/>
  <c r="T194" i="23"/>
  <c r="W205" i="23"/>
  <c r="R183" i="23"/>
  <c r="L66" i="4"/>
  <c r="L139" i="4" s="1"/>
  <c r="P67" i="4"/>
  <c r="P140" i="4" s="1"/>
  <c r="T68" i="4"/>
  <c r="T141" i="4" s="1"/>
  <c r="V79" i="20"/>
  <c r="V170" i="4" s="1"/>
  <c r="N183" i="21"/>
  <c r="R194" i="21"/>
  <c r="B205" i="21"/>
  <c r="U194" i="23"/>
  <c r="S183" i="23"/>
  <c r="M139" i="4"/>
  <c r="Q140" i="4"/>
  <c r="U141" i="4"/>
  <c r="K51" i="20"/>
  <c r="K65" i="4" s="1"/>
  <c r="K138" i="4" s="1"/>
  <c r="O183" i="21"/>
  <c r="S194" i="21"/>
  <c r="C205" i="21"/>
  <c r="E183" i="23"/>
  <c r="V194" i="23"/>
  <c r="N139" i="4"/>
  <c r="R140" i="4"/>
  <c r="V141" i="4"/>
  <c r="L51" i="20"/>
  <c r="T78" i="20"/>
  <c r="T169" i="4" s="1"/>
  <c r="P183" i="21"/>
  <c r="T194" i="21"/>
  <c r="F183" i="23"/>
  <c r="M51" i="20"/>
  <c r="M65" i="4" s="1"/>
  <c r="M138" i="4" s="1"/>
  <c r="Q77" i="20"/>
  <c r="Q168" i="4" s="1"/>
  <c r="U78" i="20"/>
  <c r="U169" i="4" s="1"/>
  <c r="Y79" i="20"/>
  <c r="Y170" i="4" s="1"/>
  <c r="E205" i="21"/>
  <c r="G183" i="23"/>
  <c r="B39" i="4"/>
  <c r="P139" i="4"/>
  <c r="T140" i="4"/>
  <c r="X141" i="4"/>
  <c r="N51" i="20"/>
  <c r="N65" i="4" s="1"/>
  <c r="N138" i="4" s="1"/>
  <c r="R77" i="20"/>
  <c r="R168" i="4" s="1"/>
  <c r="V194" i="21"/>
  <c r="Q205" i="21"/>
  <c r="Y194" i="23"/>
  <c r="I183" i="23"/>
  <c r="P51" i="20"/>
  <c r="P65" i="4" s="1"/>
  <c r="P138" i="4" s="1"/>
  <c r="X194" i="21"/>
  <c r="Q76" i="20"/>
  <c r="Q167" i="4" s="1"/>
  <c r="U183" i="21"/>
  <c r="X140" i="4"/>
  <c r="D205" i="23"/>
  <c r="K205" i="21"/>
  <c r="M183" i="23"/>
  <c r="T51" i="20"/>
  <c r="I183" i="21"/>
  <c r="B183" i="23"/>
  <c r="Q138" i="4"/>
  <c r="Y140" i="4"/>
  <c r="R138" i="4"/>
  <c r="V139" i="4"/>
  <c r="B141" i="4"/>
  <c r="W139" i="4"/>
  <c r="C141" i="4"/>
  <c r="X66" i="4"/>
  <c r="X139" i="4" s="1"/>
  <c r="D68" i="4"/>
  <c r="D141" i="4" s="1"/>
  <c r="V51" i="20"/>
  <c r="V65" i="4" s="1"/>
  <c r="V138" i="4" s="1"/>
  <c r="B194" i="21"/>
  <c r="Y194" i="21"/>
  <c r="E194" i="23"/>
  <c r="C183" i="23"/>
  <c r="Q183" i="23"/>
  <c r="U139" i="4"/>
  <c r="U138" i="4"/>
  <c r="Y139" i="4"/>
  <c r="E141" i="4"/>
  <c r="B140" i="4"/>
  <c r="F141" i="4"/>
  <c r="X51" i="20"/>
  <c r="X65" i="4" s="1"/>
  <c r="X138" i="4" s="1"/>
  <c r="D194" i="21"/>
  <c r="W138" i="4"/>
  <c r="C140" i="4"/>
  <c r="G141" i="4"/>
  <c r="Y51" i="20"/>
  <c r="K205" i="23"/>
  <c r="T139" i="4"/>
  <c r="F194" i="21"/>
  <c r="R205" i="21"/>
  <c r="I194" i="23"/>
  <c r="C183" i="21"/>
  <c r="G194" i="21"/>
  <c r="S205" i="21"/>
  <c r="U183" i="23"/>
  <c r="J194" i="23"/>
  <c r="D77" i="20"/>
  <c r="D168" i="4" s="1"/>
  <c r="D183" i="21"/>
  <c r="H194" i="21"/>
  <c r="Q194" i="21"/>
  <c r="V183" i="23"/>
  <c r="K194" i="23"/>
  <c r="E183" i="21"/>
  <c r="L194" i="23"/>
  <c r="O205" i="23"/>
  <c r="N79" i="20"/>
  <c r="N170" i="4" s="1"/>
  <c r="F183" i="21"/>
  <c r="J194" i="21"/>
  <c r="M194" i="23"/>
  <c r="X30" i="4"/>
  <c r="C51" i="20"/>
  <c r="C65" i="4" s="1"/>
  <c r="C138" i="4" s="1"/>
  <c r="G183" i="21"/>
  <c r="K194" i="21"/>
  <c r="Y183" i="23"/>
  <c r="N194" i="23"/>
  <c r="Y30" i="4"/>
  <c r="F139" i="4"/>
  <c r="J140" i="4"/>
  <c r="N141" i="4"/>
  <c r="D51" i="20"/>
  <c r="H183" i="21"/>
  <c r="L194" i="21"/>
  <c r="G139" i="4"/>
  <c r="K140" i="4"/>
  <c r="O141" i="4"/>
  <c r="Q79" i="20"/>
  <c r="Q170" i="4" s="1"/>
  <c r="S205" i="23"/>
  <c r="H139" i="4"/>
  <c r="L140" i="4"/>
  <c r="P141" i="4"/>
  <c r="I139" i="4"/>
  <c r="M140" i="4"/>
  <c r="Q141" i="4"/>
  <c r="K183" i="21"/>
  <c r="M185" i="19"/>
  <c r="M187" i="19"/>
  <c r="M184" i="19"/>
  <c r="M183" i="19"/>
  <c r="M81" i="16"/>
  <c r="M110" i="4" s="1"/>
  <c r="S192" i="19"/>
  <c r="S81" i="16"/>
  <c r="S110" i="4" s="1"/>
  <c r="S77" i="16"/>
  <c r="S76" i="16" s="1"/>
  <c r="U185" i="19"/>
  <c r="U81" i="16"/>
  <c r="U110" i="4" s="1"/>
  <c r="U183" i="19"/>
  <c r="U77" i="16"/>
  <c r="U76" i="16" s="1"/>
  <c r="M173" i="19"/>
  <c r="E77" i="16"/>
  <c r="E76" i="16" s="1"/>
  <c r="S171" i="19"/>
  <c r="O190" i="19"/>
  <c r="U173" i="19"/>
  <c r="S197" i="19"/>
  <c r="F77" i="16"/>
  <c r="F76" i="16" s="1"/>
  <c r="T171" i="19"/>
  <c r="E79" i="16"/>
  <c r="E108" i="4" s="1"/>
  <c r="F79" i="16"/>
  <c r="F108" i="4" s="1"/>
  <c r="V171" i="19"/>
  <c r="N184" i="19"/>
  <c r="E173" i="19"/>
  <c r="M77" i="16"/>
  <c r="M76" i="16" s="1"/>
  <c r="O184" i="19"/>
  <c r="E183" i="19"/>
  <c r="V5" i="19"/>
  <c r="E184" i="19"/>
  <c r="W184" i="19"/>
  <c r="O191" i="19"/>
  <c r="C197" i="19"/>
  <c r="E80" i="16"/>
  <c r="E109" i="4" s="1"/>
  <c r="D171" i="19"/>
  <c r="N61" i="19"/>
  <c r="U184" i="19"/>
  <c r="E187" i="19"/>
  <c r="F80" i="16"/>
  <c r="F109" i="4" s="1"/>
  <c r="L102" i="16"/>
  <c r="L165" i="4" s="1"/>
  <c r="F171" i="19"/>
  <c r="E167" i="19"/>
  <c r="E165" i="19"/>
  <c r="M167" i="19"/>
  <c r="K80" i="16"/>
  <c r="K79" i="16" s="1"/>
  <c r="K108" i="4" s="1"/>
  <c r="V61" i="19"/>
  <c r="M165" i="19"/>
  <c r="M160" i="19" s="1"/>
  <c r="U167" i="19"/>
  <c r="L80" i="16"/>
  <c r="L79" i="16" s="1"/>
  <c r="L108" i="4" s="1"/>
  <c r="W61" i="19"/>
  <c r="W190" i="19" s="1"/>
  <c r="U165" i="19"/>
  <c r="E168" i="19"/>
  <c r="M80" i="16"/>
  <c r="M168" i="19"/>
  <c r="S246" i="19"/>
  <c r="N80" i="16"/>
  <c r="K171" i="19"/>
  <c r="G190" i="19"/>
  <c r="U168" i="19"/>
  <c r="K197" i="19"/>
  <c r="L171" i="19"/>
  <c r="D61" i="19"/>
  <c r="E169" i="19"/>
  <c r="E176" i="19"/>
  <c r="E110" i="4"/>
  <c r="S102" i="16"/>
  <c r="S165" i="4" s="1"/>
  <c r="M169" i="19"/>
  <c r="M176" i="19"/>
  <c r="F110" i="4"/>
  <c r="T102" i="16"/>
  <c r="T165" i="4" s="1"/>
  <c r="S80" i="16"/>
  <c r="N171" i="19"/>
  <c r="F184" i="19"/>
  <c r="U169" i="19"/>
  <c r="U176" i="19"/>
  <c r="T80" i="16"/>
  <c r="C5" i="19"/>
  <c r="C217" i="19" s="1"/>
  <c r="G184" i="19"/>
  <c r="K190" i="19"/>
  <c r="U80" i="16"/>
  <c r="D5" i="19"/>
  <c r="B5" i="18"/>
  <c r="U5" i="18"/>
  <c r="U97" i="16" s="1"/>
  <c r="J96" i="16"/>
  <c r="C5" i="18"/>
  <c r="C175" i="18" s="1"/>
  <c r="V5" i="18"/>
  <c r="J246" i="18"/>
  <c r="K96" i="16"/>
  <c r="K5" i="18"/>
  <c r="K97" i="16" s="1"/>
  <c r="K95" i="16" s="1"/>
  <c r="W5" i="18"/>
  <c r="W97" i="16" s="1"/>
  <c r="L96" i="16"/>
  <c r="X5" i="18"/>
  <c r="X217" i="18" s="1"/>
  <c r="M96" i="16"/>
  <c r="M95" i="16" s="1"/>
  <c r="Y5" i="18"/>
  <c r="Y97" i="16" s="1"/>
  <c r="N96" i="16"/>
  <c r="N95" i="16" s="1"/>
  <c r="O96" i="16"/>
  <c r="O95" i="16" s="1"/>
  <c r="B203" i="18"/>
  <c r="B178" i="18"/>
  <c r="B223" i="18"/>
  <c r="G5" i="18"/>
  <c r="G97" i="16" s="1"/>
  <c r="G95" i="16" s="1"/>
  <c r="H5" i="18"/>
  <c r="H97" i="16" s="1"/>
  <c r="H95" i="16" s="1"/>
  <c r="I5" i="18"/>
  <c r="I97" i="16" s="1"/>
  <c r="I95" i="16" s="1"/>
  <c r="J197" i="18"/>
  <c r="B209" i="18"/>
  <c r="J5" i="18"/>
  <c r="J166" i="18" s="1"/>
  <c r="J178" i="18"/>
  <c r="C96" i="16"/>
  <c r="D96" i="16"/>
  <c r="R197" i="18"/>
  <c r="E96" i="16"/>
  <c r="D162" i="18"/>
  <c r="D97" i="16"/>
  <c r="D95" i="16" s="1"/>
  <c r="R166" i="18"/>
  <c r="C61" i="4"/>
  <c r="C134" i="4" s="1"/>
  <c r="L63" i="4"/>
  <c r="L136" i="4" s="1"/>
  <c r="T64" i="4"/>
  <c r="T137" i="4" s="1"/>
  <c r="S96" i="16"/>
  <c r="S5" i="17"/>
  <c r="B229" i="17"/>
  <c r="D246" i="17"/>
  <c r="L248" i="17"/>
  <c r="S226" i="18"/>
  <c r="U5" i="17"/>
  <c r="K240" i="17"/>
  <c r="J237" i="18"/>
  <c r="N63" i="4"/>
  <c r="N136" i="4" s="1"/>
  <c r="V64" i="4"/>
  <c r="V137" i="4" s="1"/>
  <c r="M53" i="16"/>
  <c r="J90" i="16"/>
  <c r="U96" i="16"/>
  <c r="X5" i="17"/>
  <c r="T246" i="17"/>
  <c r="F5" i="18"/>
  <c r="F97" i="16" s="1"/>
  <c r="F95" i="16" s="1"/>
  <c r="B171" i="18"/>
  <c r="X64" i="4"/>
  <c r="X137" i="4" s="1"/>
  <c r="Q53" i="16"/>
  <c r="V96" i="16"/>
  <c r="Y5" i="17"/>
  <c r="B237" i="18"/>
  <c r="Y64" i="4"/>
  <c r="Y137" i="4" s="1"/>
  <c r="W96" i="16"/>
  <c r="W95" i="16" s="1"/>
  <c r="D209" i="17"/>
  <c r="B172" i="18"/>
  <c r="Q63" i="4"/>
  <c r="D93" i="16"/>
  <c r="X96" i="16"/>
  <c r="D190" i="17"/>
  <c r="D237" i="18"/>
  <c r="F93" i="16"/>
  <c r="Y96" i="16"/>
  <c r="Y95" i="16" s="1"/>
  <c r="L197" i="17"/>
  <c r="B174" i="18"/>
  <c r="I93" i="16"/>
  <c r="L178" i="17"/>
  <c r="L229" i="17"/>
  <c r="R223" i="18"/>
  <c r="E95" i="16"/>
  <c r="L167" i="17"/>
  <c r="T197" i="17"/>
  <c r="R5" i="18"/>
  <c r="D64" i="4"/>
  <c r="D137" i="4" s="1"/>
  <c r="L97" i="16"/>
  <c r="M217" i="17"/>
  <c r="D170" i="17"/>
  <c r="T178" i="17"/>
  <c r="D226" i="17"/>
  <c r="D217" i="17" s="1"/>
  <c r="S5" i="18"/>
  <c r="S172" i="18" s="1"/>
  <c r="J235" i="18"/>
  <c r="R229" i="17"/>
  <c r="T172" i="17"/>
  <c r="L226" i="17"/>
  <c r="L217" i="17" s="1"/>
  <c r="S229" i="17"/>
  <c r="L175" i="17"/>
  <c r="T226" i="17"/>
  <c r="T217" i="17" s="1"/>
  <c r="M235" i="18"/>
  <c r="B161" i="18"/>
  <c r="K226" i="18"/>
  <c r="E5" i="17"/>
  <c r="L184" i="17"/>
  <c r="T237" i="18"/>
  <c r="H5" i="17"/>
  <c r="O184" i="17"/>
  <c r="I5" i="17"/>
  <c r="R235" i="18"/>
  <c r="K5" i="17"/>
  <c r="W184" i="17"/>
  <c r="B166" i="18"/>
  <c r="P95" i="16"/>
  <c r="D197" i="17"/>
  <c r="U235" i="18"/>
  <c r="D178" i="17"/>
  <c r="N9" i="4"/>
  <c r="N3" i="4"/>
  <c r="N128" i="4" s="1"/>
  <c r="O3" i="4"/>
  <c r="O128" i="4" s="1"/>
  <c r="O9" i="4"/>
  <c r="P9" i="4"/>
  <c r="P3" i="4"/>
  <c r="P128" i="4" s="1"/>
  <c r="M229" i="17"/>
  <c r="K33" i="4"/>
  <c r="L33" i="4"/>
  <c r="P33" i="4"/>
  <c r="B136" i="4"/>
  <c r="R33" i="4"/>
  <c r="U42" i="4"/>
  <c r="S33" i="4"/>
  <c r="F39" i="4"/>
  <c r="N42" i="4"/>
  <c r="V42" i="4"/>
  <c r="D136" i="4"/>
  <c r="E229" i="17"/>
  <c r="M33" i="4"/>
  <c r="C136" i="4"/>
  <c r="L30" i="4"/>
  <c r="T33" i="4"/>
  <c r="E136" i="4"/>
  <c r="I92" i="16"/>
  <c r="B217" i="17"/>
  <c r="N240" i="17"/>
  <c r="Y136" i="4"/>
  <c r="N33" i="4"/>
  <c r="U33" i="4"/>
  <c r="Y33" i="4"/>
  <c r="F136" i="4"/>
  <c r="C102" i="16"/>
  <c r="C165" i="4" s="1"/>
  <c r="L92" i="16"/>
  <c r="C217" i="17"/>
  <c r="G229" i="17"/>
  <c r="T135" i="4"/>
  <c r="Q33" i="4"/>
  <c r="V33" i="4"/>
  <c r="I39" i="4"/>
  <c r="G136" i="4"/>
  <c r="N92" i="16"/>
  <c r="P240" i="17"/>
  <c r="O42" i="4"/>
  <c r="L64" i="4"/>
  <c r="L137" i="4" s="1"/>
  <c r="K109" i="4"/>
  <c r="D111" i="4"/>
  <c r="E217" i="17"/>
  <c r="K39" i="4"/>
  <c r="I63" i="4"/>
  <c r="I136" i="4" s="1"/>
  <c r="L109" i="4"/>
  <c r="F102" i="16"/>
  <c r="F165" i="4" s="1"/>
  <c r="T92" i="16"/>
  <c r="J229" i="17"/>
  <c r="D240" i="17"/>
  <c r="S42" i="4"/>
  <c r="X42" i="4"/>
  <c r="U30" i="4"/>
  <c r="L39" i="4"/>
  <c r="N64" i="4"/>
  <c r="N137" i="4" s="1"/>
  <c r="M109" i="4"/>
  <c r="G102" i="16"/>
  <c r="G165" i="4" s="1"/>
  <c r="V92" i="16"/>
  <c r="K229" i="17"/>
  <c r="S240" i="17"/>
  <c r="Y92" i="16"/>
  <c r="H217" i="17"/>
  <c r="M136" i="4"/>
  <c r="V240" i="17"/>
  <c r="O136" i="4"/>
  <c r="Q101" i="16"/>
  <c r="Q164" i="4" s="1"/>
  <c r="L93" i="16"/>
  <c r="N93" i="16"/>
  <c r="Q93" i="16"/>
  <c r="L240" i="17"/>
  <c r="O102" i="16"/>
  <c r="O165" i="4" s="1"/>
  <c r="T229" i="17"/>
  <c r="V30" i="4"/>
  <c r="W30" i="4"/>
  <c r="P136" i="4"/>
  <c r="Q136" i="4"/>
  <c r="H42" i="4"/>
  <c r="R136" i="4"/>
  <c r="I42" i="4"/>
  <c r="D135" i="4"/>
  <c r="S63" i="4"/>
  <c r="S136" i="4" s="1"/>
  <c r="W64" i="4"/>
  <c r="W137" i="4" s="1"/>
  <c r="G71" i="16"/>
  <c r="V93" i="16"/>
  <c r="Q95" i="16"/>
  <c r="P217" i="17"/>
  <c r="B42" i="4"/>
  <c r="J42" i="4"/>
  <c r="Y93" i="16"/>
  <c r="Q217" i="17"/>
  <c r="U229" i="17"/>
  <c r="D229" i="17"/>
  <c r="C42" i="4"/>
  <c r="Q52" i="16"/>
  <c r="Q61" i="4" s="1"/>
  <c r="Q134" i="4" s="1"/>
  <c r="L71" i="16"/>
  <c r="R217" i="17"/>
  <c r="I33" i="4"/>
  <c r="V136" i="4"/>
  <c r="M71" i="16"/>
  <c r="B90" i="16"/>
  <c r="S217" i="17"/>
  <c r="W229" i="17"/>
  <c r="C240" i="17"/>
  <c r="L135" i="4"/>
  <c r="W136" i="4"/>
  <c r="O71" i="16"/>
  <c r="X136" i="4"/>
  <c r="Q71" i="16"/>
  <c r="U217" i="17"/>
  <c r="F240" i="17"/>
  <c r="T240" i="17"/>
  <c r="R90" i="16"/>
  <c r="X217" i="17"/>
  <c r="H240" i="17"/>
  <c r="E71" i="12"/>
  <c r="D76" i="12"/>
  <c r="G71" i="12"/>
  <c r="E76" i="12"/>
  <c r="E75" i="12" s="1"/>
  <c r="E104" i="4" s="1"/>
  <c r="W115" i="15"/>
  <c r="G76" i="12"/>
  <c r="G75" i="12" s="1"/>
  <c r="G104" i="4" s="1"/>
  <c r="Y115" i="15"/>
  <c r="O71" i="12"/>
  <c r="O70" i="12" s="1"/>
  <c r="L76" i="12"/>
  <c r="L75" i="12" s="1"/>
  <c r="L104" i="4" s="1"/>
  <c r="F38" i="7"/>
  <c r="F5" i="7" s="1"/>
  <c r="F53" i="7" s="1"/>
  <c r="M76" i="12"/>
  <c r="M75" i="12" s="1"/>
  <c r="M104" i="4" s="1"/>
  <c r="J204" i="15"/>
  <c r="L251" i="15"/>
  <c r="G38" i="7"/>
  <c r="G5" i="7" s="1"/>
  <c r="G55" i="7" s="1"/>
  <c r="O76" i="12"/>
  <c r="O75" i="12" s="1"/>
  <c r="O104" i="4" s="1"/>
  <c r="E78" i="12"/>
  <c r="E107" i="4" s="1"/>
  <c r="B253" i="15"/>
  <c r="J38" i="7"/>
  <c r="J5" i="7" s="1"/>
  <c r="J55" i="7" s="1"/>
  <c r="F78" i="12"/>
  <c r="F107" i="4" s="1"/>
  <c r="J241" i="15"/>
  <c r="G78" i="12"/>
  <c r="G107" i="4" s="1"/>
  <c r="R241" i="15"/>
  <c r="C261" i="15"/>
  <c r="J187" i="15"/>
  <c r="S261" i="15"/>
  <c r="G70" i="12"/>
  <c r="B171" i="15"/>
  <c r="R204" i="15"/>
  <c r="G40" i="7"/>
  <c r="D115" i="15"/>
  <c r="R187" i="15"/>
  <c r="J171" i="15"/>
  <c r="T34" i="15"/>
  <c r="L115" i="15"/>
  <c r="U34" i="15"/>
  <c r="M115" i="15"/>
  <c r="J216" i="15"/>
  <c r="W34" i="15"/>
  <c r="N115" i="15"/>
  <c r="R216" i="15"/>
  <c r="B204" i="15"/>
  <c r="Q115" i="15"/>
  <c r="R171" i="15"/>
  <c r="B187" i="15"/>
  <c r="K181" i="14"/>
  <c r="P216" i="14"/>
  <c r="S216" i="14"/>
  <c r="C171" i="14"/>
  <c r="C261" i="14"/>
  <c r="K261" i="14"/>
  <c r="K171" i="14"/>
  <c r="C241" i="14"/>
  <c r="S171" i="14"/>
  <c r="G216" i="14"/>
  <c r="H216" i="14"/>
  <c r="L60" i="4"/>
  <c r="L133" i="4" s="1"/>
  <c r="K243" i="13"/>
  <c r="D171" i="13"/>
  <c r="G224" i="13"/>
  <c r="K224" i="13"/>
  <c r="T261" i="13"/>
  <c r="N60" i="4"/>
  <c r="N133" i="4" s="1"/>
  <c r="K65" i="12"/>
  <c r="K98" i="12" s="1"/>
  <c r="K159" i="4" s="1"/>
  <c r="I233" i="13"/>
  <c r="M243" i="13"/>
  <c r="Q253" i="13"/>
  <c r="P56" i="4"/>
  <c r="P131" i="4" s="1"/>
  <c r="O60" i="4"/>
  <c r="O133" i="4" s="1"/>
  <c r="L65" i="12"/>
  <c r="J233" i="13"/>
  <c r="N243" i="13"/>
  <c r="J224" i="13"/>
  <c r="Q56" i="4"/>
  <c r="Q131" i="4" s="1"/>
  <c r="P60" i="4"/>
  <c r="P133" i="4" s="1"/>
  <c r="M65" i="12"/>
  <c r="O243" i="13"/>
  <c r="R56" i="4"/>
  <c r="R131" i="4" s="1"/>
  <c r="O65" i="12"/>
  <c r="O98" i="12" s="1"/>
  <c r="O159" i="4" s="1"/>
  <c r="T56" i="4"/>
  <c r="T131" i="4" s="1"/>
  <c r="F59" i="4"/>
  <c r="X65" i="12"/>
  <c r="X86" i="12" s="1"/>
  <c r="V56" i="4"/>
  <c r="V131" i="4" s="1"/>
  <c r="G59" i="4"/>
  <c r="X60" i="4"/>
  <c r="X133" i="4" s="1"/>
  <c r="Y65" i="12"/>
  <c r="Y98" i="12" s="1"/>
  <c r="Y159" i="4" s="1"/>
  <c r="W56" i="4"/>
  <c r="W131" i="4" s="1"/>
  <c r="L171" i="13"/>
  <c r="E85" i="12"/>
  <c r="Y56" i="4"/>
  <c r="Y131" i="4" s="1"/>
  <c r="U243" i="13"/>
  <c r="Y253" i="13"/>
  <c r="W243" i="13"/>
  <c r="T253" i="13"/>
  <c r="T224" i="13"/>
  <c r="X224" i="13"/>
  <c r="T233" i="13"/>
  <c r="L233" i="13"/>
  <c r="Y243" i="13"/>
  <c r="V224" i="13"/>
  <c r="B224" i="13"/>
  <c r="V233" i="13"/>
  <c r="D58" i="4"/>
  <c r="U59" i="4"/>
  <c r="T171" i="13"/>
  <c r="W224" i="13"/>
  <c r="C224" i="13"/>
  <c r="E58" i="4"/>
  <c r="M63" i="12"/>
  <c r="M96" i="12" s="1"/>
  <c r="M157" i="4" s="1"/>
  <c r="X233" i="13"/>
  <c r="F58" i="4"/>
  <c r="Y233" i="13"/>
  <c r="E253" i="13"/>
  <c r="G58" i="4"/>
  <c r="Y59" i="4"/>
  <c r="D216" i="13"/>
  <c r="H58" i="4"/>
  <c r="D181" i="13"/>
  <c r="H216" i="13"/>
  <c r="C60" i="4"/>
  <c r="C133" i="4" s="1"/>
  <c r="F181" i="13"/>
  <c r="I216" i="13"/>
  <c r="T199" i="13"/>
  <c r="D56" i="4"/>
  <c r="D131" i="4" s="1"/>
  <c r="P216" i="13"/>
  <c r="H56" i="4"/>
  <c r="H131" i="4" s="1"/>
  <c r="T181" i="13"/>
  <c r="I56" i="4"/>
  <c r="I131" i="4" s="1"/>
  <c r="V181" i="13"/>
  <c r="J56" i="4"/>
  <c r="J131" i="4" s="1"/>
  <c r="J60" i="4"/>
  <c r="J133" i="4" s="1"/>
  <c r="I243" i="13"/>
  <c r="M253" i="13"/>
  <c r="X216" i="13"/>
  <c r="E224" i="13"/>
  <c r="I224" i="13"/>
  <c r="G73" i="12"/>
  <c r="G102" i="4" s="1"/>
  <c r="O73" i="12"/>
  <c r="O102" i="4" s="1"/>
  <c r="M55" i="4"/>
  <c r="M130" i="4" s="1"/>
  <c r="H7" i="4"/>
  <c r="W33" i="4"/>
  <c r="D42" i="4"/>
  <c r="I58" i="4"/>
  <c r="M59" i="4"/>
  <c r="Q60" i="4"/>
  <c r="Q133" i="4" s="1"/>
  <c r="E105" i="4"/>
  <c r="W3" i="12"/>
  <c r="P65" i="12"/>
  <c r="M85" i="12"/>
  <c r="M100" i="12"/>
  <c r="M161" i="4" s="1"/>
  <c r="B243" i="13"/>
  <c r="F253" i="13"/>
  <c r="D253" i="13"/>
  <c r="X33" i="4"/>
  <c r="G105" i="4"/>
  <c r="X3" i="12"/>
  <c r="S31" i="12"/>
  <c r="Q65" i="12"/>
  <c r="W82" i="12"/>
  <c r="C243" i="13"/>
  <c r="G253" i="13"/>
  <c r="J7" i="4"/>
  <c r="C56" i="4"/>
  <c r="C131" i="4" s="1"/>
  <c r="K58" i="4"/>
  <c r="O59" i="4"/>
  <c r="S60" i="4"/>
  <c r="S133" i="4" s="1"/>
  <c r="L105" i="4"/>
  <c r="D38" i="7"/>
  <c r="D5" i="7" s="1"/>
  <c r="R65" i="12"/>
  <c r="E70" i="12"/>
  <c r="H253" i="13"/>
  <c r="K63" i="12"/>
  <c r="S65" i="12"/>
  <c r="U101" i="12"/>
  <c r="U162" i="4" s="1"/>
  <c r="E243" i="13"/>
  <c r="I253" i="13"/>
  <c r="L7" i="4"/>
  <c r="E56" i="4"/>
  <c r="E131" i="4" s="1"/>
  <c r="M58" i="4"/>
  <c r="Q59" i="4"/>
  <c r="V31" i="12"/>
  <c r="L63" i="12"/>
  <c r="T65" i="12"/>
  <c r="E87" i="12"/>
  <c r="B233" i="13"/>
  <c r="F243" i="13"/>
  <c r="M7" i="4"/>
  <c r="F56" i="4"/>
  <c r="F131" i="4" s="1"/>
  <c r="N58" i="4"/>
  <c r="R59" i="4"/>
  <c r="V60" i="4"/>
  <c r="V133" i="4" s="1"/>
  <c r="B38" i="7"/>
  <c r="B5" i="7" s="1"/>
  <c r="B55" i="7" s="1"/>
  <c r="U65" i="12"/>
  <c r="U87" i="12"/>
  <c r="C233" i="13"/>
  <c r="G243" i="13"/>
  <c r="K253" i="13"/>
  <c r="N7" i="4"/>
  <c r="G56" i="4"/>
  <c r="G131" i="4" s="1"/>
  <c r="K57" i="4"/>
  <c r="K132" i="4" s="1"/>
  <c r="O58" i="4"/>
  <c r="S59" i="4"/>
  <c r="W60" i="4"/>
  <c r="W133" i="4" s="1"/>
  <c r="C38" i="7"/>
  <c r="C5" i="7" s="1"/>
  <c r="C52" i="7" s="1"/>
  <c r="H38" i="7"/>
  <c r="X31" i="12"/>
  <c r="V65" i="12"/>
  <c r="E88" i="12"/>
  <c r="H243" i="13"/>
  <c r="E38" i="7"/>
  <c r="E5" i="7" s="1"/>
  <c r="E54" i="7" s="1"/>
  <c r="O63" i="12"/>
  <c r="W65" i="12"/>
  <c r="W63" i="12" s="1"/>
  <c r="L253" i="13"/>
  <c r="M89" i="12"/>
  <c r="G233" i="13"/>
  <c r="O253" i="13"/>
  <c r="K56" i="4"/>
  <c r="K131" i="4" s="1"/>
  <c r="O57" i="4"/>
  <c r="O132" i="4" s="1"/>
  <c r="S58" i="4"/>
  <c r="W59" i="4"/>
  <c r="O38" i="7"/>
  <c r="K233" i="13"/>
  <c r="S253" i="13"/>
  <c r="P39" i="4"/>
  <c r="U3" i="4"/>
  <c r="U128" i="4" s="1"/>
  <c r="S38" i="7"/>
  <c r="S5" i="7" s="1"/>
  <c r="S52" i="7" s="1"/>
  <c r="P38" i="7"/>
  <c r="P5" i="7" s="1"/>
  <c r="P55" i="7" s="1"/>
  <c r="B65" i="12"/>
  <c r="P243" i="13"/>
  <c r="H30" i="4"/>
  <c r="J33" i="4"/>
  <c r="Q39" i="4"/>
  <c r="U39" i="4"/>
  <c r="T38" i="7"/>
  <c r="T5" i="7" s="1"/>
  <c r="T52" i="7" s="1"/>
  <c r="J31" i="12"/>
  <c r="C65" i="12"/>
  <c r="C86" i="12" s="1"/>
  <c r="Q243" i="13"/>
  <c r="U253" i="13"/>
  <c r="E30" i="4"/>
  <c r="F30" i="4"/>
  <c r="I30" i="4"/>
  <c r="R39" i="4"/>
  <c r="V39" i="4"/>
  <c r="U38" i="7"/>
  <c r="U5" i="7" s="1"/>
  <c r="U55" i="7" s="1"/>
  <c r="F31" i="12"/>
  <c r="D65" i="12"/>
  <c r="N233" i="13"/>
  <c r="R243" i="13"/>
  <c r="V253" i="13"/>
  <c r="G30" i="4"/>
  <c r="J30" i="4"/>
  <c r="S39" i="4"/>
  <c r="L31" i="12"/>
  <c r="Y63" i="12"/>
  <c r="E65" i="12"/>
  <c r="O233" i="13"/>
  <c r="S243" i="13"/>
  <c r="W253" i="13"/>
  <c r="O39" i="4"/>
  <c r="R42" i="4"/>
  <c r="K30" i="4"/>
  <c r="T39" i="4"/>
  <c r="S56" i="4"/>
  <c r="S131" i="4" s="1"/>
  <c r="C59" i="4"/>
  <c r="G60" i="4"/>
  <c r="G133" i="4" s="1"/>
  <c r="H31" i="12"/>
  <c r="F65" i="12"/>
  <c r="P233" i="13"/>
  <c r="X253" i="13"/>
  <c r="G3" i="12"/>
  <c r="G65" i="12"/>
  <c r="G86" i="12" s="1"/>
  <c r="M39" i="4"/>
  <c r="N39" i="4"/>
  <c r="W42" i="4"/>
  <c r="O33" i="4"/>
  <c r="U56" i="4"/>
  <c r="U131" i="4" s="1"/>
  <c r="Y57" i="4"/>
  <c r="Y132" i="4" s="1"/>
  <c r="I60" i="4"/>
  <c r="I133" i="4" s="1"/>
  <c r="V38" i="7"/>
  <c r="V5" i="7" s="1"/>
  <c r="V55" i="7" s="1"/>
  <c r="H3" i="12"/>
  <c r="H65" i="12"/>
  <c r="R233" i="13"/>
  <c r="V243" i="13"/>
  <c r="Y42" i="4"/>
  <c r="W38" i="7"/>
  <c r="W5" i="7" s="1"/>
  <c r="J3" i="12"/>
  <c r="I65" i="12"/>
  <c r="I86" i="12" s="1"/>
  <c r="S233" i="13"/>
  <c r="E33" i="4"/>
  <c r="X38" i="7"/>
  <c r="M3" i="12"/>
  <c r="J65" i="12"/>
  <c r="J63" i="12" s="1"/>
  <c r="U97" i="12"/>
  <c r="U158" i="4" s="1"/>
  <c r="X243" i="13"/>
  <c r="B33" i="4"/>
  <c r="F33" i="4"/>
  <c r="G42" i="4"/>
  <c r="K42" i="4"/>
  <c r="Y38" i="7"/>
  <c r="Y5" i="7" s="1"/>
  <c r="Y55" i="7" s="1"/>
  <c r="C33" i="4"/>
  <c r="G33" i="4"/>
  <c r="L42" i="4"/>
  <c r="P42" i="4"/>
  <c r="T42" i="4"/>
  <c r="D233" i="13"/>
  <c r="D33" i="4"/>
  <c r="H33" i="4"/>
  <c r="E42" i="4"/>
  <c r="M42" i="4"/>
  <c r="Q42" i="4"/>
  <c r="W233" i="13"/>
  <c r="C253" i="13"/>
  <c r="F42" i="4"/>
  <c r="N65" i="12"/>
  <c r="M99" i="12"/>
  <c r="M160" i="4" s="1"/>
  <c r="J136" i="11"/>
  <c r="J55" i="8"/>
  <c r="J100" i="4" s="1"/>
  <c r="I147" i="11"/>
  <c r="I56" i="8"/>
  <c r="I101" i="4" s="1"/>
  <c r="L136" i="11"/>
  <c r="L52" i="8"/>
  <c r="L51" i="8" s="1"/>
  <c r="L55" i="8"/>
  <c r="L147" i="11"/>
  <c r="L56" i="8"/>
  <c r="L101" i="4" s="1"/>
  <c r="T136" i="11"/>
  <c r="T55" i="8"/>
  <c r="T100" i="4" s="1"/>
  <c r="D147" i="11"/>
  <c r="D56" i="8"/>
  <c r="D101" i="4" s="1"/>
  <c r="S100" i="11"/>
  <c r="V100" i="11"/>
  <c r="I54" i="8"/>
  <c r="I99" i="4" s="1"/>
  <c r="V56" i="8"/>
  <c r="V101" i="4" s="1"/>
  <c r="E5" i="11"/>
  <c r="W54" i="11"/>
  <c r="I100" i="4"/>
  <c r="C52" i="8"/>
  <c r="C51" i="8" s="1"/>
  <c r="X54" i="11"/>
  <c r="G111" i="11"/>
  <c r="X100" i="11"/>
  <c r="D52" i="8"/>
  <c r="D51" i="8" s="1"/>
  <c r="G5" i="11"/>
  <c r="H111" i="11"/>
  <c r="H5" i="11"/>
  <c r="O54" i="8"/>
  <c r="O99" i="4" s="1"/>
  <c r="O100" i="4"/>
  <c r="P55" i="8"/>
  <c r="I52" i="8"/>
  <c r="I51" i="8" s="1"/>
  <c r="Q55" i="8"/>
  <c r="Q54" i="8" s="1"/>
  <c r="Q99" i="4" s="1"/>
  <c r="K5" i="11"/>
  <c r="X111" i="11"/>
  <c r="X128" i="11"/>
  <c r="R55" i="8"/>
  <c r="R100" i="4" s="1"/>
  <c r="M5" i="11"/>
  <c r="C100" i="11"/>
  <c r="O52" i="8"/>
  <c r="O51" i="8" s="1"/>
  <c r="F100" i="11"/>
  <c r="Q52" i="8"/>
  <c r="Q51" i="8" s="1"/>
  <c r="H100" i="11"/>
  <c r="Y55" i="8"/>
  <c r="Y100" i="4" s="1"/>
  <c r="S5" i="11"/>
  <c r="U5" i="11"/>
  <c r="K100" i="11"/>
  <c r="C56" i="8"/>
  <c r="C101" i="4" s="1"/>
  <c r="V5" i="11"/>
  <c r="F54" i="11"/>
  <c r="B55" i="8"/>
  <c r="B100" i="4" s="1"/>
  <c r="X5" i="11"/>
  <c r="G54" i="11"/>
  <c r="N100" i="11"/>
  <c r="C55" i="8"/>
  <c r="D55" i="8"/>
  <c r="K56" i="8"/>
  <c r="K101" i="4" s="1"/>
  <c r="P100" i="11"/>
  <c r="F55" i="8"/>
  <c r="B145" i="10"/>
  <c r="J145" i="10"/>
  <c r="M145" i="10"/>
  <c r="R145" i="10"/>
  <c r="U145" i="10"/>
  <c r="H111" i="10"/>
  <c r="X111" i="10"/>
  <c r="B128" i="10"/>
  <c r="G128" i="10"/>
  <c r="J128" i="10"/>
  <c r="W128" i="10"/>
  <c r="B111" i="9"/>
  <c r="E145" i="9"/>
  <c r="G136" i="9"/>
  <c r="M145" i="9"/>
  <c r="H111" i="9"/>
  <c r="J111" i="9"/>
  <c r="E136" i="9"/>
  <c r="M136" i="9"/>
  <c r="U47" i="8"/>
  <c r="U65" i="8" s="1"/>
  <c r="U154" i="4" s="1"/>
  <c r="X47" i="8"/>
  <c r="X65" i="8" s="1"/>
  <c r="X154" i="4" s="1"/>
  <c r="K136" i="9"/>
  <c r="B128" i="9"/>
  <c r="G128" i="9"/>
  <c r="K52" i="4"/>
  <c r="L52" i="4"/>
  <c r="L129" i="4" s="1"/>
  <c r="O52" i="4"/>
  <c r="O129" i="4" s="1"/>
  <c r="F54" i="4"/>
  <c r="J128" i="9"/>
  <c r="C54" i="4"/>
  <c r="E54" i="4"/>
  <c r="P52" i="4"/>
  <c r="P129" i="4" s="1"/>
  <c r="G54" i="4"/>
  <c r="O128" i="9"/>
  <c r="M52" i="4"/>
  <c r="M129" i="4" s="1"/>
  <c r="Q52" i="4"/>
  <c r="Q129" i="4" s="1"/>
  <c r="H54" i="4"/>
  <c r="R128" i="9"/>
  <c r="B53" i="4"/>
  <c r="I54" i="4"/>
  <c r="W128" i="9"/>
  <c r="D53" i="4"/>
  <c r="R147" i="9"/>
  <c r="C136" i="9"/>
  <c r="G147" i="9"/>
  <c r="R128" i="4"/>
  <c r="D136" i="9"/>
  <c r="I147" i="9"/>
  <c r="F136" i="9"/>
  <c r="J147" i="9"/>
  <c r="F4" i="4"/>
  <c r="R47" i="8"/>
  <c r="H136" i="9"/>
  <c r="L147" i="9"/>
  <c r="U52" i="4"/>
  <c r="U129" i="4" s="1"/>
  <c r="Y53" i="4"/>
  <c r="J17" i="8"/>
  <c r="S47" i="8"/>
  <c r="I136" i="9"/>
  <c r="M147" i="9"/>
  <c r="P17" i="8"/>
  <c r="T47" i="8"/>
  <c r="J136" i="9"/>
  <c r="N147" i="9"/>
  <c r="D54" i="4"/>
  <c r="M17" i="8"/>
  <c r="V47" i="8"/>
  <c r="L136" i="9"/>
  <c r="P147" i="9"/>
  <c r="W47" i="8"/>
  <c r="Q147" i="9"/>
  <c r="Y47" i="8"/>
  <c r="Y59" i="8" s="1"/>
  <c r="O136" i="9"/>
  <c r="S147" i="9"/>
  <c r="P136" i="9"/>
  <c r="T147" i="9"/>
  <c r="R17" i="8"/>
  <c r="Q136" i="9"/>
  <c r="U147" i="9"/>
  <c r="R136" i="9"/>
  <c r="V147" i="9"/>
  <c r="S136" i="9"/>
  <c r="W147" i="9"/>
  <c r="B128" i="4"/>
  <c r="U17" i="8"/>
  <c r="B47" i="8"/>
  <c r="T136" i="9"/>
  <c r="X147" i="9"/>
  <c r="C47" i="8"/>
  <c r="Y147" i="9"/>
  <c r="W17" i="8"/>
  <c r="D47" i="8"/>
  <c r="V136" i="9"/>
  <c r="E47" i="8"/>
  <c r="W136" i="9"/>
  <c r="F47" i="8"/>
  <c r="F59" i="8" s="1"/>
  <c r="X136" i="9"/>
  <c r="G47" i="8"/>
  <c r="Y136" i="9"/>
  <c r="I38" i="7"/>
  <c r="I5" i="7" s="1"/>
  <c r="M38" i="7"/>
  <c r="M5" i="7" s="1"/>
  <c r="M54" i="7" s="1"/>
  <c r="Q38" i="7"/>
  <c r="H47" i="8"/>
  <c r="B147" i="9"/>
  <c r="N38" i="7"/>
  <c r="R38" i="7"/>
  <c r="R5" i="7" s="1"/>
  <c r="C147" i="9"/>
  <c r="K38" i="7"/>
  <c r="K5" i="7" s="1"/>
  <c r="K54" i="7" s="1"/>
  <c r="F17" i="8"/>
  <c r="D147" i="9"/>
  <c r="L38" i="7"/>
  <c r="L5" i="7" s="1"/>
  <c r="E147" i="9"/>
  <c r="N52" i="4"/>
  <c r="N129" i="4" s="1"/>
  <c r="R53" i="4"/>
  <c r="V54" i="4"/>
  <c r="H17" i="8"/>
  <c r="B136" i="9"/>
  <c r="F147" i="9"/>
  <c r="X48" i="6"/>
  <c r="E5" i="6"/>
  <c r="Q47" i="6"/>
  <c r="Y48" i="6"/>
  <c r="S10" i="5"/>
  <c r="O5" i="6"/>
  <c r="R46" i="6"/>
  <c r="R47" i="6"/>
  <c r="O46" i="6"/>
  <c r="S46" i="6"/>
  <c r="S47" i="6"/>
  <c r="Q5" i="6"/>
  <c r="P46" i="6"/>
  <c r="T46" i="6"/>
  <c r="T47" i="6"/>
  <c r="X5" i="7"/>
  <c r="X53" i="7" s="1"/>
  <c r="S5" i="6"/>
  <c r="F5" i="6"/>
  <c r="Y88" i="4"/>
  <c r="T5" i="6"/>
  <c r="G5" i="6"/>
  <c r="H5" i="6"/>
  <c r="I46" i="6"/>
  <c r="M46" i="6"/>
  <c r="Y47" i="6"/>
  <c r="M47" i="6"/>
  <c r="N46" i="6"/>
  <c r="N47" i="6"/>
  <c r="K47" i="6"/>
  <c r="O47" i="6"/>
  <c r="G48" i="6"/>
  <c r="O5" i="7"/>
  <c r="O52" i="7" s="1"/>
  <c r="P47" i="6"/>
  <c r="E10" i="5"/>
  <c r="F10" i="5"/>
  <c r="M48" i="6"/>
  <c r="G10" i="5"/>
  <c r="G46" i="5" s="1"/>
  <c r="F47" i="6"/>
  <c r="N48" i="6"/>
  <c r="R48" i="6"/>
  <c r="H10" i="5"/>
  <c r="O48" i="6"/>
  <c r="I10" i="5"/>
  <c r="M10" i="5"/>
  <c r="P48" i="6"/>
  <c r="J10" i="5"/>
  <c r="N10" i="5"/>
  <c r="U46" i="6"/>
  <c r="K10" i="5"/>
  <c r="V46" i="6"/>
  <c r="L10" i="5"/>
  <c r="M5" i="6"/>
  <c r="X46" i="6"/>
  <c r="O88" i="4"/>
  <c r="B16" i="5"/>
  <c r="U48" i="6"/>
  <c r="P88" i="4"/>
  <c r="C16" i="5"/>
  <c r="W5" i="6"/>
  <c r="V48" i="6"/>
  <c r="I88" i="4"/>
  <c r="U42" i="6"/>
  <c r="Y43" i="6"/>
  <c r="R42" i="6"/>
  <c r="D16" i="5"/>
  <c r="J88" i="4"/>
  <c r="R5" i="6"/>
  <c r="F88" i="4"/>
  <c r="X43" i="6"/>
  <c r="K88" i="4"/>
  <c r="G45" i="6"/>
  <c r="H5" i="7"/>
  <c r="Q42" i="6"/>
  <c r="G88" i="4"/>
  <c r="L88" i="4"/>
  <c r="X42" i="6"/>
  <c r="E88" i="4"/>
  <c r="H88" i="4"/>
  <c r="T42" i="6"/>
  <c r="M88" i="4"/>
  <c r="Y42" i="6"/>
  <c r="V43" i="6"/>
  <c r="S42" i="6"/>
  <c r="N88" i="4"/>
  <c r="V5" i="6"/>
  <c r="K45" i="6"/>
  <c r="H44" i="6"/>
  <c r="M45" i="6"/>
  <c r="F43" i="6"/>
  <c r="N45" i="6"/>
  <c r="C42" i="6"/>
  <c r="G43" i="6"/>
  <c r="O45" i="6"/>
  <c r="P45" i="6"/>
  <c r="E42" i="6"/>
  <c r="B5" i="6"/>
  <c r="B48" i="6" s="1"/>
  <c r="U88" i="4"/>
  <c r="F42" i="6"/>
  <c r="N44" i="6"/>
  <c r="W88" i="4"/>
  <c r="C5" i="6"/>
  <c r="C44" i="6" s="1"/>
  <c r="G42" i="6"/>
  <c r="K43" i="6"/>
  <c r="O44" i="6"/>
  <c r="S45" i="6"/>
  <c r="T88" i="4"/>
  <c r="M44" i="6"/>
  <c r="V88" i="4"/>
  <c r="R45" i="6"/>
  <c r="X88" i="4"/>
  <c r="T16" i="5"/>
  <c r="D5" i="6"/>
  <c r="D45" i="6" s="1"/>
  <c r="H42" i="6"/>
  <c r="P44" i="6"/>
  <c r="T45" i="6"/>
  <c r="U45" i="6"/>
  <c r="Y46" i="6"/>
  <c r="U47" i="6"/>
  <c r="N43" i="6"/>
  <c r="R44" i="6"/>
  <c r="V45" i="6"/>
  <c r="V47" i="6"/>
  <c r="K42" i="6"/>
  <c r="O43" i="6"/>
  <c r="S44" i="6"/>
  <c r="P43" i="6"/>
  <c r="T44" i="6"/>
  <c r="X45" i="6"/>
  <c r="X47" i="6"/>
  <c r="I5" i="6"/>
  <c r="I47" i="6" s="1"/>
  <c r="M42" i="6"/>
  <c r="Q43" i="6"/>
  <c r="U44" i="6"/>
  <c r="Y45" i="6"/>
  <c r="G27" i="5"/>
  <c r="G5" i="5" s="1"/>
  <c r="B88" i="4"/>
  <c r="J5" i="6"/>
  <c r="N42" i="6"/>
  <c r="R43" i="6"/>
  <c r="V44" i="6"/>
  <c r="C88" i="4"/>
  <c r="K5" i="6"/>
  <c r="K46" i="6" s="1"/>
  <c r="O42" i="6"/>
  <c r="S43" i="6"/>
  <c r="D88" i="4"/>
  <c r="L5" i="6"/>
  <c r="L46" i="6" s="1"/>
  <c r="P42" i="6"/>
  <c r="P41" i="6" s="1"/>
  <c r="T43" i="6"/>
  <c r="X44" i="6"/>
  <c r="U43" i="6"/>
  <c r="Y44" i="6"/>
  <c r="M94" i="4"/>
  <c r="U94" i="4"/>
  <c r="A1" i="51"/>
  <c r="A1" i="46"/>
  <c r="A1" i="50"/>
  <c r="A1" i="47"/>
  <c r="A1" i="49"/>
  <c r="A1" i="48"/>
  <c r="A1" i="45"/>
  <c r="A1" i="40"/>
  <c r="A1" i="44"/>
  <c r="A1" i="43"/>
  <c r="A1" i="42"/>
  <c r="A1" i="39"/>
  <c r="A1" i="41"/>
  <c r="A1" i="38"/>
  <c r="A1" i="36"/>
  <c r="A1" i="35"/>
  <c r="A1" i="37"/>
  <c r="A1" i="32"/>
  <c r="A1" i="34"/>
  <c r="A1" i="33"/>
  <c r="A1" i="29"/>
  <c r="A1" i="28"/>
  <c r="A1" i="31"/>
  <c r="A1" i="30"/>
  <c r="A1" i="27"/>
  <c r="A1" i="26"/>
  <c r="A1" i="25"/>
  <c r="A1" i="24"/>
  <c r="A1" i="23"/>
  <c r="A1" i="22"/>
  <c r="A1" i="21"/>
  <c r="A1" i="20"/>
  <c r="A1" i="18"/>
  <c r="A1" i="17"/>
  <c r="A1" i="14"/>
  <c r="A1" i="19"/>
  <c r="A1" i="13"/>
  <c r="A1" i="16"/>
  <c r="A1" i="15"/>
  <c r="A1" i="12"/>
  <c r="A1" i="11"/>
  <c r="A1" i="7"/>
  <c r="A1" i="10"/>
  <c r="A1" i="9"/>
  <c r="A1" i="8"/>
  <c r="A1" i="6"/>
  <c r="A1" i="5"/>
  <c r="A1" i="4"/>
  <c r="T147" i="11"/>
  <c r="T56" i="8"/>
  <c r="T52" i="8"/>
  <c r="T51" i="8" s="1"/>
  <c r="E147" i="11"/>
  <c r="E56" i="8"/>
  <c r="E52" i="8"/>
  <c r="E51" i="8" s="1"/>
  <c r="L243" i="13"/>
  <c r="T243" i="13"/>
  <c r="D59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156" i="10"/>
  <c r="B145" i="11"/>
  <c r="B111" i="11"/>
  <c r="J145" i="11"/>
  <c r="J111" i="11"/>
  <c r="R145" i="11"/>
  <c r="R111" i="11"/>
  <c r="N111" i="11"/>
  <c r="C128" i="11"/>
  <c r="S128" i="11"/>
  <c r="C145" i="11"/>
  <c r="S145" i="11"/>
  <c r="I82" i="12"/>
  <c r="I3" i="12"/>
  <c r="Q82" i="12"/>
  <c r="Q3" i="12"/>
  <c r="Y82" i="12"/>
  <c r="Y3" i="12"/>
  <c r="L199" i="13"/>
  <c r="C199" i="14"/>
  <c r="H261" i="15"/>
  <c r="H216" i="15"/>
  <c r="H115" i="15"/>
  <c r="P261" i="15"/>
  <c r="P216" i="15"/>
  <c r="P115" i="15"/>
  <c r="X261" i="15"/>
  <c r="X216" i="15"/>
  <c r="X115" i="15"/>
  <c r="M59" i="8"/>
  <c r="U59" i="8"/>
  <c r="E60" i="8"/>
  <c r="M60" i="8"/>
  <c r="U60" i="8"/>
  <c r="E61" i="8"/>
  <c r="M61" i="8"/>
  <c r="U61" i="8"/>
  <c r="E128" i="9"/>
  <c r="M128" i="9"/>
  <c r="U128" i="9"/>
  <c r="M128" i="10"/>
  <c r="U128" i="10"/>
  <c r="F156" i="10"/>
  <c r="P156" i="10"/>
  <c r="E128" i="11"/>
  <c r="U128" i="11"/>
  <c r="E145" i="11"/>
  <c r="U145" i="11"/>
  <c r="K156" i="11"/>
  <c r="J76" i="12"/>
  <c r="J71" i="12"/>
  <c r="J70" i="12" s="1"/>
  <c r="C241" i="15"/>
  <c r="C181" i="15"/>
  <c r="C34" i="15"/>
  <c r="K241" i="15"/>
  <c r="K181" i="15"/>
  <c r="K34" i="15"/>
  <c r="S241" i="15"/>
  <c r="S181" i="15"/>
  <c r="S34" i="15"/>
  <c r="T253" i="15"/>
  <c r="T78" i="12"/>
  <c r="T71" i="12"/>
  <c r="T70" i="12" s="1"/>
  <c r="P53" i="16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N59" i="8"/>
  <c r="V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N128" i="10"/>
  <c r="V128" i="10"/>
  <c r="S156" i="10"/>
  <c r="D145" i="11"/>
  <c r="D111" i="11"/>
  <c r="L145" i="11"/>
  <c r="L111" i="11"/>
  <c r="T145" i="11"/>
  <c r="T111" i="11"/>
  <c r="I156" i="11"/>
  <c r="I128" i="11"/>
  <c r="Q156" i="11"/>
  <c r="Q128" i="11"/>
  <c r="Y156" i="11"/>
  <c r="Y128" i="11"/>
  <c r="F128" i="11"/>
  <c r="V128" i="11"/>
  <c r="F145" i="11"/>
  <c r="V145" i="11"/>
  <c r="M156" i="11"/>
  <c r="D3" i="12"/>
  <c r="C82" i="12"/>
  <c r="C3" i="12"/>
  <c r="K82" i="12"/>
  <c r="K3" i="12"/>
  <c r="S82" i="12"/>
  <c r="S3" i="12"/>
  <c r="J253" i="15"/>
  <c r="J78" i="12"/>
  <c r="J107" i="4" s="1"/>
  <c r="R78" i="12"/>
  <c r="R107" i="4" s="1"/>
  <c r="R253" i="15"/>
  <c r="J233" i="15"/>
  <c r="G59" i="8"/>
  <c r="O59" i="8"/>
  <c r="W59" i="8"/>
  <c r="G60" i="8"/>
  <c r="O60" i="8"/>
  <c r="W60" i="8"/>
  <c r="G61" i="8"/>
  <c r="O61" i="8"/>
  <c r="W61" i="8"/>
  <c r="G111" i="9"/>
  <c r="O111" i="9"/>
  <c r="W111" i="9"/>
  <c r="G111" i="10"/>
  <c r="O111" i="10"/>
  <c r="W111" i="10"/>
  <c r="H156" i="10"/>
  <c r="U54" i="11"/>
  <c r="B54" i="11"/>
  <c r="B156" i="11"/>
  <c r="B128" i="11"/>
  <c r="J54" i="11"/>
  <c r="J156" i="11"/>
  <c r="J128" i="11"/>
  <c r="R54" i="11"/>
  <c r="R156" i="11"/>
  <c r="R128" i="11"/>
  <c r="E241" i="13"/>
  <c r="E233" i="13" s="1"/>
  <c r="E181" i="13"/>
  <c r="M241" i="13"/>
  <c r="M233" i="13" s="1"/>
  <c r="M181" i="13"/>
  <c r="U241" i="13"/>
  <c r="U233" i="13" s="1"/>
  <c r="U181" i="13"/>
  <c r="B261" i="13"/>
  <c r="B253" i="13" s="1"/>
  <c r="B216" i="13"/>
  <c r="J261" i="13"/>
  <c r="J253" i="13" s="1"/>
  <c r="J216" i="13"/>
  <c r="R261" i="13"/>
  <c r="R253" i="13" s="1"/>
  <c r="R216" i="13"/>
  <c r="B199" i="15"/>
  <c r="P59" i="8"/>
  <c r="X59" i="8"/>
  <c r="H60" i="8"/>
  <c r="P60" i="8"/>
  <c r="X60" i="8"/>
  <c r="H61" i="8"/>
  <c r="P61" i="8"/>
  <c r="X61" i="8"/>
  <c r="H128" i="9"/>
  <c r="P128" i="9"/>
  <c r="X128" i="9"/>
  <c r="X128" i="10"/>
  <c r="K156" i="10"/>
  <c r="K128" i="11"/>
  <c r="K145" i="11"/>
  <c r="D251" i="13"/>
  <c r="D243" i="13" s="1"/>
  <c r="L253" i="15"/>
  <c r="L78" i="12"/>
  <c r="L71" i="12"/>
  <c r="L70" i="12" s="1"/>
  <c r="J199" i="15"/>
  <c r="I59" i="8"/>
  <c r="Q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M54" i="11"/>
  <c r="D156" i="11"/>
  <c r="D128" i="11"/>
  <c r="L156" i="11"/>
  <c r="L128" i="11"/>
  <c r="T156" i="11"/>
  <c r="T128" i="11"/>
  <c r="M145" i="11"/>
  <c r="C156" i="11"/>
  <c r="S156" i="11"/>
  <c r="I31" i="12"/>
  <c r="Q31" i="12"/>
  <c r="Y31" i="12"/>
  <c r="B76" i="12"/>
  <c r="B71" i="12"/>
  <c r="B70" i="12" s="1"/>
  <c r="R76" i="12"/>
  <c r="R71" i="12"/>
  <c r="R70" i="12" s="1"/>
  <c r="R199" i="15"/>
  <c r="J59" i="8"/>
  <c r="R59" i="8"/>
  <c r="B60" i="8"/>
  <c r="J60" i="8"/>
  <c r="R60" i="8"/>
  <c r="B61" i="8"/>
  <c r="J61" i="8"/>
  <c r="R61" i="8"/>
  <c r="C156" i="10"/>
  <c r="E156" i="11"/>
  <c r="D241" i="14"/>
  <c r="D181" i="14"/>
  <c r="L241" i="14"/>
  <c r="L181" i="14"/>
  <c r="T241" i="14"/>
  <c r="T181" i="14"/>
  <c r="I261" i="14"/>
  <c r="I216" i="14"/>
  <c r="Q261" i="14"/>
  <c r="Q216" i="14"/>
  <c r="Y261" i="14"/>
  <c r="Y216" i="14"/>
  <c r="C59" i="8"/>
  <c r="K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Y54" i="11"/>
  <c r="L3" i="12"/>
  <c r="D253" i="15"/>
  <c r="D78" i="12"/>
  <c r="D71" i="12"/>
  <c r="D70" i="12" s="1"/>
  <c r="C90" i="16"/>
  <c r="C71" i="16"/>
  <c r="K90" i="16"/>
  <c r="K71" i="16"/>
  <c r="S90" i="16"/>
  <c r="S71" i="16"/>
  <c r="D85" i="12"/>
  <c r="L85" i="12"/>
  <c r="T85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C115" i="15"/>
  <c r="K115" i="15"/>
  <c r="S115" i="15"/>
  <c r="I181" i="15"/>
  <c r="Q181" i="15"/>
  <c r="Y181" i="15"/>
  <c r="I199" i="15"/>
  <c r="Q199" i="15"/>
  <c r="Y199" i="15"/>
  <c r="I216" i="15"/>
  <c r="Q216" i="15"/>
  <c r="Y216" i="15"/>
  <c r="K251" i="15"/>
  <c r="W251" i="15"/>
  <c r="B261" i="15"/>
  <c r="R261" i="15"/>
  <c r="E102" i="16"/>
  <c r="E165" i="4" s="1"/>
  <c r="E92" i="16"/>
  <c r="M102" i="16"/>
  <c r="M165" i="4" s="1"/>
  <c r="M92" i="16"/>
  <c r="U102" i="16"/>
  <c r="U165" i="4" s="1"/>
  <c r="U92" i="16"/>
  <c r="E103" i="16"/>
  <c r="E166" i="4" s="1"/>
  <c r="E93" i="16"/>
  <c r="M103" i="16"/>
  <c r="M166" i="4" s="1"/>
  <c r="M93" i="16"/>
  <c r="U103" i="16"/>
  <c r="U166" i="4" s="1"/>
  <c r="U93" i="16"/>
  <c r="E240" i="17"/>
  <c r="M240" i="17"/>
  <c r="U240" i="17"/>
  <c r="T161" i="17"/>
  <c r="L164" i="17"/>
  <c r="D167" i="17"/>
  <c r="T169" i="17"/>
  <c r="L172" i="17"/>
  <c r="D175" i="17"/>
  <c r="F82" i="12"/>
  <c r="N82" i="12"/>
  <c r="V82" i="12"/>
  <c r="F85" i="12"/>
  <c r="N85" i="12"/>
  <c r="V85" i="12"/>
  <c r="F86" i="12"/>
  <c r="V86" i="12"/>
  <c r="F87" i="12"/>
  <c r="N87" i="12"/>
  <c r="V87" i="12"/>
  <c r="F88" i="12"/>
  <c r="N88" i="12"/>
  <c r="V88" i="12"/>
  <c r="F89" i="12"/>
  <c r="N89" i="12"/>
  <c r="V89" i="12"/>
  <c r="E199" i="13"/>
  <c r="M199" i="13"/>
  <c r="U199" i="13"/>
  <c r="E216" i="13"/>
  <c r="M216" i="13"/>
  <c r="U216" i="13"/>
  <c r="D199" i="14"/>
  <c r="L199" i="14"/>
  <c r="T199" i="14"/>
  <c r="D216" i="14"/>
  <c r="L216" i="14"/>
  <c r="T216" i="14"/>
  <c r="C199" i="15"/>
  <c r="S199" i="15"/>
  <c r="K216" i="15"/>
  <c r="M251" i="15"/>
  <c r="E261" i="15"/>
  <c r="U261" i="15"/>
  <c r="D91" i="16"/>
  <c r="D89" i="16" s="1"/>
  <c r="D52" i="16"/>
  <c r="L91" i="16"/>
  <c r="L52" i="16"/>
  <c r="T91" i="16"/>
  <c r="T52" i="16"/>
  <c r="F229" i="17"/>
  <c r="N229" i="17"/>
  <c r="V229" i="17"/>
  <c r="G240" i="17"/>
  <c r="O240" i="17"/>
  <c r="W240" i="17"/>
  <c r="L162" i="17"/>
  <c r="D165" i="17"/>
  <c r="T167" i="17"/>
  <c r="L170" i="17"/>
  <c r="D173" i="17"/>
  <c r="T175" i="17"/>
  <c r="G85" i="12"/>
  <c r="O85" i="12"/>
  <c r="W85" i="12"/>
  <c r="O86" i="12"/>
  <c r="W86" i="12"/>
  <c r="G87" i="12"/>
  <c r="O87" i="12"/>
  <c r="W87" i="12"/>
  <c r="G88" i="12"/>
  <c r="O88" i="12"/>
  <c r="W88" i="12"/>
  <c r="G89" i="12"/>
  <c r="O89" i="12"/>
  <c r="W89" i="12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181" i="15"/>
  <c r="L181" i="15"/>
  <c r="T181" i="15"/>
  <c r="D199" i="15"/>
  <c r="T199" i="15"/>
  <c r="D216" i="15"/>
  <c r="L216" i="15"/>
  <c r="T216" i="15"/>
  <c r="O251" i="15"/>
  <c r="G261" i="15"/>
  <c r="W261" i="15"/>
  <c r="T162" i="17"/>
  <c r="L165" i="17"/>
  <c r="D168" i="17"/>
  <c r="T170" i="17"/>
  <c r="L173" i="17"/>
  <c r="C217" i="18"/>
  <c r="C173" i="18"/>
  <c r="C172" i="18"/>
  <c r="C170" i="18"/>
  <c r="C169" i="18"/>
  <c r="C168" i="18"/>
  <c r="C167" i="18"/>
  <c r="C165" i="18"/>
  <c r="C164" i="18"/>
  <c r="C163" i="18"/>
  <c r="C162" i="18"/>
  <c r="C161" i="18"/>
  <c r="C97" i="16"/>
  <c r="C95" i="16" s="1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H85" i="12"/>
  <c r="P85" i="12"/>
  <c r="X85" i="12"/>
  <c r="H86" i="12"/>
  <c r="P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181" i="15"/>
  <c r="M181" i="15"/>
  <c r="U181" i="15"/>
  <c r="E199" i="15"/>
  <c r="U199" i="15"/>
  <c r="M216" i="15"/>
  <c r="J261" i="15"/>
  <c r="F53" i="16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160" i="17" s="1"/>
  <c r="N53" i="16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V53" i="16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D163" i="17"/>
  <c r="T165" i="17"/>
  <c r="L168" i="17"/>
  <c r="D171" i="17"/>
  <c r="T173" i="17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V97" i="16"/>
  <c r="V95" i="16" s="1"/>
  <c r="G128" i="11"/>
  <c r="O128" i="11"/>
  <c r="W128" i="11"/>
  <c r="I85" i="12"/>
  <c r="Q85" i="12"/>
  <c r="Y85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G181" i="14"/>
  <c r="O181" i="14"/>
  <c r="W181" i="14"/>
  <c r="G199" i="14"/>
  <c r="O199" i="14"/>
  <c r="W199" i="14"/>
  <c r="F34" i="15"/>
  <c r="N34" i="15"/>
  <c r="V34" i="15"/>
  <c r="F181" i="15"/>
  <c r="N181" i="15"/>
  <c r="V181" i="15"/>
  <c r="F199" i="15"/>
  <c r="N199" i="15"/>
  <c r="V199" i="15"/>
  <c r="F216" i="15"/>
  <c r="N216" i="15"/>
  <c r="V216" i="15"/>
  <c r="G251" i="15"/>
  <c r="B92" i="16"/>
  <c r="J92" i="16"/>
  <c r="R92" i="16"/>
  <c r="B103" i="16"/>
  <c r="B166" i="4" s="1"/>
  <c r="B93" i="16"/>
  <c r="J103" i="16"/>
  <c r="J166" i="4" s="1"/>
  <c r="J93" i="16"/>
  <c r="R103" i="16"/>
  <c r="R166" i="4" s="1"/>
  <c r="R93" i="16"/>
  <c r="H53" i="16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X53" i="16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G226" i="17"/>
  <c r="G217" i="17" s="1"/>
  <c r="G5" i="17"/>
  <c r="G217" i="18" s="1"/>
  <c r="O226" i="17"/>
  <c r="O217" i="17" s="1"/>
  <c r="O5" i="17"/>
  <c r="W226" i="17"/>
  <c r="W217" i="17" s="1"/>
  <c r="W5" i="17"/>
  <c r="I235" i="17"/>
  <c r="I229" i="17" s="1"/>
  <c r="I184" i="17"/>
  <c r="Q235" i="17"/>
  <c r="Q229" i="17" s="1"/>
  <c r="Q184" i="17"/>
  <c r="Y235" i="17"/>
  <c r="Y229" i="17" s="1"/>
  <c r="Y184" i="17"/>
  <c r="H237" i="17"/>
  <c r="H229" i="17" s="1"/>
  <c r="H190" i="17"/>
  <c r="P237" i="17"/>
  <c r="P229" i="17" s="1"/>
  <c r="P190" i="17"/>
  <c r="X237" i="17"/>
  <c r="X229" i="17" s="1"/>
  <c r="X190" i="17"/>
  <c r="B246" i="17"/>
  <c r="B240" i="17" s="1"/>
  <c r="B203" i="17"/>
  <c r="J246" i="17"/>
  <c r="J240" i="17" s="1"/>
  <c r="J203" i="17"/>
  <c r="R246" i="17"/>
  <c r="R240" i="17" s="1"/>
  <c r="R203" i="17"/>
  <c r="I248" i="17"/>
  <c r="I240" i="17" s="1"/>
  <c r="I209" i="17"/>
  <c r="Q248" i="17"/>
  <c r="Q240" i="17" s="1"/>
  <c r="Q209" i="17"/>
  <c r="Y248" i="17"/>
  <c r="Y240" i="17" s="1"/>
  <c r="Y209" i="17"/>
  <c r="L163" i="17"/>
  <c r="D166" i="17"/>
  <c r="T168" i="17"/>
  <c r="L171" i="17"/>
  <c r="D174" i="17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H181" i="14"/>
  <c r="P181" i="14"/>
  <c r="X181" i="14"/>
  <c r="H199" i="14"/>
  <c r="P199" i="14"/>
  <c r="X199" i="14"/>
  <c r="G181" i="15"/>
  <c r="O181" i="15"/>
  <c r="W181" i="15"/>
  <c r="O216" i="15"/>
  <c r="D161" i="17"/>
  <c r="T163" i="17"/>
  <c r="L166" i="17"/>
  <c r="D169" i="17"/>
  <c r="T171" i="17"/>
  <c r="L174" i="17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I111" i="11"/>
  <c r="Q111" i="11"/>
  <c r="Y111" i="11"/>
  <c r="C85" i="12"/>
  <c r="K85" i="12"/>
  <c r="S85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I181" i="14"/>
  <c r="Q181" i="14"/>
  <c r="Y181" i="14"/>
  <c r="I199" i="14"/>
  <c r="Q199" i="14"/>
  <c r="Y199" i="14"/>
  <c r="H34" i="15"/>
  <c r="P34" i="15"/>
  <c r="X34" i="15"/>
  <c r="H181" i="15"/>
  <c r="P181" i="15"/>
  <c r="X181" i="15"/>
  <c r="H199" i="15"/>
  <c r="P199" i="15"/>
  <c r="X199" i="15"/>
  <c r="M101" i="16"/>
  <c r="M164" i="4" s="1"/>
  <c r="L161" i="17"/>
  <c r="D164" i="17"/>
  <c r="T166" i="17"/>
  <c r="L169" i="17"/>
  <c r="D172" i="17"/>
  <c r="T174" i="17"/>
  <c r="H90" i="16"/>
  <c r="P90" i="16"/>
  <c r="X90" i="16"/>
  <c r="H92" i="16"/>
  <c r="P92" i="16"/>
  <c r="X92" i="16"/>
  <c r="H93" i="16"/>
  <c r="P93" i="16"/>
  <c r="X93" i="16"/>
  <c r="C161" i="17"/>
  <c r="K161" i="17"/>
  <c r="S161" i="17"/>
  <c r="C162" i="17"/>
  <c r="K162" i="17"/>
  <c r="S162" i="17"/>
  <c r="C163" i="17"/>
  <c r="K163" i="17"/>
  <c r="S163" i="17"/>
  <c r="C164" i="17"/>
  <c r="K164" i="17"/>
  <c r="S164" i="17"/>
  <c r="C165" i="17"/>
  <c r="K165" i="17"/>
  <c r="C166" i="17"/>
  <c r="K166" i="17"/>
  <c r="C167" i="17"/>
  <c r="K167" i="17"/>
  <c r="S167" i="17"/>
  <c r="C168" i="17"/>
  <c r="K168" i="17"/>
  <c r="S168" i="17"/>
  <c r="C169" i="17"/>
  <c r="K169" i="17"/>
  <c r="S169" i="17"/>
  <c r="C170" i="17"/>
  <c r="K170" i="17"/>
  <c r="S170" i="17"/>
  <c r="C171" i="17"/>
  <c r="K171" i="17"/>
  <c r="S171" i="17"/>
  <c r="C172" i="17"/>
  <c r="K172" i="17"/>
  <c r="S172" i="17"/>
  <c r="C173" i="17"/>
  <c r="K173" i="17"/>
  <c r="S173" i="17"/>
  <c r="C174" i="17"/>
  <c r="K174" i="17"/>
  <c r="K175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C235" i="17"/>
  <c r="C229" i="17" s="1"/>
  <c r="D235" i="18"/>
  <c r="L235" i="18"/>
  <c r="T235" i="18"/>
  <c r="C237" i="18"/>
  <c r="K237" i="18"/>
  <c r="S237" i="18"/>
  <c r="J165" i="18"/>
  <c r="B168" i="18"/>
  <c r="R170" i="18"/>
  <c r="J173" i="18"/>
  <c r="B184" i="18"/>
  <c r="Y217" i="19"/>
  <c r="Y176" i="19"/>
  <c r="Y173" i="19"/>
  <c r="Y172" i="19"/>
  <c r="Y169" i="19"/>
  <c r="Y168" i="19"/>
  <c r="Y167" i="19"/>
  <c r="Y165" i="19"/>
  <c r="H226" i="19"/>
  <c r="H5" i="19"/>
  <c r="P226" i="19"/>
  <c r="P171" i="19"/>
  <c r="P5" i="19"/>
  <c r="X226" i="19"/>
  <c r="X5" i="19"/>
  <c r="X171" i="19" s="1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E166" i="17"/>
  <c r="M166" i="17"/>
  <c r="E167" i="17"/>
  <c r="M167" i="17"/>
  <c r="E168" i="17"/>
  <c r="M168" i="17"/>
  <c r="U168" i="17"/>
  <c r="E169" i="17"/>
  <c r="M169" i="17"/>
  <c r="U169" i="17"/>
  <c r="E170" i="17"/>
  <c r="M170" i="17"/>
  <c r="U170" i="17"/>
  <c r="E171" i="17"/>
  <c r="M171" i="17"/>
  <c r="U171" i="17"/>
  <c r="E172" i="17"/>
  <c r="M172" i="17"/>
  <c r="U172" i="17"/>
  <c r="E173" i="17"/>
  <c r="M173" i="17"/>
  <c r="U173" i="17"/>
  <c r="E174" i="17"/>
  <c r="M174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D217" i="18"/>
  <c r="D175" i="18"/>
  <c r="D174" i="18"/>
  <c r="D173" i="18"/>
  <c r="D172" i="18"/>
  <c r="D170" i="18"/>
  <c r="D169" i="18"/>
  <c r="D168" i="18"/>
  <c r="D167" i="18"/>
  <c r="D165" i="18"/>
  <c r="L217" i="18"/>
  <c r="L175" i="18"/>
  <c r="L174" i="18"/>
  <c r="L173" i="18"/>
  <c r="L172" i="18"/>
  <c r="L170" i="18"/>
  <c r="L169" i="18"/>
  <c r="L168" i="18"/>
  <c r="L167" i="18"/>
  <c r="L165" i="18"/>
  <c r="L164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D223" i="18"/>
  <c r="D166" i="18"/>
  <c r="L223" i="18"/>
  <c r="L166" i="18"/>
  <c r="T5" i="18"/>
  <c r="T166" i="18" s="1"/>
  <c r="T223" i="18"/>
  <c r="D226" i="18"/>
  <c r="D171" i="18"/>
  <c r="L226" i="18"/>
  <c r="L171" i="18"/>
  <c r="T226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D161" i="18"/>
  <c r="L162" i="18"/>
  <c r="R184" i="18"/>
  <c r="B226" i="18"/>
  <c r="R237" i="18"/>
  <c r="B176" i="19"/>
  <c r="B173" i="19"/>
  <c r="B172" i="19"/>
  <c r="B169" i="19"/>
  <c r="B168" i="19"/>
  <c r="B167" i="19"/>
  <c r="B165" i="19"/>
  <c r="J176" i="19"/>
  <c r="J173" i="19"/>
  <c r="J172" i="19"/>
  <c r="J169" i="19"/>
  <c r="J168" i="19"/>
  <c r="J167" i="19"/>
  <c r="J165" i="19"/>
  <c r="R217" i="19"/>
  <c r="R176" i="19"/>
  <c r="R173" i="19"/>
  <c r="R172" i="19"/>
  <c r="R169" i="19"/>
  <c r="R168" i="19"/>
  <c r="R167" i="19"/>
  <c r="R165" i="19"/>
  <c r="F71" i="16"/>
  <c r="N71" i="16"/>
  <c r="V71" i="16"/>
  <c r="C91" i="16"/>
  <c r="C92" i="16"/>
  <c r="K92" i="16"/>
  <c r="S92" i="16"/>
  <c r="C93" i="16"/>
  <c r="K93" i="16"/>
  <c r="S93" i="16"/>
  <c r="B5" i="17"/>
  <c r="J5" i="17"/>
  <c r="J217" i="18" s="1"/>
  <c r="R5" i="17"/>
  <c r="F171" i="17"/>
  <c r="N171" i="17"/>
  <c r="V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F226" i="17"/>
  <c r="F217" i="17" s="1"/>
  <c r="N226" i="17"/>
  <c r="N217" i="17" s="1"/>
  <c r="V226" i="17"/>
  <c r="V217" i="17" s="1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J161" i="18"/>
  <c r="R162" i="18"/>
  <c r="B164" i="18"/>
  <c r="B169" i="18"/>
  <c r="R171" i="18"/>
  <c r="J226" i="18"/>
  <c r="Q217" i="19"/>
  <c r="Q176" i="19"/>
  <c r="Q173" i="19"/>
  <c r="Q172" i="19"/>
  <c r="Q169" i="19"/>
  <c r="Q168" i="19"/>
  <c r="Q167" i="19"/>
  <c r="Q165" i="19"/>
  <c r="K229" i="19"/>
  <c r="K191" i="19"/>
  <c r="K187" i="19"/>
  <c r="K185" i="19"/>
  <c r="K183" i="19"/>
  <c r="K178" i="19" s="1"/>
  <c r="K188" i="19"/>
  <c r="K192" i="19"/>
  <c r="G190" i="17"/>
  <c r="O190" i="17"/>
  <c r="W190" i="17"/>
  <c r="G203" i="17"/>
  <c r="O203" i="17"/>
  <c r="W203" i="17"/>
  <c r="G209" i="17"/>
  <c r="O209" i="17"/>
  <c r="W209" i="17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W217" i="18"/>
  <c r="W175" i="18"/>
  <c r="W174" i="18"/>
  <c r="W173" i="18"/>
  <c r="W172" i="18"/>
  <c r="W170" i="18"/>
  <c r="W169" i="18"/>
  <c r="W168" i="18"/>
  <c r="W167" i="18"/>
  <c r="W165" i="18"/>
  <c r="W164" i="18"/>
  <c r="W163" i="18"/>
  <c r="W162" i="18"/>
  <c r="W161" i="18"/>
  <c r="F223" i="18"/>
  <c r="F166" i="18"/>
  <c r="N223" i="18"/>
  <c r="N166" i="18"/>
  <c r="V223" i="18"/>
  <c r="V166" i="18"/>
  <c r="F226" i="18"/>
  <c r="F171" i="18"/>
  <c r="N226" i="18"/>
  <c r="N171" i="18"/>
  <c r="V226" i="18"/>
  <c r="V171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L161" i="18"/>
  <c r="D164" i="18"/>
  <c r="R226" i="18"/>
  <c r="B235" i="19"/>
  <c r="B61" i="19"/>
  <c r="B184" i="19" s="1"/>
  <c r="J235" i="19"/>
  <c r="J61" i="19"/>
  <c r="J184" i="19" s="1"/>
  <c r="R235" i="19"/>
  <c r="R61" i="19"/>
  <c r="I237" i="19"/>
  <c r="Q237" i="19"/>
  <c r="Y237" i="19"/>
  <c r="C246" i="19"/>
  <c r="C203" i="19"/>
  <c r="K203" i="19"/>
  <c r="K246" i="19"/>
  <c r="B248" i="19"/>
  <c r="B209" i="19"/>
  <c r="J248" i="19"/>
  <c r="J209" i="19"/>
  <c r="R248" i="19"/>
  <c r="R209" i="19"/>
  <c r="H171" i="17"/>
  <c r="P171" i="17"/>
  <c r="X171" i="17"/>
  <c r="H184" i="17"/>
  <c r="P184" i="17"/>
  <c r="X184" i="17"/>
  <c r="H203" i="17"/>
  <c r="P203" i="17"/>
  <c r="X203" i="17"/>
  <c r="H209" i="17"/>
  <c r="P209" i="17"/>
  <c r="X209" i="17"/>
  <c r="G175" i="18"/>
  <c r="G174" i="18"/>
  <c r="G173" i="18"/>
  <c r="G162" i="18"/>
  <c r="G161" i="18"/>
  <c r="O217" i="18"/>
  <c r="O175" i="18"/>
  <c r="O174" i="18"/>
  <c r="O173" i="18"/>
  <c r="O172" i="18"/>
  <c r="O170" i="18"/>
  <c r="O169" i="18"/>
  <c r="O168" i="18"/>
  <c r="O167" i="18"/>
  <c r="O165" i="18"/>
  <c r="O164" i="18"/>
  <c r="O163" i="18"/>
  <c r="O162" i="18"/>
  <c r="O161" i="18"/>
  <c r="G223" i="18"/>
  <c r="G166" i="18"/>
  <c r="O223" i="18"/>
  <c r="O166" i="18"/>
  <c r="W223" i="18"/>
  <c r="W166" i="18"/>
  <c r="G226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I248" i="18"/>
  <c r="I209" i="18"/>
  <c r="Q248" i="18"/>
  <c r="Q209" i="18"/>
  <c r="Y248" i="18"/>
  <c r="Y209" i="18"/>
  <c r="R161" i="18"/>
  <c r="B163" i="18"/>
  <c r="B167" i="18"/>
  <c r="R169" i="18"/>
  <c r="B175" i="18"/>
  <c r="C184" i="19"/>
  <c r="K184" i="19"/>
  <c r="S184" i="19"/>
  <c r="I132" i="21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I173" i="17"/>
  <c r="Q173" i="17"/>
  <c r="Y173" i="17"/>
  <c r="I174" i="17"/>
  <c r="Q174" i="17"/>
  <c r="Y174" i="17"/>
  <c r="I190" i="17"/>
  <c r="Q190" i="17"/>
  <c r="Y190" i="17"/>
  <c r="I203" i="17"/>
  <c r="Q203" i="17"/>
  <c r="Y203" i="17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Y172" i="18"/>
  <c r="Y170" i="18"/>
  <c r="Y169" i="18"/>
  <c r="Y168" i="18"/>
  <c r="Y167" i="18"/>
  <c r="Y165" i="18"/>
  <c r="Y164" i="18"/>
  <c r="Y163" i="18"/>
  <c r="Y162" i="18"/>
  <c r="Y161" i="18"/>
  <c r="H223" i="18"/>
  <c r="H166" i="18"/>
  <c r="P223" i="18"/>
  <c r="P166" i="18"/>
  <c r="X223" i="18"/>
  <c r="X166" i="18"/>
  <c r="H226" i="18"/>
  <c r="H171" i="18"/>
  <c r="P226" i="18"/>
  <c r="P171" i="18"/>
  <c r="X226" i="18"/>
  <c r="X171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D163" i="18"/>
  <c r="B170" i="18"/>
  <c r="R172" i="18"/>
  <c r="J175" i="18"/>
  <c r="R217" i="18"/>
  <c r="I217" i="19"/>
  <c r="I176" i="19"/>
  <c r="I173" i="19"/>
  <c r="I172" i="19"/>
  <c r="I169" i="19"/>
  <c r="I168" i="19"/>
  <c r="I167" i="19"/>
  <c r="I165" i="19"/>
  <c r="I160" i="19" s="1"/>
  <c r="D229" i="19"/>
  <c r="D192" i="19"/>
  <c r="D188" i="19"/>
  <c r="D191" i="19"/>
  <c r="D187" i="19"/>
  <c r="D185" i="19"/>
  <c r="D183" i="19"/>
  <c r="L229" i="19"/>
  <c r="L192" i="19"/>
  <c r="L188" i="19"/>
  <c r="L191" i="19"/>
  <c r="L187" i="19"/>
  <c r="L185" i="19"/>
  <c r="L183" i="19"/>
  <c r="T229" i="19"/>
  <c r="T192" i="19"/>
  <c r="T191" i="19"/>
  <c r="T188" i="19"/>
  <c r="T187" i="19"/>
  <c r="T185" i="19"/>
  <c r="T183" i="19"/>
  <c r="C237" i="19"/>
  <c r="S237" i="19"/>
  <c r="G92" i="16"/>
  <c r="O92" i="16"/>
  <c r="W92" i="16"/>
  <c r="G93" i="16"/>
  <c r="O93" i="16"/>
  <c r="W93" i="16"/>
  <c r="J171" i="17"/>
  <c r="R171" i="17"/>
  <c r="B184" i="17"/>
  <c r="J184" i="17"/>
  <c r="R184" i="17"/>
  <c r="B190" i="17"/>
  <c r="J190" i="17"/>
  <c r="R190" i="17"/>
  <c r="B209" i="17"/>
  <c r="J209" i="17"/>
  <c r="R209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D246" i="18"/>
  <c r="D203" i="18"/>
  <c r="L246" i="18"/>
  <c r="L203" i="18"/>
  <c r="T246" i="18"/>
  <c r="T203" i="18"/>
  <c r="B162" i="18"/>
  <c r="B165" i="18"/>
  <c r="R167" i="18"/>
  <c r="C192" i="19"/>
  <c r="C187" i="19"/>
  <c r="C185" i="19"/>
  <c r="C183" i="19"/>
  <c r="C229" i="19"/>
  <c r="C188" i="19"/>
  <c r="C191" i="19"/>
  <c r="S187" i="19"/>
  <c r="S185" i="19"/>
  <c r="S183" i="19"/>
  <c r="S191" i="19"/>
  <c r="S188" i="19"/>
  <c r="S229" i="19"/>
  <c r="G226" i="19"/>
  <c r="O226" i="19"/>
  <c r="W226" i="19"/>
  <c r="I235" i="19"/>
  <c r="Q235" i="19"/>
  <c r="Y235" i="19"/>
  <c r="H237" i="19"/>
  <c r="P237" i="19"/>
  <c r="X237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65" i="19"/>
  <c r="L165" i="19"/>
  <c r="T165" i="19"/>
  <c r="D167" i="19"/>
  <c r="L167" i="19"/>
  <c r="T167" i="19"/>
  <c r="D168" i="19"/>
  <c r="L168" i="19"/>
  <c r="T168" i="19"/>
  <c r="D169" i="19"/>
  <c r="L169" i="19"/>
  <c r="T169" i="19"/>
  <c r="D172" i="19"/>
  <c r="L172" i="19"/>
  <c r="T172" i="19"/>
  <c r="D173" i="19"/>
  <c r="L173" i="19"/>
  <c r="T173" i="19"/>
  <c r="D184" i="19"/>
  <c r="L184" i="19"/>
  <c r="T184" i="19"/>
  <c r="G188" i="19"/>
  <c r="C190" i="19"/>
  <c r="C69" i="20"/>
  <c r="S71" i="20"/>
  <c r="S161" i="18"/>
  <c r="S162" i="18"/>
  <c r="S163" i="18"/>
  <c r="S164" i="18"/>
  <c r="S165" i="18"/>
  <c r="C166" i="18"/>
  <c r="K166" i="18"/>
  <c r="S166" i="18"/>
  <c r="S167" i="18"/>
  <c r="S168" i="18"/>
  <c r="S169" i="18"/>
  <c r="S170" i="18"/>
  <c r="C171" i="18"/>
  <c r="K171" i="18"/>
  <c r="S171" i="18"/>
  <c r="C190" i="18"/>
  <c r="K190" i="18"/>
  <c r="S190" i="18"/>
  <c r="C209" i="18"/>
  <c r="K209" i="18"/>
  <c r="S209" i="18"/>
  <c r="I226" i="19"/>
  <c r="Q226" i="19"/>
  <c r="Y226" i="19"/>
  <c r="B237" i="19"/>
  <c r="J237" i="19"/>
  <c r="R237" i="19"/>
  <c r="D246" i="19"/>
  <c r="D203" i="19"/>
  <c r="L246" i="19"/>
  <c r="L203" i="19"/>
  <c r="T246" i="19"/>
  <c r="T203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2" i="19"/>
  <c r="N172" i="19"/>
  <c r="V172" i="19"/>
  <c r="F173" i="19"/>
  <c r="N173" i="19"/>
  <c r="V173" i="19"/>
  <c r="F183" i="19"/>
  <c r="N183" i="19"/>
  <c r="V183" i="19"/>
  <c r="F185" i="19"/>
  <c r="N185" i="19"/>
  <c r="W187" i="19"/>
  <c r="S217" i="19"/>
  <c r="K235" i="19"/>
  <c r="C248" i="19"/>
  <c r="S69" i="20"/>
  <c r="D184" i="18"/>
  <c r="L184" i="18"/>
  <c r="T184" i="18"/>
  <c r="D190" i="18"/>
  <c r="L190" i="18"/>
  <c r="T190" i="18"/>
  <c r="D209" i="18"/>
  <c r="L209" i="18"/>
  <c r="T209" i="18"/>
  <c r="B226" i="19"/>
  <c r="J226" i="19"/>
  <c r="R226" i="19"/>
  <c r="E229" i="19"/>
  <c r="E192" i="19"/>
  <c r="E191" i="19"/>
  <c r="E188" i="19"/>
  <c r="M229" i="19"/>
  <c r="M192" i="19"/>
  <c r="M191" i="19"/>
  <c r="M188" i="19"/>
  <c r="M178" i="19" s="1"/>
  <c r="U229" i="19"/>
  <c r="U192" i="19"/>
  <c r="U191" i="19"/>
  <c r="U188" i="19"/>
  <c r="U187" i="19"/>
  <c r="D235" i="19"/>
  <c r="L235" i="19"/>
  <c r="T235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G183" i="19"/>
  <c r="O183" i="19"/>
  <c r="W183" i="19"/>
  <c r="G185" i="19"/>
  <c r="O185" i="19"/>
  <c r="W185" i="19"/>
  <c r="G187" i="19"/>
  <c r="C226" i="19"/>
  <c r="S235" i="19"/>
  <c r="K248" i="19"/>
  <c r="C70" i="20"/>
  <c r="D205" i="21"/>
  <c r="L205" i="21"/>
  <c r="T205" i="21"/>
  <c r="E184" i="18"/>
  <c r="M184" i="18"/>
  <c r="U184" i="18"/>
  <c r="E203" i="18"/>
  <c r="M203" i="18"/>
  <c r="U203" i="18"/>
  <c r="E209" i="18"/>
  <c r="M209" i="18"/>
  <c r="U209" i="18"/>
  <c r="D217" i="19"/>
  <c r="L217" i="19"/>
  <c r="T217" i="19"/>
  <c r="F229" i="19"/>
  <c r="F192" i="19"/>
  <c r="F191" i="19"/>
  <c r="F188" i="19"/>
  <c r="N229" i="19"/>
  <c r="N192" i="19"/>
  <c r="N191" i="19"/>
  <c r="N188" i="19"/>
  <c r="V229" i="19"/>
  <c r="V192" i="19"/>
  <c r="V191" i="19"/>
  <c r="V188" i="19"/>
  <c r="E235" i="19"/>
  <c r="M235" i="19"/>
  <c r="U235" i="19"/>
  <c r="D237" i="19"/>
  <c r="L237" i="19"/>
  <c r="T237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S190" i="19"/>
  <c r="K226" i="19"/>
  <c r="S248" i="19"/>
  <c r="H192" i="22"/>
  <c r="H141" i="22"/>
  <c r="H132" i="22" s="1"/>
  <c r="P192" i="22"/>
  <c r="P141" i="22"/>
  <c r="P132" i="22" s="1"/>
  <c r="X192" i="22"/>
  <c r="X141" i="22"/>
  <c r="X132" i="22" s="1"/>
  <c r="C201" i="22"/>
  <c r="C153" i="22"/>
  <c r="K201" i="22"/>
  <c r="K153" i="22"/>
  <c r="S201" i="22"/>
  <c r="S153" i="22"/>
  <c r="C202" i="22"/>
  <c r="C157" i="22"/>
  <c r="K202" i="22"/>
  <c r="K157" i="22"/>
  <c r="S202" i="22"/>
  <c r="S157" i="22"/>
  <c r="C203" i="22"/>
  <c r="C160" i="22"/>
  <c r="K203" i="22"/>
  <c r="K160" i="22"/>
  <c r="S203" i="22"/>
  <c r="S160" i="22"/>
  <c r="D211" i="22"/>
  <c r="D171" i="22"/>
  <c r="L211" i="22"/>
  <c r="L171" i="22"/>
  <c r="T211" i="22"/>
  <c r="T171" i="22"/>
  <c r="F213" i="22"/>
  <c r="F175" i="22"/>
  <c r="N213" i="22"/>
  <c r="N175" i="22"/>
  <c r="V213" i="22"/>
  <c r="V175" i="22"/>
  <c r="F203" i="18"/>
  <c r="N203" i="18"/>
  <c r="V203" i="18"/>
  <c r="F209" i="18"/>
  <c r="N209" i="18"/>
  <c r="V209" i="18"/>
  <c r="E217" i="19"/>
  <c r="M217" i="19"/>
  <c r="U217" i="19"/>
  <c r="D226" i="19"/>
  <c r="L226" i="19"/>
  <c r="T226" i="19"/>
  <c r="G229" i="19"/>
  <c r="G192" i="19"/>
  <c r="O229" i="19"/>
  <c r="O192" i="19"/>
  <c r="W229" i="19"/>
  <c r="W192" i="19"/>
  <c r="W191" i="19"/>
  <c r="F235" i="19"/>
  <c r="N235" i="19"/>
  <c r="V235" i="19"/>
  <c r="E237" i="19"/>
  <c r="E190" i="19"/>
  <c r="M237" i="19"/>
  <c r="M190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I171" i="19"/>
  <c r="Q171" i="19"/>
  <c r="Y171" i="19"/>
  <c r="Y184" i="19"/>
  <c r="J190" i="19"/>
  <c r="T190" i="19"/>
  <c r="S226" i="19"/>
  <c r="K237" i="19"/>
  <c r="B192" i="21"/>
  <c r="B183" i="21" s="1"/>
  <c r="B141" i="21"/>
  <c r="B132" i="21" s="1"/>
  <c r="J192" i="21"/>
  <c r="J183" i="21" s="1"/>
  <c r="J141" i="21"/>
  <c r="J132" i="21" s="1"/>
  <c r="R192" i="21"/>
  <c r="R183" i="21" s="1"/>
  <c r="R141" i="21"/>
  <c r="R132" i="21" s="1"/>
  <c r="E201" i="21"/>
  <c r="E153" i="21"/>
  <c r="M201" i="21"/>
  <c r="M153" i="21"/>
  <c r="U201" i="21"/>
  <c r="U153" i="21"/>
  <c r="E202" i="21"/>
  <c r="E157" i="21"/>
  <c r="M202" i="21"/>
  <c r="M157" i="21"/>
  <c r="U202" i="21"/>
  <c r="U157" i="21"/>
  <c r="E203" i="21"/>
  <c r="E160" i="21"/>
  <c r="M203" i="21"/>
  <c r="M160" i="21"/>
  <c r="U203" i="21"/>
  <c r="U160" i="21"/>
  <c r="F211" i="21"/>
  <c r="F205" i="21" s="1"/>
  <c r="F171" i="21"/>
  <c r="N211" i="21"/>
  <c r="N205" i="21" s="1"/>
  <c r="N171" i="21"/>
  <c r="V211" i="21"/>
  <c r="V205" i="21" s="1"/>
  <c r="V171" i="21"/>
  <c r="H213" i="21"/>
  <c r="H175" i="21"/>
  <c r="P213" i="21"/>
  <c r="P175" i="21"/>
  <c r="X213" i="21"/>
  <c r="X205" i="21" s="1"/>
  <c r="X175" i="21"/>
  <c r="F217" i="19"/>
  <c r="N217" i="19"/>
  <c r="V217" i="19"/>
  <c r="E226" i="19"/>
  <c r="M226" i="19"/>
  <c r="U226" i="19"/>
  <c r="H61" i="19"/>
  <c r="H190" i="19" s="1"/>
  <c r="P61" i="19"/>
  <c r="X61" i="19"/>
  <c r="X190" i="19" s="1"/>
  <c r="G235" i="19"/>
  <c r="O235" i="19"/>
  <c r="W235" i="19"/>
  <c r="F237" i="19"/>
  <c r="F190" i="19"/>
  <c r="N237" i="19"/>
  <c r="N190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B171" i="19"/>
  <c r="J171" i="19"/>
  <c r="R171" i="19"/>
  <c r="O188" i="19"/>
  <c r="G205" i="21"/>
  <c r="O205" i="21"/>
  <c r="W205" i="21"/>
  <c r="B192" i="22"/>
  <c r="J192" i="22"/>
  <c r="R192" i="22"/>
  <c r="E203" i="22"/>
  <c r="H209" i="18"/>
  <c r="P209" i="18"/>
  <c r="X209" i="18"/>
  <c r="G5" i="19"/>
  <c r="O5" i="19"/>
  <c r="W5" i="19"/>
  <c r="F226" i="19"/>
  <c r="N226" i="19"/>
  <c r="V226" i="19"/>
  <c r="I61" i="19"/>
  <c r="Q61" i="19"/>
  <c r="Q190" i="19" s="1"/>
  <c r="Y61" i="19"/>
  <c r="Y190" i="19" s="1"/>
  <c r="H235" i="19"/>
  <c r="P235" i="19"/>
  <c r="X235" i="19"/>
  <c r="G237" i="19"/>
  <c r="O237" i="19"/>
  <c r="W237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K165" i="19"/>
  <c r="S165" i="19"/>
  <c r="S160" i="19" s="1"/>
  <c r="K167" i="19"/>
  <c r="S167" i="19"/>
  <c r="K168" i="19"/>
  <c r="S168" i="19"/>
  <c r="K169" i="19"/>
  <c r="S169" i="19"/>
  <c r="K172" i="19"/>
  <c r="S172" i="19"/>
  <c r="K173" i="19"/>
  <c r="S173" i="19"/>
  <c r="B190" i="19"/>
  <c r="L190" i="19"/>
  <c r="H205" i="21"/>
  <c r="P205" i="21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F141" i="22"/>
  <c r="F132" i="22" s="1"/>
  <c r="N141" i="22"/>
  <c r="N132" i="22" s="1"/>
  <c r="V141" i="22"/>
  <c r="V132" i="22" s="1"/>
  <c r="M201" i="22"/>
  <c r="L202" i="22"/>
  <c r="H203" i="22"/>
  <c r="U211" i="22"/>
  <c r="Q163" i="23"/>
  <c r="Q161" i="23"/>
  <c r="Q158" i="23"/>
  <c r="Q155" i="23"/>
  <c r="Q154" i="23"/>
  <c r="Q151" i="23"/>
  <c r="I179" i="23"/>
  <c r="I176" i="23"/>
  <c r="I172" i="23"/>
  <c r="I170" i="23"/>
  <c r="D69" i="20"/>
  <c r="L69" i="20"/>
  <c r="T69" i="20"/>
  <c r="D70" i="20"/>
  <c r="L70" i="20"/>
  <c r="T70" i="20"/>
  <c r="D71" i="20"/>
  <c r="L71" i="20"/>
  <c r="T71" i="20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T203" i="22"/>
  <c r="G213" i="22"/>
  <c r="O213" i="22"/>
  <c r="W213" i="22"/>
  <c r="H153" i="22"/>
  <c r="X153" i="22"/>
  <c r="H157" i="22"/>
  <c r="P157" i="22"/>
  <c r="X157" i="22"/>
  <c r="P160" i="22"/>
  <c r="X160" i="22"/>
  <c r="T201" i="22"/>
  <c r="M203" i="22"/>
  <c r="M213" i="22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F211" i="22"/>
  <c r="N211" i="22"/>
  <c r="V211" i="22"/>
  <c r="H213" i="22"/>
  <c r="P213" i="22"/>
  <c r="X213" i="22"/>
  <c r="I141" i="22"/>
  <c r="I132" i="22" s="1"/>
  <c r="Q141" i="22"/>
  <c r="Q132" i="22" s="1"/>
  <c r="Y141" i="22"/>
  <c r="Y132" i="22" s="1"/>
  <c r="U201" i="22"/>
  <c r="T202" i="22"/>
  <c r="U213" i="22"/>
  <c r="I163" i="23"/>
  <c r="I161" i="23"/>
  <c r="I158" i="23"/>
  <c r="I155" i="23"/>
  <c r="I154" i="23"/>
  <c r="I151" i="23"/>
  <c r="Q179" i="23"/>
  <c r="Q176" i="23"/>
  <c r="Q172" i="23"/>
  <c r="Q170" i="23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D201" i="22"/>
  <c r="U202" i="22"/>
  <c r="U203" i="22"/>
  <c r="X175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71" i="21"/>
  <c r="M171" i="21"/>
  <c r="U171" i="21"/>
  <c r="E175" i="21"/>
  <c r="M175" i="21"/>
  <c r="U175" i="21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C141" i="22"/>
  <c r="C132" i="22" s="1"/>
  <c r="K141" i="22"/>
  <c r="K132" i="22" s="1"/>
  <c r="S141" i="22"/>
  <c r="S132" i="22" s="1"/>
  <c r="C171" i="22"/>
  <c r="K171" i="22"/>
  <c r="S171" i="22"/>
  <c r="E201" i="22"/>
  <c r="D202" i="22"/>
  <c r="Y163" i="23"/>
  <c r="Y161" i="23"/>
  <c r="Y158" i="23"/>
  <c r="Y155" i="23"/>
  <c r="Y154" i="23"/>
  <c r="Y151" i="23"/>
  <c r="G201" i="23"/>
  <c r="G48" i="23"/>
  <c r="G153" i="23" s="1"/>
  <c r="O201" i="23"/>
  <c r="O48" i="23"/>
  <c r="W201" i="23"/>
  <c r="W48" i="23"/>
  <c r="W153" i="23" s="1"/>
  <c r="G202" i="23"/>
  <c r="O202" i="23"/>
  <c r="O157" i="23"/>
  <c r="W202" i="23"/>
  <c r="G203" i="23"/>
  <c r="O203" i="23"/>
  <c r="O160" i="23"/>
  <c r="W203" i="23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5" i="21"/>
  <c r="N175" i="21"/>
  <c r="V175" i="21"/>
  <c r="I211" i="22"/>
  <c r="Q211" i="22"/>
  <c r="Y211" i="22"/>
  <c r="C213" i="22"/>
  <c r="K213" i="22"/>
  <c r="S213" i="22"/>
  <c r="D141" i="22"/>
  <c r="D132" i="22" s="1"/>
  <c r="L141" i="22"/>
  <c r="L132" i="22" s="1"/>
  <c r="T141" i="22"/>
  <c r="T132" i="22" s="1"/>
  <c r="L153" i="22"/>
  <c r="D160" i="22"/>
  <c r="T160" i="22"/>
  <c r="E202" i="22"/>
  <c r="E211" i="22"/>
  <c r="D144" i="23"/>
  <c r="D143" i="23"/>
  <c r="D140" i="23"/>
  <c r="D139" i="23"/>
  <c r="D137" i="23"/>
  <c r="L144" i="23"/>
  <c r="L143" i="23"/>
  <c r="L140" i="23"/>
  <c r="L139" i="23"/>
  <c r="L137" i="23"/>
  <c r="T144" i="23"/>
  <c r="T143" i="23"/>
  <c r="T140" i="23"/>
  <c r="T139" i="23"/>
  <c r="T137" i="23"/>
  <c r="D192" i="23"/>
  <c r="D183" i="23" s="1"/>
  <c r="D141" i="23"/>
  <c r="L192" i="23"/>
  <c r="L183" i="23" s="1"/>
  <c r="L141" i="23"/>
  <c r="T192" i="23"/>
  <c r="T183" i="23" s="1"/>
  <c r="T141" i="23"/>
  <c r="Y179" i="23"/>
  <c r="Y176" i="23"/>
  <c r="Y172" i="23"/>
  <c r="Y170" i="23"/>
  <c r="H211" i="23"/>
  <c r="H205" i="23" s="1"/>
  <c r="H99" i="23"/>
  <c r="H171" i="23" s="1"/>
  <c r="P171" i="23"/>
  <c r="P211" i="23"/>
  <c r="P205" i="23" s="1"/>
  <c r="P99" i="23"/>
  <c r="X211" i="23"/>
  <c r="X205" i="23" s="1"/>
  <c r="X99" i="23"/>
  <c r="X171" i="23" s="1"/>
  <c r="B213" i="23"/>
  <c r="B99" i="23"/>
  <c r="B175" i="23"/>
  <c r="J213" i="23"/>
  <c r="J99" i="23"/>
  <c r="J175" i="23" s="1"/>
  <c r="R213" i="23"/>
  <c r="R205" i="23" s="1"/>
  <c r="R175" i="23"/>
  <c r="R99" i="23"/>
  <c r="R171" i="23" s="1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E141" i="22"/>
  <c r="E132" i="22" s="1"/>
  <c r="M141" i="22"/>
  <c r="M132" i="22" s="1"/>
  <c r="U141" i="22"/>
  <c r="U132" i="22" s="1"/>
  <c r="E160" i="22"/>
  <c r="M171" i="22"/>
  <c r="Q213" i="23"/>
  <c r="Q205" i="23" s="1"/>
  <c r="Q175" i="23"/>
  <c r="Y213" i="23"/>
  <c r="Y175" i="23"/>
  <c r="B137" i="23"/>
  <c r="J137" i="23"/>
  <c r="R137" i="23"/>
  <c r="B139" i="23"/>
  <c r="J139" i="23"/>
  <c r="R139" i="23"/>
  <c r="B140" i="23"/>
  <c r="J140" i="23"/>
  <c r="R140" i="23"/>
  <c r="B141" i="23"/>
  <c r="J141" i="23"/>
  <c r="R141" i="23"/>
  <c r="B143" i="23"/>
  <c r="J143" i="23"/>
  <c r="R143" i="23"/>
  <c r="J153" i="23"/>
  <c r="B157" i="23"/>
  <c r="J160" i="23"/>
  <c r="B171" i="23"/>
  <c r="J171" i="23"/>
  <c r="H201" i="23"/>
  <c r="X203" i="23"/>
  <c r="B48" i="23"/>
  <c r="B153" i="23" s="1"/>
  <c r="J48" i="23"/>
  <c r="J157" i="23" s="1"/>
  <c r="R48" i="23"/>
  <c r="R153" i="23" s="1"/>
  <c r="Y205" i="23"/>
  <c r="D151" i="23"/>
  <c r="L151" i="23"/>
  <c r="T151" i="23"/>
  <c r="D153" i="23"/>
  <c r="L153" i="23"/>
  <c r="T153" i="23"/>
  <c r="D154" i="23"/>
  <c r="L154" i="23"/>
  <c r="T154" i="23"/>
  <c r="D155" i="23"/>
  <c r="L155" i="23"/>
  <c r="T155" i="23"/>
  <c r="D157" i="23"/>
  <c r="L157" i="23"/>
  <c r="T157" i="23"/>
  <c r="D158" i="23"/>
  <c r="L158" i="23"/>
  <c r="T158" i="23"/>
  <c r="D160" i="23"/>
  <c r="L160" i="23"/>
  <c r="T160" i="23"/>
  <c r="D161" i="23"/>
  <c r="T161" i="23"/>
  <c r="L170" i="23"/>
  <c r="T170" i="23"/>
  <c r="D171" i="23"/>
  <c r="L171" i="23"/>
  <c r="T171" i="23"/>
  <c r="D175" i="23"/>
  <c r="H192" i="23"/>
  <c r="H183" i="23" s="1"/>
  <c r="X201" i="23"/>
  <c r="X194" i="23" s="1"/>
  <c r="H69" i="24"/>
  <c r="X75" i="24"/>
  <c r="X172" i="4" s="1"/>
  <c r="X146" i="25"/>
  <c r="E153" i="26"/>
  <c r="M153" i="26"/>
  <c r="U153" i="26"/>
  <c r="C99" i="23"/>
  <c r="K99" i="23"/>
  <c r="K175" i="23" s="1"/>
  <c r="S99" i="23"/>
  <c r="S175" i="23" s="1"/>
  <c r="B205" i="23"/>
  <c r="J205" i="23"/>
  <c r="L213" i="23"/>
  <c r="L205" i="23" s="1"/>
  <c r="L175" i="23"/>
  <c r="T213" i="23"/>
  <c r="T205" i="23" s="1"/>
  <c r="T175" i="23"/>
  <c r="E137" i="23"/>
  <c r="U137" i="23"/>
  <c r="E139" i="23"/>
  <c r="U139" i="23"/>
  <c r="E140" i="23"/>
  <c r="M140" i="23"/>
  <c r="U140" i="23"/>
  <c r="E141" i="23"/>
  <c r="M141" i="23"/>
  <c r="U141" i="23"/>
  <c r="E143" i="23"/>
  <c r="M143" i="23"/>
  <c r="U143" i="23"/>
  <c r="E151" i="23"/>
  <c r="M151" i="23"/>
  <c r="U151" i="23"/>
  <c r="E153" i="23"/>
  <c r="M153" i="23"/>
  <c r="U153" i="23"/>
  <c r="E154" i="23"/>
  <c r="M154" i="23"/>
  <c r="U154" i="23"/>
  <c r="E155" i="23"/>
  <c r="M155" i="23"/>
  <c r="U155" i="23"/>
  <c r="E157" i="23"/>
  <c r="M157" i="23"/>
  <c r="U157" i="23"/>
  <c r="E158" i="23"/>
  <c r="M158" i="23"/>
  <c r="U158" i="23"/>
  <c r="E160" i="23"/>
  <c r="M160" i="23"/>
  <c r="U160" i="23"/>
  <c r="E161" i="23"/>
  <c r="M161" i="23"/>
  <c r="U161" i="23"/>
  <c r="U171" i="23"/>
  <c r="P192" i="23"/>
  <c r="P183" i="23" s="1"/>
  <c r="H202" i="23"/>
  <c r="P69" i="24"/>
  <c r="H76" i="24"/>
  <c r="H173" i="4" s="1"/>
  <c r="D179" i="23"/>
  <c r="D176" i="23"/>
  <c r="L179" i="23"/>
  <c r="L176" i="23"/>
  <c r="T179" i="23"/>
  <c r="T176" i="23"/>
  <c r="E213" i="23"/>
  <c r="E205" i="23" s="1"/>
  <c r="M213" i="23"/>
  <c r="M205" i="23" s="1"/>
  <c r="M175" i="23"/>
  <c r="U213" i="23"/>
  <c r="U205" i="23" s="1"/>
  <c r="U175" i="23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F153" i="23"/>
  <c r="N153" i="23"/>
  <c r="V153" i="23"/>
  <c r="F157" i="23"/>
  <c r="F160" i="23"/>
  <c r="N160" i="23"/>
  <c r="V160" i="23"/>
  <c r="F170" i="23"/>
  <c r="N170" i="23"/>
  <c r="V170" i="23"/>
  <c r="F171" i="23"/>
  <c r="N171" i="23"/>
  <c r="V171" i="23"/>
  <c r="X192" i="23"/>
  <c r="X183" i="23" s="1"/>
  <c r="P202" i="23"/>
  <c r="P194" i="23" s="1"/>
  <c r="E99" i="23"/>
  <c r="E171" i="23" s="1"/>
  <c r="M99" i="23"/>
  <c r="U99" i="23"/>
  <c r="F213" i="23"/>
  <c r="F175" i="23"/>
  <c r="N213" i="23"/>
  <c r="N205" i="23" s="1"/>
  <c r="N175" i="23"/>
  <c r="V213" i="23"/>
  <c r="V205" i="23" s="1"/>
  <c r="V175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I175" i="23"/>
  <c r="X202" i="23"/>
  <c r="F48" i="23"/>
  <c r="N48" i="23"/>
  <c r="N157" i="23" s="1"/>
  <c r="V48" i="23"/>
  <c r="F179" i="23"/>
  <c r="F176" i="23"/>
  <c r="N179" i="23"/>
  <c r="N176" i="23"/>
  <c r="V179" i="23"/>
  <c r="V176" i="23"/>
  <c r="H137" i="23"/>
  <c r="P137" i="23"/>
  <c r="X137" i="23"/>
  <c r="H139" i="23"/>
  <c r="P139" i="23"/>
  <c r="X139" i="23"/>
  <c r="H140" i="23"/>
  <c r="P140" i="23"/>
  <c r="X140" i="23"/>
  <c r="H143" i="23"/>
  <c r="P143" i="23"/>
  <c r="X143" i="23"/>
  <c r="H151" i="23"/>
  <c r="P151" i="23"/>
  <c r="X151" i="23"/>
  <c r="H154" i="23"/>
  <c r="P154" i="23"/>
  <c r="X154" i="23"/>
  <c r="P155" i="23"/>
  <c r="X155" i="23"/>
  <c r="H158" i="23"/>
  <c r="P158" i="23"/>
  <c r="X158" i="23"/>
  <c r="H160" i="23"/>
  <c r="P160" i="23"/>
  <c r="H161" i="23"/>
  <c r="P161" i="23"/>
  <c r="X161" i="23"/>
  <c r="E143" i="25"/>
  <c r="E136" i="25" s="1"/>
  <c r="E105" i="25"/>
  <c r="M143" i="25"/>
  <c r="M136" i="25" s="1"/>
  <c r="M105" i="25"/>
  <c r="U143" i="25"/>
  <c r="U136" i="25" s="1"/>
  <c r="U105" i="25"/>
  <c r="H152" i="25"/>
  <c r="H146" i="25" s="1"/>
  <c r="H116" i="25"/>
  <c r="P116" i="25"/>
  <c r="P152" i="25"/>
  <c r="P146" i="25" s="1"/>
  <c r="E153" i="25"/>
  <c r="E119" i="25"/>
  <c r="M153" i="25"/>
  <c r="M119" i="25"/>
  <c r="U153" i="25"/>
  <c r="U119" i="25"/>
  <c r="B154" i="25"/>
  <c r="B122" i="25"/>
  <c r="J154" i="25"/>
  <c r="J122" i="25"/>
  <c r="R154" i="25"/>
  <c r="R122" i="25"/>
  <c r="G99" i="23"/>
  <c r="G175" i="23" s="1"/>
  <c r="O99" i="23"/>
  <c r="O175" i="23" s="1"/>
  <c r="W99" i="23"/>
  <c r="W175" i="23" s="1"/>
  <c r="F205" i="23"/>
  <c r="I137" i="23"/>
  <c r="Q137" i="23"/>
  <c r="Y137" i="23"/>
  <c r="I139" i="23"/>
  <c r="Q139" i="23"/>
  <c r="Y139" i="23"/>
  <c r="I140" i="23"/>
  <c r="Q140" i="23"/>
  <c r="Y140" i="23"/>
  <c r="I141" i="23"/>
  <c r="Q141" i="23"/>
  <c r="Y141" i="23"/>
  <c r="I143" i="23"/>
  <c r="Q143" i="23"/>
  <c r="Y143" i="23"/>
  <c r="I153" i="23"/>
  <c r="Q153" i="23"/>
  <c r="Y153" i="23"/>
  <c r="I157" i="23"/>
  <c r="Q157" i="23"/>
  <c r="Y157" i="23"/>
  <c r="I160" i="23"/>
  <c r="Q160" i="23"/>
  <c r="Y160" i="23"/>
  <c r="I171" i="23"/>
  <c r="Q171" i="23"/>
  <c r="Y171" i="23"/>
  <c r="G67" i="24"/>
  <c r="O67" i="24"/>
  <c r="W67" i="24"/>
  <c r="G68" i="24"/>
  <c r="O68" i="24"/>
  <c r="W68" i="24"/>
  <c r="G69" i="24"/>
  <c r="O69" i="24"/>
  <c r="W69" i="24"/>
  <c r="D143" i="25"/>
  <c r="D136" i="25" s="1"/>
  <c r="D105" i="25"/>
  <c r="L143" i="25"/>
  <c r="L136" i="25" s="1"/>
  <c r="L105" i="25"/>
  <c r="T143" i="25"/>
  <c r="T136" i="25" s="1"/>
  <c r="T105" i="25"/>
  <c r="G152" i="25"/>
  <c r="G116" i="25"/>
  <c r="O152" i="25"/>
  <c r="O116" i="25"/>
  <c r="W152" i="25"/>
  <c r="W116" i="25"/>
  <c r="D153" i="25"/>
  <c r="D119" i="25"/>
  <c r="L153" i="25"/>
  <c r="L119" i="25"/>
  <c r="T153" i="25"/>
  <c r="T119" i="25"/>
  <c r="I154" i="25"/>
  <c r="I122" i="25"/>
  <c r="Q154" i="25"/>
  <c r="Q122" i="25"/>
  <c r="Y154" i="25"/>
  <c r="Y122" i="25"/>
  <c r="G105" i="25"/>
  <c r="W105" i="25"/>
  <c r="H119" i="25"/>
  <c r="C152" i="26"/>
  <c r="K152" i="26"/>
  <c r="S152" i="26"/>
  <c r="H153" i="26"/>
  <c r="P153" i="26"/>
  <c r="X153" i="26"/>
  <c r="I152" i="27"/>
  <c r="Q152" i="27"/>
  <c r="Y152" i="27"/>
  <c r="F153" i="27"/>
  <c r="C154" i="27"/>
  <c r="K154" i="27"/>
  <c r="S154" i="27"/>
  <c r="B143" i="27"/>
  <c r="B119" i="29"/>
  <c r="B90" i="29"/>
  <c r="J119" i="29"/>
  <c r="J90" i="29"/>
  <c r="R119" i="29"/>
  <c r="R90" i="29"/>
  <c r="C94" i="29"/>
  <c r="C120" i="29"/>
  <c r="K94" i="29"/>
  <c r="K120" i="29"/>
  <c r="K113" i="29" s="1"/>
  <c r="S94" i="29"/>
  <c r="S120" i="29"/>
  <c r="S113" i="29" s="1"/>
  <c r="B122" i="29"/>
  <c r="B99" i="29"/>
  <c r="B122" i="30"/>
  <c r="J122" i="29"/>
  <c r="J99" i="29"/>
  <c r="R122" i="29"/>
  <c r="R99" i="29"/>
  <c r="H123" i="29"/>
  <c r="H113" i="29" s="1"/>
  <c r="H105" i="29"/>
  <c r="P123" i="29"/>
  <c r="P113" i="29" s="1"/>
  <c r="P105" i="29"/>
  <c r="X123" i="29"/>
  <c r="X113" i="29" s="1"/>
  <c r="X105" i="29"/>
  <c r="I67" i="24"/>
  <c r="Q67" i="24"/>
  <c r="Y67" i="24"/>
  <c r="I68" i="24"/>
  <c r="Q68" i="24"/>
  <c r="Y68" i="24"/>
  <c r="I69" i="24"/>
  <c r="Q69" i="24"/>
  <c r="Y69" i="24"/>
  <c r="F143" i="25"/>
  <c r="F136" i="25" s="1"/>
  <c r="F105" i="25"/>
  <c r="N143" i="25"/>
  <c r="N136" i="25" s="1"/>
  <c r="N105" i="25"/>
  <c r="V143" i="25"/>
  <c r="V136" i="25" s="1"/>
  <c r="V105" i="25"/>
  <c r="I152" i="25"/>
  <c r="I116" i="25"/>
  <c r="Q152" i="25"/>
  <c r="Q116" i="25"/>
  <c r="Y152" i="25"/>
  <c r="Y116" i="25"/>
  <c r="F153" i="25"/>
  <c r="F119" i="25"/>
  <c r="N153" i="25"/>
  <c r="N119" i="25"/>
  <c r="V153" i="25"/>
  <c r="V119" i="25"/>
  <c r="C154" i="25"/>
  <c r="C122" i="25"/>
  <c r="K154" i="25"/>
  <c r="K122" i="25"/>
  <c r="S154" i="25"/>
  <c r="S122" i="25"/>
  <c r="J105" i="25"/>
  <c r="C116" i="25"/>
  <c r="X119" i="25"/>
  <c r="P143" i="25"/>
  <c r="P136" i="25" s="1"/>
  <c r="B153" i="26"/>
  <c r="J153" i="26"/>
  <c r="R153" i="26"/>
  <c r="G154" i="26"/>
  <c r="O154" i="26"/>
  <c r="W154" i="26"/>
  <c r="E105" i="26"/>
  <c r="U119" i="26"/>
  <c r="K152" i="27"/>
  <c r="S152" i="27"/>
  <c r="E154" i="27"/>
  <c r="U154" i="27"/>
  <c r="R143" i="27"/>
  <c r="B67" i="24"/>
  <c r="J67" i="24"/>
  <c r="R67" i="24"/>
  <c r="B68" i="24"/>
  <c r="J68" i="24"/>
  <c r="R68" i="24"/>
  <c r="B69" i="24"/>
  <c r="J69" i="24"/>
  <c r="R69" i="24"/>
  <c r="B152" i="25"/>
  <c r="B116" i="25"/>
  <c r="J152" i="25"/>
  <c r="J116" i="25"/>
  <c r="R152" i="25"/>
  <c r="R116" i="25"/>
  <c r="G153" i="25"/>
  <c r="G119" i="25"/>
  <c r="O153" i="25"/>
  <c r="O119" i="25"/>
  <c r="W153" i="25"/>
  <c r="W119" i="25"/>
  <c r="D154" i="25"/>
  <c r="D122" i="25"/>
  <c r="L154" i="25"/>
  <c r="L122" i="25"/>
  <c r="T154" i="25"/>
  <c r="T122" i="25"/>
  <c r="K105" i="25"/>
  <c r="H122" i="25"/>
  <c r="F152" i="26"/>
  <c r="N152" i="26"/>
  <c r="V152" i="26"/>
  <c r="C153" i="26"/>
  <c r="K153" i="26"/>
  <c r="S153" i="26"/>
  <c r="H154" i="26"/>
  <c r="P154" i="26"/>
  <c r="X154" i="26"/>
  <c r="M105" i="26"/>
  <c r="T152" i="27"/>
  <c r="I153" i="27"/>
  <c r="F154" i="27"/>
  <c r="V154" i="27"/>
  <c r="C152" i="27"/>
  <c r="C67" i="24"/>
  <c r="K67" i="24"/>
  <c r="S67" i="24"/>
  <c r="C68" i="24"/>
  <c r="K68" i="24"/>
  <c r="S68" i="24"/>
  <c r="C69" i="24"/>
  <c r="K69" i="24"/>
  <c r="S69" i="24"/>
  <c r="E154" i="25"/>
  <c r="E122" i="25"/>
  <c r="M154" i="25"/>
  <c r="M122" i="25"/>
  <c r="U154" i="25"/>
  <c r="U122" i="25"/>
  <c r="O105" i="25"/>
  <c r="K116" i="25"/>
  <c r="G152" i="26"/>
  <c r="O152" i="26"/>
  <c r="W152" i="26"/>
  <c r="D153" i="26"/>
  <c r="L153" i="26"/>
  <c r="T153" i="26"/>
  <c r="I154" i="26"/>
  <c r="Q154" i="26"/>
  <c r="Y154" i="26"/>
  <c r="E116" i="27"/>
  <c r="E152" i="27"/>
  <c r="U152" i="27"/>
  <c r="U116" i="27"/>
  <c r="B153" i="27"/>
  <c r="J153" i="27"/>
  <c r="R153" i="27"/>
  <c r="G154" i="27"/>
  <c r="G122" i="27"/>
  <c r="O122" i="27"/>
  <c r="O154" i="27"/>
  <c r="W154" i="27"/>
  <c r="W122" i="27"/>
  <c r="R119" i="27"/>
  <c r="M152" i="27"/>
  <c r="D67" i="24"/>
  <c r="L67" i="24"/>
  <c r="T67" i="24"/>
  <c r="D68" i="24"/>
  <c r="L68" i="24"/>
  <c r="T68" i="24"/>
  <c r="D69" i="24"/>
  <c r="L69" i="24"/>
  <c r="T69" i="24"/>
  <c r="I143" i="25"/>
  <c r="I136" i="25" s="1"/>
  <c r="I105" i="25"/>
  <c r="Q143" i="25"/>
  <c r="Q136" i="25" s="1"/>
  <c r="Q105" i="25"/>
  <c r="Y143" i="25"/>
  <c r="Y136" i="25" s="1"/>
  <c r="Y105" i="25"/>
  <c r="D152" i="25"/>
  <c r="D146" i="25" s="1"/>
  <c r="D116" i="25"/>
  <c r="L152" i="25"/>
  <c r="L116" i="25"/>
  <c r="T152" i="25"/>
  <c r="T116" i="25"/>
  <c r="I153" i="25"/>
  <c r="I119" i="25"/>
  <c r="Q153" i="25"/>
  <c r="Q119" i="25"/>
  <c r="Y153" i="25"/>
  <c r="Y119" i="25"/>
  <c r="F154" i="25"/>
  <c r="F122" i="25"/>
  <c r="N154" i="25"/>
  <c r="N122" i="25"/>
  <c r="V154" i="25"/>
  <c r="V122" i="25"/>
  <c r="X122" i="25"/>
  <c r="H152" i="26"/>
  <c r="H116" i="26"/>
  <c r="P152" i="26"/>
  <c r="P116" i="26"/>
  <c r="X152" i="26"/>
  <c r="X116" i="26"/>
  <c r="B154" i="26"/>
  <c r="B122" i="26"/>
  <c r="J154" i="26"/>
  <c r="J122" i="26"/>
  <c r="R154" i="26"/>
  <c r="R122" i="26"/>
  <c r="C153" i="27"/>
  <c r="S153" i="27"/>
  <c r="W152" i="27"/>
  <c r="E67" i="24"/>
  <c r="M67" i="24"/>
  <c r="U67" i="24"/>
  <c r="E68" i="24"/>
  <c r="M68" i="24"/>
  <c r="U68" i="24"/>
  <c r="E69" i="24"/>
  <c r="M69" i="24"/>
  <c r="U69" i="24"/>
  <c r="E152" i="25"/>
  <c r="E116" i="25"/>
  <c r="M152" i="25"/>
  <c r="M146" i="25" s="1"/>
  <c r="M116" i="25"/>
  <c r="U152" i="25"/>
  <c r="U146" i="25" s="1"/>
  <c r="U116" i="25"/>
  <c r="B153" i="25"/>
  <c r="B119" i="25"/>
  <c r="J153" i="25"/>
  <c r="J119" i="25"/>
  <c r="R153" i="25"/>
  <c r="R119" i="25"/>
  <c r="G154" i="25"/>
  <c r="G122" i="25"/>
  <c r="O154" i="25"/>
  <c r="O122" i="25"/>
  <c r="W154" i="25"/>
  <c r="W122" i="25"/>
  <c r="B105" i="25"/>
  <c r="R105" i="25"/>
  <c r="S116" i="25"/>
  <c r="I152" i="26"/>
  <c r="Q152" i="26"/>
  <c r="Y152" i="26"/>
  <c r="F153" i="26"/>
  <c r="N153" i="26"/>
  <c r="V153" i="26"/>
  <c r="C154" i="26"/>
  <c r="K154" i="26"/>
  <c r="S154" i="26"/>
  <c r="D153" i="27"/>
  <c r="T153" i="27"/>
  <c r="F67" i="24"/>
  <c r="N67" i="24"/>
  <c r="V67" i="24"/>
  <c r="F68" i="24"/>
  <c r="N68" i="24"/>
  <c r="V68" i="24"/>
  <c r="F69" i="24"/>
  <c r="N69" i="24"/>
  <c r="V69" i="24"/>
  <c r="F152" i="25"/>
  <c r="F116" i="25"/>
  <c r="N152" i="25"/>
  <c r="N146" i="25" s="1"/>
  <c r="N116" i="25"/>
  <c r="V152" i="25"/>
  <c r="V146" i="25" s="1"/>
  <c r="V116" i="25"/>
  <c r="C153" i="25"/>
  <c r="C119" i="25"/>
  <c r="K153" i="25"/>
  <c r="K119" i="25"/>
  <c r="S153" i="25"/>
  <c r="S119" i="25"/>
  <c r="C105" i="25"/>
  <c r="S105" i="25"/>
  <c r="B152" i="26"/>
  <c r="J152" i="26"/>
  <c r="R152" i="26"/>
  <c r="G153" i="26"/>
  <c r="O153" i="26"/>
  <c r="W153" i="26"/>
  <c r="D154" i="26"/>
  <c r="L154" i="26"/>
  <c r="T154" i="26"/>
  <c r="E154" i="26"/>
  <c r="E153" i="27"/>
  <c r="V153" i="27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Q153" i="27"/>
  <c r="Y153" i="27"/>
  <c r="I105" i="27"/>
  <c r="Q105" i="27"/>
  <c r="Y105" i="27"/>
  <c r="I116" i="27"/>
  <c r="Q116" i="27"/>
  <c r="Y116" i="27"/>
  <c r="I119" i="27"/>
  <c r="Q119" i="27"/>
  <c r="Y119" i="27"/>
  <c r="L152" i="27"/>
  <c r="V152" i="27"/>
  <c r="U153" i="27"/>
  <c r="M154" i="27"/>
  <c r="I113" i="29"/>
  <c r="Q113" i="29"/>
  <c r="Y113" i="29"/>
  <c r="B94" i="30"/>
  <c r="I119" i="30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H154" i="27"/>
  <c r="P154" i="27"/>
  <c r="X154" i="27"/>
  <c r="C105" i="27"/>
  <c r="K105" i="27"/>
  <c r="S105" i="27"/>
  <c r="K116" i="27"/>
  <c r="S116" i="27"/>
  <c r="C119" i="27"/>
  <c r="S119" i="27"/>
  <c r="C122" i="27"/>
  <c r="K122" i="27"/>
  <c r="S122" i="27"/>
  <c r="D152" i="27"/>
  <c r="N152" i="27"/>
  <c r="L153" i="27"/>
  <c r="W153" i="27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I154" i="27"/>
  <c r="Q154" i="27"/>
  <c r="Y154" i="27"/>
  <c r="D105" i="27"/>
  <c r="L105" i="27"/>
  <c r="T105" i="27"/>
  <c r="T116" i="27"/>
  <c r="D119" i="27"/>
  <c r="T119" i="27"/>
  <c r="O152" i="27"/>
  <c r="M153" i="27"/>
  <c r="D113" i="29"/>
  <c r="L113" i="29"/>
  <c r="T113" i="29"/>
  <c r="Q119" i="30"/>
  <c r="Q90" i="30"/>
  <c r="Y119" i="30"/>
  <c r="Y90" i="30"/>
  <c r="I99" i="30"/>
  <c r="I122" i="30"/>
  <c r="Q122" i="30"/>
  <c r="Q99" i="30"/>
  <c r="G123" i="30"/>
  <c r="G105" i="30"/>
  <c r="O123" i="30"/>
  <c r="O105" i="30"/>
  <c r="Y122" i="30"/>
  <c r="H105" i="26"/>
  <c r="P105" i="26"/>
  <c r="X105" i="26"/>
  <c r="H119" i="26"/>
  <c r="P119" i="26"/>
  <c r="X119" i="26"/>
  <c r="H122" i="26"/>
  <c r="P122" i="26"/>
  <c r="X122" i="26"/>
  <c r="H152" i="27"/>
  <c r="P152" i="27"/>
  <c r="X152" i="27"/>
  <c r="B154" i="27"/>
  <c r="J154" i="27"/>
  <c r="R154" i="27"/>
  <c r="E105" i="27"/>
  <c r="M105" i="27"/>
  <c r="U105" i="27"/>
  <c r="E119" i="27"/>
  <c r="E122" i="27"/>
  <c r="U122" i="27"/>
  <c r="F152" i="27"/>
  <c r="N153" i="27"/>
  <c r="B119" i="30"/>
  <c r="J119" i="30"/>
  <c r="R119" i="30"/>
  <c r="J122" i="30"/>
  <c r="R122" i="30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05" i="27"/>
  <c r="N105" i="27"/>
  <c r="V105" i="27"/>
  <c r="F119" i="27"/>
  <c r="F122" i="27"/>
  <c r="V122" i="27"/>
  <c r="G152" i="27"/>
  <c r="O153" i="27"/>
  <c r="B105" i="26"/>
  <c r="J105" i="26"/>
  <c r="R105" i="26"/>
  <c r="B116" i="26"/>
  <c r="J116" i="26"/>
  <c r="R116" i="26"/>
  <c r="B119" i="26"/>
  <c r="J119" i="26"/>
  <c r="R119" i="26"/>
  <c r="B152" i="27"/>
  <c r="J152" i="27"/>
  <c r="R152" i="27"/>
  <c r="D154" i="27"/>
  <c r="L154" i="27"/>
  <c r="T154" i="27"/>
  <c r="G105" i="27"/>
  <c r="O105" i="27"/>
  <c r="W105" i="27"/>
  <c r="G119" i="27"/>
  <c r="G113" i="29"/>
  <c r="O113" i="29"/>
  <c r="W113" i="29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53" i="27"/>
  <c r="P153" i="27"/>
  <c r="X153" i="27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B94" i="29"/>
  <c r="J94" i="29"/>
  <c r="R94" i="29"/>
  <c r="B105" i="29"/>
  <c r="J105" i="29"/>
  <c r="R105" i="29"/>
  <c r="H119" i="30"/>
  <c r="P119" i="30"/>
  <c r="X119" i="30"/>
  <c r="H122" i="30"/>
  <c r="P122" i="30"/>
  <c r="X122" i="30"/>
  <c r="F123" i="30"/>
  <c r="N123" i="30"/>
  <c r="V123" i="30"/>
  <c r="I94" i="30"/>
  <c r="Q94" i="30"/>
  <c r="Y94" i="30"/>
  <c r="J99" i="30"/>
  <c r="Q105" i="30"/>
  <c r="G119" i="30"/>
  <c r="W122" i="30"/>
  <c r="E119" i="31"/>
  <c r="E90" i="31"/>
  <c r="M119" i="31"/>
  <c r="M90" i="31"/>
  <c r="U119" i="31"/>
  <c r="U90" i="31"/>
  <c r="E122" i="31"/>
  <c r="E99" i="31"/>
  <c r="M122" i="31"/>
  <c r="M99" i="31"/>
  <c r="U122" i="31"/>
  <c r="U99" i="31"/>
  <c r="C123" i="31"/>
  <c r="C105" i="31"/>
  <c r="K123" i="31"/>
  <c r="K105" i="31"/>
  <c r="S123" i="31"/>
  <c r="S105" i="31"/>
  <c r="V119" i="31"/>
  <c r="N123" i="31"/>
  <c r="B72" i="33"/>
  <c r="J72" i="33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120" i="30"/>
  <c r="K120" i="30"/>
  <c r="S120" i="30"/>
  <c r="H123" i="30"/>
  <c r="P123" i="30"/>
  <c r="X123" i="30"/>
  <c r="C94" i="30"/>
  <c r="K94" i="30"/>
  <c r="S94" i="30"/>
  <c r="I105" i="30"/>
  <c r="G122" i="30"/>
  <c r="B123" i="30"/>
  <c r="Y123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N120" i="31"/>
  <c r="D72" i="33"/>
  <c r="E90" i="29"/>
  <c r="M90" i="29"/>
  <c r="U90" i="29"/>
  <c r="E94" i="29"/>
  <c r="M94" i="29"/>
  <c r="U94" i="29"/>
  <c r="E99" i="29"/>
  <c r="M99" i="29"/>
  <c r="U99" i="29"/>
  <c r="E105" i="29"/>
  <c r="M105" i="29"/>
  <c r="U105" i="29"/>
  <c r="C119" i="30"/>
  <c r="K119" i="30"/>
  <c r="S119" i="30"/>
  <c r="D120" i="30"/>
  <c r="L120" i="30"/>
  <c r="T120" i="30"/>
  <c r="C122" i="30"/>
  <c r="C99" i="30"/>
  <c r="K122" i="30"/>
  <c r="K99" i="30"/>
  <c r="S122" i="30"/>
  <c r="S99" i="30"/>
  <c r="D94" i="30"/>
  <c r="L94" i="30"/>
  <c r="T94" i="30"/>
  <c r="X99" i="30"/>
  <c r="J105" i="30"/>
  <c r="V105" i="30"/>
  <c r="O119" i="30"/>
  <c r="H119" i="31"/>
  <c r="H90" i="31"/>
  <c r="P119" i="31"/>
  <c r="X119" i="31"/>
  <c r="I120" i="31"/>
  <c r="Q120" i="31"/>
  <c r="Y120" i="31"/>
  <c r="H122" i="31"/>
  <c r="P122" i="31"/>
  <c r="X122" i="31"/>
  <c r="V120" i="31"/>
  <c r="F90" i="29"/>
  <c r="N90" i="29"/>
  <c r="V90" i="29"/>
  <c r="F94" i="29"/>
  <c r="N94" i="29"/>
  <c r="V94" i="29"/>
  <c r="F99" i="29"/>
  <c r="N99" i="29"/>
  <c r="V99" i="29"/>
  <c r="F105" i="29"/>
  <c r="N105" i="29"/>
  <c r="V105" i="29"/>
  <c r="F119" i="29"/>
  <c r="N119" i="29"/>
  <c r="F122" i="29"/>
  <c r="N122" i="29"/>
  <c r="V122" i="29"/>
  <c r="V113" i="29" s="1"/>
  <c r="F123" i="29"/>
  <c r="D119" i="30"/>
  <c r="L119" i="30"/>
  <c r="T119" i="30"/>
  <c r="E120" i="30"/>
  <c r="M120" i="30"/>
  <c r="U120" i="30"/>
  <c r="D122" i="30"/>
  <c r="L122" i="30"/>
  <c r="T122" i="30"/>
  <c r="E94" i="30"/>
  <c r="M94" i="30"/>
  <c r="U94" i="30"/>
  <c r="O99" i="30"/>
  <c r="O120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F57" i="34"/>
  <c r="G90" i="29"/>
  <c r="O90" i="29"/>
  <c r="W90" i="29"/>
  <c r="G94" i="29"/>
  <c r="O94" i="29"/>
  <c r="W94" i="29"/>
  <c r="G99" i="29"/>
  <c r="O99" i="29"/>
  <c r="W99" i="29"/>
  <c r="G105" i="29"/>
  <c r="O105" i="29"/>
  <c r="W105" i="29"/>
  <c r="E119" i="30"/>
  <c r="M119" i="30"/>
  <c r="U119" i="30"/>
  <c r="F120" i="30"/>
  <c r="N120" i="30"/>
  <c r="V120" i="30"/>
  <c r="E122" i="30"/>
  <c r="M122" i="30"/>
  <c r="U122" i="30"/>
  <c r="U99" i="30"/>
  <c r="C123" i="30"/>
  <c r="C105" i="30"/>
  <c r="K123" i="30"/>
  <c r="K105" i="30"/>
  <c r="S123" i="30"/>
  <c r="S105" i="30"/>
  <c r="F94" i="30"/>
  <c r="N94" i="30"/>
  <c r="V94" i="30"/>
  <c r="P99" i="30"/>
  <c r="N105" i="30"/>
  <c r="X105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90" i="29"/>
  <c r="P90" i="29"/>
  <c r="X90" i="29"/>
  <c r="H94" i="29"/>
  <c r="P94" i="29"/>
  <c r="X94" i="29"/>
  <c r="H99" i="29"/>
  <c r="P99" i="29"/>
  <c r="X99" i="29"/>
  <c r="F119" i="30"/>
  <c r="N119" i="30"/>
  <c r="V119" i="30"/>
  <c r="F122" i="30"/>
  <c r="N122" i="30"/>
  <c r="V122" i="30"/>
  <c r="D123" i="30"/>
  <c r="L123" i="30"/>
  <c r="T123" i="30"/>
  <c r="W90" i="30"/>
  <c r="W94" i="30"/>
  <c r="H99" i="30"/>
  <c r="D105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N78" i="34"/>
  <c r="N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I90" i="29"/>
  <c r="Q90" i="29"/>
  <c r="Y90" i="29"/>
  <c r="I94" i="29"/>
  <c r="Q94" i="29"/>
  <c r="Y94" i="29"/>
  <c r="I99" i="29"/>
  <c r="Q99" i="29"/>
  <c r="Y99" i="29"/>
  <c r="I105" i="29"/>
  <c r="Q105" i="29"/>
  <c r="Y105" i="29"/>
  <c r="H120" i="30"/>
  <c r="P120" i="30"/>
  <c r="X120" i="30"/>
  <c r="E123" i="30"/>
  <c r="E105" i="30"/>
  <c r="M123" i="30"/>
  <c r="M105" i="30"/>
  <c r="U123" i="30"/>
  <c r="U105" i="30"/>
  <c r="H90" i="30"/>
  <c r="P90" i="30"/>
  <c r="X90" i="30"/>
  <c r="H94" i="30"/>
  <c r="P94" i="30"/>
  <c r="X94" i="30"/>
  <c r="R99" i="30"/>
  <c r="F105" i="30"/>
  <c r="P105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I78" i="33"/>
  <c r="I57" i="33"/>
  <c r="Q78" i="33"/>
  <c r="Q57" i="33"/>
  <c r="Y78" i="33"/>
  <c r="Y57" i="33"/>
  <c r="C79" i="33"/>
  <c r="C72" i="33" s="1"/>
  <c r="C60" i="33"/>
  <c r="K79" i="33"/>
  <c r="K72" i="33" s="1"/>
  <c r="K60" i="33"/>
  <c r="S79" i="33"/>
  <c r="S72" i="33" s="1"/>
  <c r="S60" i="33"/>
  <c r="I80" i="33"/>
  <c r="I63" i="33"/>
  <c r="Q80" i="33"/>
  <c r="Q63" i="33"/>
  <c r="Y63" i="33"/>
  <c r="Y80" i="33"/>
  <c r="E94" i="31"/>
  <c r="M94" i="31"/>
  <c r="U94" i="31"/>
  <c r="E105" i="31"/>
  <c r="M105" i="31"/>
  <c r="U105" i="31"/>
  <c r="F57" i="33"/>
  <c r="N57" i="33"/>
  <c r="V57" i="33"/>
  <c r="F60" i="33"/>
  <c r="N60" i="33"/>
  <c r="V60" i="33"/>
  <c r="F63" i="33"/>
  <c r="V63" i="33"/>
  <c r="M80" i="33"/>
  <c r="E78" i="34"/>
  <c r="M78" i="34"/>
  <c r="U78" i="34"/>
  <c r="G79" i="34"/>
  <c r="G60" i="34"/>
  <c r="O79" i="34"/>
  <c r="W79" i="34"/>
  <c r="E80" i="34"/>
  <c r="M80" i="34"/>
  <c r="U80" i="34"/>
  <c r="E57" i="34"/>
  <c r="U57" i="34"/>
  <c r="E78" i="35"/>
  <c r="M78" i="35"/>
  <c r="U78" i="35"/>
  <c r="G79" i="35"/>
  <c r="O79" i="35"/>
  <c r="W79" i="35"/>
  <c r="E80" i="35"/>
  <c r="M80" i="35"/>
  <c r="U80" i="35"/>
  <c r="R72" i="37"/>
  <c r="G90" i="31"/>
  <c r="O90" i="31"/>
  <c r="W90" i="31"/>
  <c r="G94" i="31"/>
  <c r="O94" i="31"/>
  <c r="W94" i="31"/>
  <c r="G99" i="31"/>
  <c r="O99" i="31"/>
  <c r="W99" i="31"/>
  <c r="G105" i="31"/>
  <c r="O105" i="31"/>
  <c r="W105" i="31"/>
  <c r="H57" i="33"/>
  <c r="P57" i="33"/>
  <c r="X57" i="33"/>
  <c r="H60" i="33"/>
  <c r="X60" i="33"/>
  <c r="H63" i="33"/>
  <c r="P63" i="33"/>
  <c r="E80" i="33"/>
  <c r="E72" i="33" s="1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G78" i="35"/>
  <c r="O78" i="35"/>
  <c r="W78" i="35"/>
  <c r="I79" i="35"/>
  <c r="Q79" i="35"/>
  <c r="Y79" i="35"/>
  <c r="G80" i="35"/>
  <c r="O80" i="35"/>
  <c r="W80" i="35"/>
  <c r="P90" i="31"/>
  <c r="X90" i="31"/>
  <c r="H94" i="31"/>
  <c r="P94" i="31"/>
  <c r="X94" i="31"/>
  <c r="H99" i="31"/>
  <c r="P99" i="31"/>
  <c r="X99" i="31"/>
  <c r="H105" i="31"/>
  <c r="P105" i="31"/>
  <c r="X105" i="31"/>
  <c r="R79" i="33"/>
  <c r="R72" i="33" s="1"/>
  <c r="H78" i="34"/>
  <c r="H57" i="34"/>
  <c r="P78" i="34"/>
  <c r="P57" i="34"/>
  <c r="X78" i="34"/>
  <c r="X57" i="34"/>
  <c r="B79" i="34"/>
  <c r="B60" i="34"/>
  <c r="J79" i="34"/>
  <c r="J60" i="34"/>
  <c r="R79" i="34"/>
  <c r="R60" i="34"/>
  <c r="H80" i="34"/>
  <c r="H63" i="34"/>
  <c r="P80" i="34"/>
  <c r="P63" i="34"/>
  <c r="X80" i="34"/>
  <c r="X63" i="34"/>
  <c r="H78" i="35"/>
  <c r="P78" i="35"/>
  <c r="X78" i="35"/>
  <c r="B79" i="35"/>
  <c r="J79" i="35"/>
  <c r="R79" i="35"/>
  <c r="H80" i="35"/>
  <c r="P80" i="35"/>
  <c r="X80" i="35"/>
  <c r="I94" i="31"/>
  <c r="Q94" i="31"/>
  <c r="Y94" i="31"/>
  <c r="I105" i="31"/>
  <c r="Q105" i="31"/>
  <c r="Y105" i="31"/>
  <c r="B57" i="33"/>
  <c r="J57" i="33"/>
  <c r="R57" i="33"/>
  <c r="B60" i="33"/>
  <c r="J60" i="33"/>
  <c r="J63" i="33"/>
  <c r="R63" i="33"/>
  <c r="U79" i="33"/>
  <c r="U72" i="33" s="1"/>
  <c r="I78" i="34"/>
  <c r="Q78" i="34"/>
  <c r="Y78" i="34"/>
  <c r="C79" i="34"/>
  <c r="K79" i="34"/>
  <c r="S79" i="34"/>
  <c r="I80" i="34"/>
  <c r="Q80" i="34"/>
  <c r="Y80" i="34"/>
  <c r="M57" i="34"/>
  <c r="I78" i="35"/>
  <c r="Q78" i="35"/>
  <c r="Y78" i="35"/>
  <c r="C79" i="35"/>
  <c r="K79" i="35"/>
  <c r="S79" i="35"/>
  <c r="I80" i="35"/>
  <c r="Q80" i="35"/>
  <c r="Y80" i="35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57" i="33"/>
  <c r="K57" i="33"/>
  <c r="S57" i="33"/>
  <c r="C63" i="33"/>
  <c r="K63" i="33"/>
  <c r="S63" i="33"/>
  <c r="B78" i="34"/>
  <c r="J78" i="34"/>
  <c r="R78" i="34"/>
  <c r="D79" i="34"/>
  <c r="L79" i="34"/>
  <c r="T79" i="34"/>
  <c r="B80" i="34"/>
  <c r="J80" i="34"/>
  <c r="R80" i="34"/>
  <c r="B78" i="35"/>
  <c r="J78" i="35"/>
  <c r="R78" i="35"/>
  <c r="D79" i="35"/>
  <c r="L79" i="35"/>
  <c r="T79" i="35"/>
  <c r="B80" i="35"/>
  <c r="J80" i="35"/>
  <c r="R80" i="35"/>
  <c r="C90" i="31"/>
  <c r="K90" i="31"/>
  <c r="S90" i="31"/>
  <c r="C94" i="31"/>
  <c r="K94" i="31"/>
  <c r="S94" i="31"/>
  <c r="C99" i="31"/>
  <c r="K99" i="31"/>
  <c r="S99" i="31"/>
  <c r="D57" i="33"/>
  <c r="L57" i="33"/>
  <c r="T57" i="33"/>
  <c r="D60" i="33"/>
  <c r="L60" i="33"/>
  <c r="T60" i="33"/>
  <c r="D63" i="33"/>
  <c r="L63" i="33"/>
  <c r="T63" i="33"/>
  <c r="M79" i="33"/>
  <c r="M72" i="33" s="1"/>
  <c r="U80" i="33"/>
  <c r="C78" i="34"/>
  <c r="C57" i="34"/>
  <c r="K78" i="34"/>
  <c r="K57" i="34"/>
  <c r="S78" i="34"/>
  <c r="S57" i="34"/>
  <c r="E79" i="34"/>
  <c r="E60" i="34"/>
  <c r="M79" i="34"/>
  <c r="M60" i="34"/>
  <c r="U79" i="34"/>
  <c r="U60" i="34"/>
  <c r="C80" i="34"/>
  <c r="C63" i="34"/>
  <c r="K80" i="34"/>
  <c r="K63" i="34"/>
  <c r="S80" i="34"/>
  <c r="S63" i="34"/>
  <c r="C78" i="35"/>
  <c r="K78" i="35"/>
  <c r="S78" i="35"/>
  <c r="E79" i="35"/>
  <c r="M79" i="35"/>
  <c r="U79" i="35"/>
  <c r="C80" i="35"/>
  <c r="K80" i="35"/>
  <c r="S80" i="35"/>
  <c r="D90" i="31"/>
  <c r="L90" i="31"/>
  <c r="T90" i="31"/>
  <c r="D94" i="31"/>
  <c r="L94" i="31"/>
  <c r="T94" i="31"/>
  <c r="D99" i="31"/>
  <c r="L99" i="31"/>
  <c r="T99" i="31"/>
  <c r="D105" i="31"/>
  <c r="L105" i="31"/>
  <c r="T105" i="31"/>
  <c r="E57" i="33"/>
  <c r="M57" i="33"/>
  <c r="U57" i="33"/>
  <c r="E60" i="33"/>
  <c r="D78" i="34"/>
  <c r="L78" i="34"/>
  <c r="T78" i="34"/>
  <c r="F79" i="34"/>
  <c r="N79" i="34"/>
  <c r="V79" i="34"/>
  <c r="D80" i="34"/>
  <c r="L80" i="34"/>
  <c r="T80" i="34"/>
  <c r="D78" i="35"/>
  <c r="L78" i="35"/>
  <c r="T78" i="35"/>
  <c r="F79" i="35"/>
  <c r="N79" i="35"/>
  <c r="V79" i="35"/>
  <c r="D80" i="35"/>
  <c r="L80" i="35"/>
  <c r="T80" i="35"/>
  <c r="I63" i="34"/>
  <c r="Q63" i="34"/>
  <c r="Y63" i="34"/>
  <c r="E57" i="35"/>
  <c r="M57" i="35"/>
  <c r="U57" i="35"/>
  <c r="E60" i="35"/>
  <c r="M60" i="35"/>
  <c r="U60" i="35"/>
  <c r="E63" i="35"/>
  <c r="M63" i="35"/>
  <c r="U63" i="35"/>
  <c r="F57" i="37"/>
  <c r="N57" i="37"/>
  <c r="V57" i="37"/>
  <c r="F60" i="37"/>
  <c r="N60" i="37"/>
  <c r="V60" i="37"/>
  <c r="F63" i="37"/>
  <c r="N63" i="37"/>
  <c r="V63" i="37"/>
  <c r="K78" i="37"/>
  <c r="S79" i="37"/>
  <c r="P80" i="37"/>
  <c r="P72" i="37" s="1"/>
  <c r="I78" i="38"/>
  <c r="I57" i="38"/>
  <c r="Q78" i="38"/>
  <c r="Q57" i="38"/>
  <c r="Y78" i="38"/>
  <c r="Y57" i="38"/>
  <c r="C79" i="38"/>
  <c r="C60" i="38"/>
  <c r="K79" i="38"/>
  <c r="K60" i="38"/>
  <c r="S79" i="38"/>
  <c r="S60" i="38"/>
  <c r="I80" i="38"/>
  <c r="I63" i="38"/>
  <c r="Q80" i="38"/>
  <c r="Q63" i="38"/>
  <c r="Y80" i="38"/>
  <c r="Y63" i="38"/>
  <c r="B78" i="39"/>
  <c r="J78" i="39"/>
  <c r="R78" i="39"/>
  <c r="D79" i="39"/>
  <c r="L79" i="39"/>
  <c r="T79" i="39"/>
  <c r="B80" i="39"/>
  <c r="J80" i="39"/>
  <c r="R80" i="39"/>
  <c r="B57" i="34"/>
  <c r="J57" i="34"/>
  <c r="R57" i="34"/>
  <c r="B63" i="34"/>
  <c r="J63" i="34"/>
  <c r="R63" i="34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B78" i="37"/>
  <c r="B72" i="37" s="1"/>
  <c r="M78" i="37"/>
  <c r="J79" i="37"/>
  <c r="J72" i="37" s="1"/>
  <c r="U79" i="37"/>
  <c r="R80" i="37"/>
  <c r="B78" i="38"/>
  <c r="J78" i="38"/>
  <c r="R78" i="38"/>
  <c r="D79" i="38"/>
  <c r="L79" i="38"/>
  <c r="T79" i="38"/>
  <c r="B80" i="38"/>
  <c r="J80" i="38"/>
  <c r="R80" i="38"/>
  <c r="C78" i="39"/>
  <c r="K78" i="39"/>
  <c r="S78" i="39"/>
  <c r="E79" i="39"/>
  <c r="M79" i="39"/>
  <c r="U79" i="39"/>
  <c r="C80" i="39"/>
  <c r="K80" i="39"/>
  <c r="S80" i="39"/>
  <c r="C60" i="34"/>
  <c r="K60" i="34"/>
  <c r="S60" i="34"/>
  <c r="G57" i="35"/>
  <c r="O57" i="35"/>
  <c r="W57" i="35"/>
  <c r="G63" i="35"/>
  <c r="O63" i="35"/>
  <c r="W63" i="35"/>
  <c r="H57" i="37"/>
  <c r="P57" i="37"/>
  <c r="X57" i="37"/>
  <c r="H63" i="37"/>
  <c r="X63" i="37"/>
  <c r="C78" i="37"/>
  <c r="K79" i="37"/>
  <c r="S80" i="37"/>
  <c r="C78" i="38"/>
  <c r="C57" i="38"/>
  <c r="K78" i="38"/>
  <c r="K57" i="38"/>
  <c r="S78" i="38"/>
  <c r="S57" i="38"/>
  <c r="E79" i="38"/>
  <c r="E60" i="38"/>
  <c r="M79" i="38"/>
  <c r="M60" i="38"/>
  <c r="U79" i="38"/>
  <c r="U60" i="38"/>
  <c r="C80" i="38"/>
  <c r="C63" i="38"/>
  <c r="K80" i="38"/>
  <c r="K63" i="38"/>
  <c r="S80" i="38"/>
  <c r="S63" i="38"/>
  <c r="D78" i="39"/>
  <c r="L78" i="39"/>
  <c r="T78" i="39"/>
  <c r="F79" i="39"/>
  <c r="N79" i="39"/>
  <c r="V79" i="39"/>
  <c r="D80" i="39"/>
  <c r="L80" i="39"/>
  <c r="T80" i="39"/>
  <c r="H57" i="35"/>
  <c r="P57" i="35"/>
  <c r="X57" i="35"/>
  <c r="H63" i="35"/>
  <c r="P63" i="35"/>
  <c r="X63" i="35"/>
  <c r="I57" i="37"/>
  <c r="Q57" i="37"/>
  <c r="Y57" i="37"/>
  <c r="I60" i="37"/>
  <c r="Q60" i="37"/>
  <c r="Y60" i="37"/>
  <c r="I63" i="37"/>
  <c r="Q63" i="37"/>
  <c r="Y63" i="37"/>
  <c r="E78" i="37"/>
  <c r="B79" i="37"/>
  <c r="M79" i="37"/>
  <c r="J80" i="37"/>
  <c r="U80" i="37"/>
  <c r="D78" i="38"/>
  <c r="L78" i="38"/>
  <c r="T78" i="38"/>
  <c r="F79" i="38"/>
  <c r="N79" i="38"/>
  <c r="V79" i="38"/>
  <c r="D80" i="38"/>
  <c r="L80" i="38"/>
  <c r="T80" i="38"/>
  <c r="E78" i="39"/>
  <c r="M78" i="39"/>
  <c r="U78" i="39"/>
  <c r="G79" i="39"/>
  <c r="O79" i="39"/>
  <c r="W79" i="39"/>
  <c r="E80" i="39"/>
  <c r="M80" i="39"/>
  <c r="U80" i="39"/>
  <c r="E63" i="34"/>
  <c r="M63" i="34"/>
  <c r="U63" i="34"/>
  <c r="I57" i="35"/>
  <c r="Q57" i="35"/>
  <c r="Y57" i="35"/>
  <c r="I60" i="35"/>
  <c r="Q60" i="35"/>
  <c r="Y60" i="35"/>
  <c r="I63" i="35"/>
  <c r="Q63" i="35"/>
  <c r="Y63" i="35"/>
  <c r="J57" i="37"/>
  <c r="R57" i="37"/>
  <c r="R60" i="37"/>
  <c r="B63" i="37"/>
  <c r="C79" i="37"/>
  <c r="K80" i="37"/>
  <c r="E78" i="38"/>
  <c r="M78" i="38"/>
  <c r="U78" i="38"/>
  <c r="G79" i="38"/>
  <c r="O79" i="38"/>
  <c r="W79" i="38"/>
  <c r="E80" i="38"/>
  <c r="M80" i="38"/>
  <c r="U80" i="38"/>
  <c r="F78" i="39"/>
  <c r="N78" i="39"/>
  <c r="V78" i="39"/>
  <c r="H79" i="39"/>
  <c r="P79" i="39"/>
  <c r="X79" i="39"/>
  <c r="F80" i="39"/>
  <c r="N80" i="39"/>
  <c r="V80" i="39"/>
  <c r="B57" i="35"/>
  <c r="J57" i="35"/>
  <c r="R57" i="35"/>
  <c r="B60" i="35"/>
  <c r="J60" i="35"/>
  <c r="R60" i="35"/>
  <c r="B63" i="35"/>
  <c r="J63" i="35"/>
  <c r="R63" i="35"/>
  <c r="S57" i="37"/>
  <c r="C63" i="37"/>
  <c r="E79" i="37"/>
  <c r="M80" i="37"/>
  <c r="F78" i="38"/>
  <c r="F57" i="38"/>
  <c r="N78" i="38"/>
  <c r="N57" i="38"/>
  <c r="V78" i="38"/>
  <c r="V57" i="38"/>
  <c r="H79" i="38"/>
  <c r="H60" i="38"/>
  <c r="P79" i="38"/>
  <c r="P60" i="38"/>
  <c r="X79" i="38"/>
  <c r="X60" i="38"/>
  <c r="F80" i="38"/>
  <c r="F63" i="38"/>
  <c r="N80" i="38"/>
  <c r="N63" i="38"/>
  <c r="V80" i="38"/>
  <c r="V63" i="38"/>
  <c r="G78" i="39"/>
  <c r="O78" i="39"/>
  <c r="W78" i="39"/>
  <c r="I79" i="39"/>
  <c r="Q79" i="39"/>
  <c r="Y79" i="39"/>
  <c r="G80" i="39"/>
  <c r="O80" i="39"/>
  <c r="W80" i="39"/>
  <c r="O60" i="34"/>
  <c r="W60" i="34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G78" i="38"/>
  <c r="O78" i="38"/>
  <c r="W78" i="38"/>
  <c r="I79" i="38"/>
  <c r="Q79" i="38"/>
  <c r="Y79" i="38"/>
  <c r="G80" i="38"/>
  <c r="O80" i="38"/>
  <c r="W80" i="38"/>
  <c r="H78" i="39"/>
  <c r="P78" i="39"/>
  <c r="X78" i="39"/>
  <c r="B79" i="39"/>
  <c r="J79" i="39"/>
  <c r="R79" i="39"/>
  <c r="H80" i="39"/>
  <c r="P80" i="39"/>
  <c r="X80" i="39"/>
  <c r="D57" i="35"/>
  <c r="L57" i="35"/>
  <c r="T57" i="35"/>
  <c r="D60" i="35"/>
  <c r="L60" i="35"/>
  <c r="T60" i="35"/>
  <c r="D63" i="35"/>
  <c r="L63" i="35"/>
  <c r="T63" i="35"/>
  <c r="U57" i="37"/>
  <c r="E63" i="37"/>
  <c r="H78" i="38"/>
  <c r="H57" i="38"/>
  <c r="P78" i="38"/>
  <c r="P57" i="38"/>
  <c r="X78" i="38"/>
  <c r="X57" i="38"/>
  <c r="B79" i="38"/>
  <c r="B60" i="38"/>
  <c r="J79" i="38"/>
  <c r="J60" i="38"/>
  <c r="R79" i="38"/>
  <c r="R60" i="38"/>
  <c r="H80" i="38"/>
  <c r="H63" i="38"/>
  <c r="P80" i="38"/>
  <c r="P63" i="38"/>
  <c r="X80" i="38"/>
  <c r="X63" i="38"/>
  <c r="I78" i="39"/>
  <c r="Q78" i="39"/>
  <c r="Y78" i="39"/>
  <c r="C79" i="39"/>
  <c r="K79" i="39"/>
  <c r="S79" i="39"/>
  <c r="I80" i="39"/>
  <c r="Q80" i="39"/>
  <c r="Y80" i="39"/>
  <c r="G60" i="38"/>
  <c r="O60" i="38"/>
  <c r="W60" i="38"/>
  <c r="C60" i="39"/>
  <c r="K60" i="39"/>
  <c r="S60" i="39"/>
  <c r="C63" i="39"/>
  <c r="K63" i="39"/>
  <c r="S63" i="39"/>
  <c r="G72" i="41"/>
  <c r="O72" i="41"/>
  <c r="W72" i="41"/>
  <c r="F72" i="42"/>
  <c r="N72" i="42"/>
  <c r="V72" i="42"/>
  <c r="F77" i="45"/>
  <c r="F69" i="45" s="1"/>
  <c r="F60" i="45"/>
  <c r="F77" i="47"/>
  <c r="N77" i="45"/>
  <c r="N69" i="45" s="1"/>
  <c r="N60" i="45"/>
  <c r="N77" i="47"/>
  <c r="V77" i="45"/>
  <c r="V69" i="45" s="1"/>
  <c r="V60" i="45"/>
  <c r="V77" i="47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H77" i="46"/>
  <c r="P77" i="46"/>
  <c r="X77" i="46"/>
  <c r="E57" i="39"/>
  <c r="M57" i="39"/>
  <c r="U57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H77" i="45"/>
  <c r="H69" i="45" s="1"/>
  <c r="H60" i="45"/>
  <c r="P77" i="45"/>
  <c r="P69" i="45" s="1"/>
  <c r="P60" i="45"/>
  <c r="X77" i="45"/>
  <c r="X69" i="45" s="1"/>
  <c r="X60" i="45"/>
  <c r="H77" i="47"/>
  <c r="P77" i="47"/>
  <c r="X77" i="47"/>
  <c r="B57" i="38"/>
  <c r="J57" i="38"/>
  <c r="R57" i="38"/>
  <c r="B63" i="38"/>
  <c r="J63" i="38"/>
  <c r="R63" i="38"/>
  <c r="F57" i="39"/>
  <c r="N57" i="39"/>
  <c r="V57" i="39"/>
  <c r="F60" i="39"/>
  <c r="N60" i="39"/>
  <c r="V60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D57" i="38"/>
  <c r="L57" i="38"/>
  <c r="T57" i="38"/>
  <c r="D63" i="38"/>
  <c r="L63" i="38"/>
  <c r="T63" i="38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E57" i="38"/>
  <c r="M57" i="38"/>
  <c r="U57" i="38"/>
  <c r="E63" i="38"/>
  <c r="M63" i="38"/>
  <c r="U63" i="38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F60" i="38"/>
  <c r="N60" i="38"/>
  <c r="V60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E77" i="45"/>
  <c r="E69" i="45" s="1"/>
  <c r="E60" i="45"/>
  <c r="E77" i="46"/>
  <c r="M77" i="45"/>
  <c r="M69" i="45" s="1"/>
  <c r="M60" i="45"/>
  <c r="M77" i="46"/>
  <c r="F77" i="46"/>
  <c r="N77" i="46"/>
  <c r="V77" i="46"/>
  <c r="E77" i="47"/>
  <c r="M77" i="47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U77" i="46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U60" i="45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I60" i="45"/>
  <c r="Q60" i="45"/>
  <c r="Y60" i="45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E72" i="37" l="1"/>
  <c r="C72" i="37"/>
  <c r="S72" i="37"/>
  <c r="U72" i="37"/>
  <c r="K72" i="37"/>
  <c r="M72" i="37"/>
  <c r="Y72" i="33"/>
  <c r="C113" i="29"/>
  <c r="J113" i="29"/>
  <c r="B113" i="29"/>
  <c r="N74" i="24"/>
  <c r="N171" i="4" s="1"/>
  <c r="I74" i="24"/>
  <c r="I171" i="4" s="1"/>
  <c r="O69" i="4"/>
  <c r="O142" i="4" s="1"/>
  <c r="W74" i="24"/>
  <c r="W171" i="4" s="1"/>
  <c r="V74" i="24"/>
  <c r="V171" i="4" s="1"/>
  <c r="T74" i="24"/>
  <c r="T171" i="4" s="1"/>
  <c r="S74" i="24"/>
  <c r="S171" i="4" s="1"/>
  <c r="M74" i="24"/>
  <c r="M171" i="4" s="1"/>
  <c r="M69" i="4"/>
  <c r="M142" i="4" s="1"/>
  <c r="T146" i="25"/>
  <c r="L146" i="25"/>
  <c r="F74" i="24"/>
  <c r="F171" i="4" s="1"/>
  <c r="F69" i="4"/>
  <c r="F142" i="4" s="1"/>
  <c r="L74" i="24"/>
  <c r="L171" i="4" s="1"/>
  <c r="L69" i="4"/>
  <c r="L142" i="4" s="1"/>
  <c r="R146" i="25"/>
  <c r="E74" i="24"/>
  <c r="E171" i="4" s="1"/>
  <c r="E69" i="4"/>
  <c r="E142" i="4" s="1"/>
  <c r="K74" i="24"/>
  <c r="K171" i="4" s="1"/>
  <c r="K69" i="4"/>
  <c r="K142" i="4" s="1"/>
  <c r="J146" i="25"/>
  <c r="D74" i="24"/>
  <c r="D171" i="4" s="1"/>
  <c r="D69" i="4"/>
  <c r="D142" i="4" s="1"/>
  <c r="B146" i="25"/>
  <c r="C74" i="24"/>
  <c r="C171" i="4" s="1"/>
  <c r="C69" i="4"/>
  <c r="C142" i="4" s="1"/>
  <c r="B74" i="24"/>
  <c r="B171" i="4" s="1"/>
  <c r="B69" i="4"/>
  <c r="B142" i="4" s="1"/>
  <c r="Y74" i="24"/>
  <c r="Y171" i="4" s="1"/>
  <c r="Y69" i="4"/>
  <c r="Y142" i="4" s="1"/>
  <c r="J74" i="24"/>
  <c r="J171" i="4" s="1"/>
  <c r="J69" i="4"/>
  <c r="J142" i="4" s="1"/>
  <c r="X74" i="24"/>
  <c r="X171" i="4" s="1"/>
  <c r="X69" i="4"/>
  <c r="X142" i="4" s="1"/>
  <c r="S146" i="25"/>
  <c r="U74" i="24"/>
  <c r="U171" i="4" s="1"/>
  <c r="U69" i="4"/>
  <c r="U142" i="4" s="1"/>
  <c r="K146" i="25"/>
  <c r="C146" i="25"/>
  <c r="G74" i="24"/>
  <c r="G171" i="4" s="1"/>
  <c r="G69" i="4"/>
  <c r="G142" i="4" s="1"/>
  <c r="C60" i="20"/>
  <c r="C144" i="23"/>
  <c r="C143" i="23"/>
  <c r="C140" i="23"/>
  <c r="C137" i="23"/>
  <c r="C139" i="23"/>
  <c r="Y165" i="23"/>
  <c r="M144" i="23"/>
  <c r="M60" i="20"/>
  <c r="D172" i="23"/>
  <c r="D62" i="20"/>
  <c r="H163" i="23"/>
  <c r="H61" i="20"/>
  <c r="L163" i="23"/>
  <c r="L61" i="20"/>
  <c r="Y59" i="20"/>
  <c r="Y112" i="4" s="1"/>
  <c r="Y113" i="4"/>
  <c r="O132" i="23"/>
  <c r="K61" i="20"/>
  <c r="K161" i="23"/>
  <c r="K163" i="23"/>
  <c r="K158" i="23"/>
  <c r="K155" i="23"/>
  <c r="K157" i="23"/>
  <c r="K154" i="23"/>
  <c r="K151" i="23"/>
  <c r="K146" i="23" s="1"/>
  <c r="K153" i="23"/>
  <c r="I132" i="23"/>
  <c r="E163" i="23"/>
  <c r="E61" i="20"/>
  <c r="H157" i="23"/>
  <c r="R132" i="23"/>
  <c r="I59" i="20"/>
  <c r="I112" i="4" s="1"/>
  <c r="I113" i="4"/>
  <c r="C141" i="23"/>
  <c r="F172" i="23"/>
  <c r="F62" i="20"/>
  <c r="H153" i="23"/>
  <c r="D163" i="23"/>
  <c r="D61" i="20"/>
  <c r="O144" i="23"/>
  <c r="O60" i="20"/>
  <c r="I57" i="20"/>
  <c r="I56" i="20" s="1"/>
  <c r="B77" i="20"/>
  <c r="B168" i="4" s="1"/>
  <c r="T59" i="20"/>
  <c r="T112" i="4" s="1"/>
  <c r="I78" i="20"/>
  <c r="I169" i="4" s="1"/>
  <c r="J77" i="20"/>
  <c r="J168" i="4" s="1"/>
  <c r="C161" i="23"/>
  <c r="C61" i="20"/>
  <c r="C163" i="23"/>
  <c r="C158" i="23"/>
  <c r="C160" i="23"/>
  <c r="C155" i="23"/>
  <c r="C154" i="23"/>
  <c r="C151" i="23"/>
  <c r="C146" i="23" s="1"/>
  <c r="E77" i="20"/>
  <c r="E168" i="4" s="1"/>
  <c r="M139" i="23"/>
  <c r="D170" i="23"/>
  <c r="L113" i="4"/>
  <c r="H155" i="23"/>
  <c r="V132" i="23"/>
  <c r="Q146" i="23"/>
  <c r="I79" i="20"/>
  <c r="I170" i="4" s="1"/>
  <c r="N144" i="23"/>
  <c r="N60" i="20"/>
  <c r="L57" i="20"/>
  <c r="L56" i="20" s="1"/>
  <c r="U132" i="23"/>
  <c r="L161" i="23"/>
  <c r="L146" i="23" s="1"/>
  <c r="D57" i="20"/>
  <c r="D56" i="20" s="1"/>
  <c r="L77" i="20"/>
  <c r="L168" i="4" s="1"/>
  <c r="H175" i="23"/>
  <c r="M137" i="23"/>
  <c r="Y78" i="20"/>
  <c r="Y169" i="4" s="1"/>
  <c r="D65" i="4"/>
  <c r="D138" i="4" s="1"/>
  <c r="Y76" i="20"/>
  <c r="Y167" i="4" s="1"/>
  <c r="Y65" i="4"/>
  <c r="Y138" i="4" s="1"/>
  <c r="U194" i="21"/>
  <c r="O53" i="7"/>
  <c r="T76" i="20"/>
  <c r="T167" i="4" s="1"/>
  <c r="T65" i="4"/>
  <c r="T138" i="4" s="1"/>
  <c r="L65" i="4"/>
  <c r="L138" i="4" s="1"/>
  <c r="I65" i="4"/>
  <c r="I138" i="4" s="1"/>
  <c r="T109" i="4"/>
  <c r="T79" i="16"/>
  <c r="T108" i="4" s="1"/>
  <c r="C168" i="19"/>
  <c r="V185" i="19"/>
  <c r="V187" i="19"/>
  <c r="V81" i="16"/>
  <c r="C176" i="19"/>
  <c r="C80" i="16"/>
  <c r="C77" i="16"/>
  <c r="C76" i="16" s="1"/>
  <c r="C167" i="19"/>
  <c r="S79" i="16"/>
  <c r="S108" i="4" s="1"/>
  <c r="S109" i="4"/>
  <c r="E178" i="19"/>
  <c r="C165" i="19"/>
  <c r="W178" i="19"/>
  <c r="E160" i="19"/>
  <c r="T101" i="16"/>
  <c r="T164" i="4" s="1"/>
  <c r="D190" i="19"/>
  <c r="D81" i="16"/>
  <c r="N187" i="19"/>
  <c r="N81" i="16"/>
  <c r="N77" i="16"/>
  <c r="N76" i="16" s="1"/>
  <c r="L101" i="16"/>
  <c r="L164" i="4" s="1"/>
  <c r="C173" i="19"/>
  <c r="C160" i="19" s="1"/>
  <c r="N79" i="16"/>
  <c r="N108" i="4" s="1"/>
  <c r="N109" i="4"/>
  <c r="C171" i="19"/>
  <c r="D176" i="19"/>
  <c r="D160" i="19" s="1"/>
  <c r="D80" i="16"/>
  <c r="D77" i="16"/>
  <c r="D76" i="16" s="1"/>
  <c r="V184" i="19"/>
  <c r="C172" i="19"/>
  <c r="U109" i="4"/>
  <c r="U79" i="16"/>
  <c r="U108" i="4" s="1"/>
  <c r="M79" i="16"/>
  <c r="M108" i="4" s="1"/>
  <c r="V176" i="19"/>
  <c r="V80" i="16"/>
  <c r="V77" i="16"/>
  <c r="V76" i="16" s="1"/>
  <c r="U160" i="19"/>
  <c r="C169" i="19"/>
  <c r="U178" i="19"/>
  <c r="W188" i="19"/>
  <c r="W81" i="16"/>
  <c r="J169" i="18"/>
  <c r="J171" i="18"/>
  <c r="J97" i="16"/>
  <c r="J95" i="16" s="1"/>
  <c r="J162" i="18"/>
  <c r="L95" i="16"/>
  <c r="J167" i="18"/>
  <c r="J168" i="18"/>
  <c r="H169" i="18"/>
  <c r="G163" i="18"/>
  <c r="J170" i="18"/>
  <c r="H170" i="18"/>
  <c r="G164" i="18"/>
  <c r="X175" i="18"/>
  <c r="J163" i="18"/>
  <c r="J160" i="18" s="1"/>
  <c r="H172" i="18"/>
  <c r="G165" i="18"/>
  <c r="Y173" i="18"/>
  <c r="Y160" i="18" s="1"/>
  <c r="H173" i="18"/>
  <c r="H160" i="18" s="1"/>
  <c r="G167" i="18"/>
  <c r="U95" i="16"/>
  <c r="B173" i="18"/>
  <c r="B160" i="18" s="1"/>
  <c r="B97" i="16"/>
  <c r="B95" i="16" s="1"/>
  <c r="S175" i="18"/>
  <c r="S160" i="18" s="1"/>
  <c r="Y174" i="18"/>
  <c r="H174" i="18"/>
  <c r="J172" i="18"/>
  <c r="G171" i="18"/>
  <c r="G168" i="18"/>
  <c r="J174" i="18"/>
  <c r="S174" i="18"/>
  <c r="Y175" i="18"/>
  <c r="H175" i="18"/>
  <c r="G169" i="18"/>
  <c r="S173" i="18"/>
  <c r="Y217" i="18"/>
  <c r="H217" i="18"/>
  <c r="G170" i="18"/>
  <c r="C174" i="18"/>
  <c r="J164" i="18"/>
  <c r="G172" i="18"/>
  <c r="M52" i="16"/>
  <c r="M62" i="4"/>
  <c r="M135" i="4" s="1"/>
  <c r="U175" i="17"/>
  <c r="U53" i="16"/>
  <c r="S175" i="17"/>
  <c r="S53" i="16"/>
  <c r="S217" i="18"/>
  <c r="S97" i="16"/>
  <c r="S95" i="16" s="1"/>
  <c r="Y175" i="17"/>
  <c r="Y53" i="16"/>
  <c r="K217" i="19"/>
  <c r="K53" i="16"/>
  <c r="N160" i="17"/>
  <c r="Q91" i="16"/>
  <c r="Q89" i="16" s="1"/>
  <c r="Q62" i="4"/>
  <c r="Q135" i="4" s="1"/>
  <c r="U167" i="17"/>
  <c r="U160" i="17" s="1"/>
  <c r="I175" i="17"/>
  <c r="I160" i="17" s="1"/>
  <c r="I53" i="16"/>
  <c r="R175" i="18"/>
  <c r="R165" i="18"/>
  <c r="R164" i="18"/>
  <c r="R163" i="18"/>
  <c r="R97" i="16"/>
  <c r="R95" i="16" s="1"/>
  <c r="R174" i="18"/>
  <c r="R173" i="18"/>
  <c r="R168" i="18"/>
  <c r="U217" i="18"/>
  <c r="S166" i="17"/>
  <c r="U166" i="17"/>
  <c r="T171" i="18"/>
  <c r="S165" i="17"/>
  <c r="U165" i="17"/>
  <c r="S174" i="17"/>
  <c r="U174" i="17"/>
  <c r="M91" i="16"/>
  <c r="E175" i="17"/>
  <c r="E53" i="16"/>
  <c r="Q253" i="15"/>
  <c r="Q78" i="12"/>
  <c r="Q107" i="4" s="1"/>
  <c r="E73" i="12"/>
  <c r="E102" i="4" s="1"/>
  <c r="O105" i="4"/>
  <c r="N253" i="15"/>
  <c r="N78" i="12"/>
  <c r="N107" i="4" s="1"/>
  <c r="W233" i="15"/>
  <c r="W76" i="12"/>
  <c r="W71" i="12"/>
  <c r="W70" i="12" s="1"/>
  <c r="M78" i="12"/>
  <c r="M107" i="4" s="1"/>
  <c r="M253" i="15"/>
  <c r="U233" i="15"/>
  <c r="U76" i="12"/>
  <c r="U71" i="12"/>
  <c r="U70" i="12" s="1"/>
  <c r="Y253" i="15"/>
  <c r="Y78" i="12"/>
  <c r="Y107" i="4" s="1"/>
  <c r="T233" i="15"/>
  <c r="T76" i="12"/>
  <c r="M71" i="12"/>
  <c r="M70" i="12" s="1"/>
  <c r="M105" i="4"/>
  <c r="W253" i="15"/>
  <c r="W78" i="12"/>
  <c r="W107" i="4" s="1"/>
  <c r="M73" i="12"/>
  <c r="M102" i="4" s="1"/>
  <c r="D75" i="12"/>
  <c r="D104" i="4" s="1"/>
  <c r="D105" i="4"/>
  <c r="M98" i="12"/>
  <c r="M159" i="4" s="1"/>
  <c r="M57" i="4"/>
  <c r="M132" i="4" s="1"/>
  <c r="L98" i="12"/>
  <c r="L159" i="4" s="1"/>
  <c r="L57" i="4"/>
  <c r="L132" i="4" s="1"/>
  <c r="X98" i="12"/>
  <c r="X159" i="4" s="1"/>
  <c r="X57" i="4"/>
  <c r="X132" i="4" s="1"/>
  <c r="L86" i="12"/>
  <c r="M86" i="12"/>
  <c r="X63" i="12"/>
  <c r="W55" i="7"/>
  <c r="W54" i="7"/>
  <c r="N98" i="12"/>
  <c r="N159" i="4" s="1"/>
  <c r="N57" i="4"/>
  <c r="N132" i="4" s="1"/>
  <c r="N63" i="12"/>
  <c r="J5" i="4"/>
  <c r="J3" i="4"/>
  <c r="J128" i="4" s="1"/>
  <c r="W96" i="12"/>
  <c r="W157" i="4" s="1"/>
  <c r="W55" i="4"/>
  <c r="W130" i="4" s="1"/>
  <c r="T98" i="12"/>
  <c r="T159" i="4" s="1"/>
  <c r="T57" i="4"/>
  <c r="T132" i="4" s="1"/>
  <c r="L96" i="12"/>
  <c r="L157" i="4" s="1"/>
  <c r="L55" i="4"/>
  <c r="L130" i="4" s="1"/>
  <c r="Q98" i="12"/>
  <c r="Q159" i="4" s="1"/>
  <c r="Q57" i="4"/>
  <c r="Q132" i="4" s="1"/>
  <c r="Q63" i="12"/>
  <c r="N86" i="12"/>
  <c r="I63" i="12"/>
  <c r="V98" i="12"/>
  <c r="V159" i="4" s="1"/>
  <c r="V57" i="4"/>
  <c r="V132" i="4" s="1"/>
  <c r="H98" i="12"/>
  <c r="H159" i="4" s="1"/>
  <c r="H57" i="4"/>
  <c r="H132" i="4" s="1"/>
  <c r="X5" i="4"/>
  <c r="X3" i="4"/>
  <c r="X128" i="4" s="1"/>
  <c r="H5" i="4"/>
  <c r="H3" i="4"/>
  <c r="H128" i="4" s="1"/>
  <c r="E63" i="12"/>
  <c r="E98" i="12"/>
  <c r="E159" i="4" s="1"/>
  <c r="E86" i="12"/>
  <c r="E57" i="4"/>
  <c r="E132" i="4" s="1"/>
  <c r="C98" i="12"/>
  <c r="C159" i="4" s="1"/>
  <c r="C57" i="4"/>
  <c r="C132" i="4" s="1"/>
  <c r="C63" i="12"/>
  <c r="Q86" i="12"/>
  <c r="Y96" i="12"/>
  <c r="Y157" i="4" s="1"/>
  <c r="Y55" i="4"/>
  <c r="Y130" i="4" s="1"/>
  <c r="O96" i="12"/>
  <c r="O157" i="4" s="1"/>
  <c r="O55" i="4"/>
  <c r="O130" i="4" s="1"/>
  <c r="Y53" i="7"/>
  <c r="B98" i="12"/>
  <c r="B159" i="4" s="1"/>
  <c r="B57" i="4"/>
  <c r="B132" i="4" s="1"/>
  <c r="B63" i="12"/>
  <c r="V63" i="12"/>
  <c r="P54" i="7"/>
  <c r="S98" i="12"/>
  <c r="S159" i="4" s="1"/>
  <c r="S57" i="4"/>
  <c r="S132" i="4" s="1"/>
  <c r="S63" i="12"/>
  <c r="K96" i="12"/>
  <c r="K157" i="4" s="1"/>
  <c r="K55" i="4"/>
  <c r="K130" i="4" s="1"/>
  <c r="P98" i="12"/>
  <c r="P159" i="4" s="1"/>
  <c r="P57" i="4"/>
  <c r="P132" i="4" s="1"/>
  <c r="P63" i="12"/>
  <c r="H63" i="12"/>
  <c r="W5" i="4"/>
  <c r="W3" i="4"/>
  <c r="W128" i="4" s="1"/>
  <c r="P52" i="7"/>
  <c r="D98" i="12"/>
  <c r="D159" i="4" s="1"/>
  <c r="D63" i="12"/>
  <c r="D57" i="4"/>
  <c r="D132" i="4" s="1"/>
  <c r="X96" i="12"/>
  <c r="X157" i="4" s="1"/>
  <c r="X55" i="4"/>
  <c r="X130" i="4" s="1"/>
  <c r="T63" i="12"/>
  <c r="G98" i="12"/>
  <c r="G159" i="4" s="1"/>
  <c r="G57" i="4"/>
  <c r="G132" i="4" s="1"/>
  <c r="G63" i="12"/>
  <c r="R98" i="12"/>
  <c r="R159" i="4" s="1"/>
  <c r="R57" i="4"/>
  <c r="R132" i="4" s="1"/>
  <c r="R63" i="12"/>
  <c r="G5" i="4"/>
  <c r="G3" i="4"/>
  <c r="G128" i="4" s="1"/>
  <c r="U98" i="12"/>
  <c r="U159" i="4" s="1"/>
  <c r="U57" i="4"/>
  <c r="U132" i="4" s="1"/>
  <c r="U63" i="12"/>
  <c r="U86" i="12"/>
  <c r="J96" i="12"/>
  <c r="J157" i="4" s="1"/>
  <c r="J55" i="4"/>
  <c r="J130" i="4" s="1"/>
  <c r="T86" i="12"/>
  <c r="J98" i="12"/>
  <c r="J159" i="4" s="1"/>
  <c r="J57" i="4"/>
  <c r="J132" i="4" s="1"/>
  <c r="F98" i="12"/>
  <c r="F159" i="4" s="1"/>
  <c r="F63" i="12"/>
  <c r="F57" i="4"/>
  <c r="F132" i="4" s="1"/>
  <c r="M5" i="4"/>
  <c r="M3" i="4"/>
  <c r="M128" i="4" s="1"/>
  <c r="I98" i="12"/>
  <c r="I159" i="4" s="1"/>
  <c r="I57" i="4"/>
  <c r="I132" i="4" s="1"/>
  <c r="D86" i="12"/>
  <c r="W98" i="12"/>
  <c r="W159" i="4" s="1"/>
  <c r="W57" i="4"/>
  <c r="W132" i="4" s="1"/>
  <c r="G147" i="11"/>
  <c r="G56" i="8"/>
  <c r="G101" i="4" s="1"/>
  <c r="G136" i="11"/>
  <c r="G52" i="8"/>
  <c r="G51" i="8" s="1"/>
  <c r="G55" i="8"/>
  <c r="X136" i="11"/>
  <c r="X55" i="8"/>
  <c r="X52" i="8"/>
  <c r="X51" i="8" s="1"/>
  <c r="F147" i="11"/>
  <c r="F56" i="8"/>
  <c r="F101" i="4" s="1"/>
  <c r="F52" i="8"/>
  <c r="F51" i="8" s="1"/>
  <c r="V136" i="11"/>
  <c r="V52" i="8"/>
  <c r="V51" i="8" s="1"/>
  <c r="V55" i="8"/>
  <c r="X147" i="11"/>
  <c r="X56" i="8"/>
  <c r="X101" i="4" s="1"/>
  <c r="C100" i="4"/>
  <c r="C54" i="8"/>
  <c r="C99" i="4" s="1"/>
  <c r="U136" i="11"/>
  <c r="U55" i="8"/>
  <c r="U100" i="4" s="1"/>
  <c r="W147" i="11"/>
  <c r="W52" i="8"/>
  <c r="W51" i="8" s="1"/>
  <c r="W56" i="8"/>
  <c r="S136" i="11"/>
  <c r="S52" i="8"/>
  <c r="S51" i="8" s="1"/>
  <c r="S55" i="8"/>
  <c r="E136" i="11"/>
  <c r="E55" i="8"/>
  <c r="E100" i="4" s="1"/>
  <c r="L55" i="7"/>
  <c r="J53" i="7"/>
  <c r="X54" i="7"/>
  <c r="G53" i="7"/>
  <c r="M136" i="11"/>
  <c r="M55" i="8"/>
  <c r="M100" i="4" s="1"/>
  <c r="C53" i="7"/>
  <c r="L54" i="8"/>
  <c r="L99" i="4" s="1"/>
  <c r="L100" i="4"/>
  <c r="K136" i="11"/>
  <c r="K52" i="8"/>
  <c r="K51" i="8" s="1"/>
  <c r="K55" i="8"/>
  <c r="H136" i="11"/>
  <c r="H52" i="8"/>
  <c r="H51" i="8" s="1"/>
  <c r="H55" i="8"/>
  <c r="F54" i="8"/>
  <c r="F99" i="4" s="1"/>
  <c r="F100" i="4"/>
  <c r="F54" i="7"/>
  <c r="P54" i="8"/>
  <c r="P99" i="4" s="1"/>
  <c r="P100" i="4"/>
  <c r="V54" i="7"/>
  <c r="Q100" i="4"/>
  <c r="D100" i="4"/>
  <c r="D54" i="8"/>
  <c r="D99" i="4" s="1"/>
  <c r="K129" i="4"/>
  <c r="X52" i="4"/>
  <c r="X129" i="4" s="1"/>
  <c r="R55" i="7"/>
  <c r="R53" i="7"/>
  <c r="I54" i="7"/>
  <c r="I55" i="7"/>
  <c r="S53" i="7"/>
  <c r="B65" i="8"/>
  <c r="B154" i="4" s="1"/>
  <c r="B52" i="4"/>
  <c r="B129" i="4" s="1"/>
  <c r="T65" i="8"/>
  <c r="T154" i="4" s="1"/>
  <c r="T52" i="4"/>
  <c r="T129" i="4" s="1"/>
  <c r="S65" i="8"/>
  <c r="S154" i="4" s="1"/>
  <c r="S52" i="4"/>
  <c r="B53" i="7"/>
  <c r="H65" i="8"/>
  <c r="H154" i="4" s="1"/>
  <c r="H52" i="4"/>
  <c r="H129" i="4" s="1"/>
  <c r="N5" i="7"/>
  <c r="N55" i="7" s="1"/>
  <c r="R65" i="8"/>
  <c r="R154" i="4" s="1"/>
  <c r="R52" i="4"/>
  <c r="R129" i="4" s="1"/>
  <c r="T59" i="8"/>
  <c r="G65" i="8"/>
  <c r="G154" i="4" s="1"/>
  <c r="G52" i="4"/>
  <c r="G129" i="4" s="1"/>
  <c r="B59" i="8"/>
  <c r="S59" i="8"/>
  <c r="F65" i="8"/>
  <c r="F154" i="4" s="1"/>
  <c r="F52" i="4"/>
  <c r="F129" i="4" s="1"/>
  <c r="Q5" i="7"/>
  <c r="S54" i="7"/>
  <c r="E65" i="8"/>
  <c r="E154" i="4" s="1"/>
  <c r="E52" i="4"/>
  <c r="E129" i="4" s="1"/>
  <c r="Y65" i="8"/>
  <c r="Y154" i="4" s="1"/>
  <c r="Y52" i="4"/>
  <c r="D65" i="8"/>
  <c r="D154" i="4" s="1"/>
  <c r="D52" i="4"/>
  <c r="D129" i="4" s="1"/>
  <c r="J52" i="7"/>
  <c r="Y54" i="7"/>
  <c r="W65" i="8"/>
  <c r="W154" i="4" s="1"/>
  <c r="W52" i="4"/>
  <c r="W129" i="4" s="1"/>
  <c r="E59" i="8"/>
  <c r="H59" i="8"/>
  <c r="P53" i="7"/>
  <c r="C65" i="8"/>
  <c r="C154" i="4" s="1"/>
  <c r="C52" i="4"/>
  <c r="V65" i="8"/>
  <c r="V154" i="4" s="1"/>
  <c r="V52" i="4"/>
  <c r="V129" i="4" s="1"/>
  <c r="X55" i="7"/>
  <c r="G52" i="7"/>
  <c r="M55" i="7"/>
  <c r="K55" i="7"/>
  <c r="R54" i="7"/>
  <c r="V53" i="7"/>
  <c r="J54" i="7"/>
  <c r="O55" i="7"/>
  <c r="K53" i="7"/>
  <c r="E55" i="7"/>
  <c r="G43" i="5"/>
  <c r="G44" i="5"/>
  <c r="G45" i="5"/>
  <c r="G47" i="5"/>
  <c r="G42" i="5"/>
  <c r="Y27" i="5"/>
  <c r="Y5" i="5" s="1"/>
  <c r="K41" i="6"/>
  <c r="J47" i="6"/>
  <c r="D46" i="6"/>
  <c r="L45" i="6"/>
  <c r="R27" i="5"/>
  <c r="R5" i="5" s="1"/>
  <c r="O27" i="5"/>
  <c r="O5" i="5" s="1"/>
  <c r="H46" i="6"/>
  <c r="Q46" i="6"/>
  <c r="S27" i="5"/>
  <c r="U53" i="7"/>
  <c r="O54" i="7"/>
  <c r="L43" i="6"/>
  <c r="D43" i="6"/>
  <c r="E48" i="6"/>
  <c r="E46" i="6"/>
  <c r="Q48" i="6"/>
  <c r="Q41" i="6" s="1"/>
  <c r="C27" i="5"/>
  <c r="W43" i="6"/>
  <c r="J48" i="6"/>
  <c r="D55" i="7"/>
  <c r="M27" i="5"/>
  <c r="M5" i="5" s="1"/>
  <c r="W42" i="6"/>
  <c r="R41" i="6"/>
  <c r="U27" i="5"/>
  <c r="U5" i="5" s="1"/>
  <c r="E47" i="6"/>
  <c r="G46" i="6"/>
  <c r="W52" i="7"/>
  <c r="F27" i="5"/>
  <c r="F5" i="5" s="1"/>
  <c r="X27" i="5"/>
  <c r="X5" i="5" s="1"/>
  <c r="T55" i="7"/>
  <c r="G41" i="6"/>
  <c r="K27" i="5"/>
  <c r="K48" i="5" s="1"/>
  <c r="M52" i="7"/>
  <c r="D47" i="6"/>
  <c r="L54" i="7"/>
  <c r="M53" i="7"/>
  <c r="D54" i="7"/>
  <c r="B45" i="6"/>
  <c r="W44" i="6"/>
  <c r="G44" i="6"/>
  <c r="C47" i="6"/>
  <c r="L48" i="6"/>
  <c r="J42" i="6"/>
  <c r="U54" i="7"/>
  <c r="J44" i="6"/>
  <c r="C43" i="6"/>
  <c r="H45" i="6"/>
  <c r="E45" i="6"/>
  <c r="D48" i="6"/>
  <c r="B47" i="6"/>
  <c r="B27" i="5"/>
  <c r="B5" i="5" s="1"/>
  <c r="C46" i="6"/>
  <c r="W27" i="5"/>
  <c r="W5" i="5" s="1"/>
  <c r="K5" i="5"/>
  <c r="I27" i="5"/>
  <c r="I5" i="5" s="1"/>
  <c r="O41" i="6"/>
  <c r="D44" i="6"/>
  <c r="P27" i="5"/>
  <c r="B42" i="6"/>
  <c r="J27" i="5"/>
  <c r="J5" i="5" s="1"/>
  <c r="X41" i="6"/>
  <c r="U41" i="6"/>
  <c r="H54" i="7"/>
  <c r="H47" i="6"/>
  <c r="B52" i="7"/>
  <c r="F46" i="6"/>
  <c r="J43" i="6"/>
  <c r="D42" i="6"/>
  <c r="L52" i="7"/>
  <c r="E53" i="7"/>
  <c r="N54" i="7"/>
  <c r="W48" i="6"/>
  <c r="C55" i="7"/>
  <c r="C45" i="6"/>
  <c r="C41" i="6" s="1"/>
  <c r="T48" i="6"/>
  <c r="T41" i="6" s="1"/>
  <c r="F48" i="6"/>
  <c r="I53" i="7"/>
  <c r="F52" i="7"/>
  <c r="L42" i="6"/>
  <c r="L41" i="6" s="1"/>
  <c r="F55" i="7"/>
  <c r="H27" i="5"/>
  <c r="I52" i="7"/>
  <c r="I48" i="6"/>
  <c r="C54" i="7"/>
  <c r="E52" i="7"/>
  <c r="V52" i="7"/>
  <c r="J45" i="6"/>
  <c r="I45" i="6"/>
  <c r="W53" i="7"/>
  <c r="D53" i="7"/>
  <c r="J46" i="6"/>
  <c r="U52" i="7"/>
  <c r="V27" i="5"/>
  <c r="V5" i="5" s="1"/>
  <c r="S55" i="7"/>
  <c r="L53" i="7"/>
  <c r="H55" i="7"/>
  <c r="I44" i="6"/>
  <c r="F44" i="6"/>
  <c r="F41" i="6" s="1"/>
  <c r="E44" i="6"/>
  <c r="E41" i="6" s="1"/>
  <c r="G54" i="7"/>
  <c r="C48" i="6"/>
  <c r="T53" i="7"/>
  <c r="H53" i="7"/>
  <c r="R52" i="7"/>
  <c r="Q45" i="6"/>
  <c r="T54" i="7"/>
  <c r="E43" i="6"/>
  <c r="B43" i="6"/>
  <c r="Y41" i="6"/>
  <c r="F45" i="6"/>
  <c r="K52" i="7"/>
  <c r="H52" i="7"/>
  <c r="K48" i="6"/>
  <c r="Q44" i="6"/>
  <c r="I43" i="6"/>
  <c r="B44" i="6"/>
  <c r="S48" i="6"/>
  <c r="S41" i="6" s="1"/>
  <c r="G47" i="6"/>
  <c r="H48" i="6"/>
  <c r="E27" i="5"/>
  <c r="D52" i="7"/>
  <c r="W47" i="6"/>
  <c r="M43" i="6"/>
  <c r="M41" i="6" s="1"/>
  <c r="H43" i="6"/>
  <c r="H41" i="6" s="1"/>
  <c r="Q27" i="5"/>
  <c r="Q5" i="5" s="1"/>
  <c r="V42" i="6"/>
  <c r="V41" i="6" s="1"/>
  <c r="N27" i="5"/>
  <c r="N5" i="5" s="1"/>
  <c r="W46" i="6"/>
  <c r="B46" i="6"/>
  <c r="N41" i="6"/>
  <c r="W45" i="6"/>
  <c r="I42" i="6"/>
  <c r="L44" i="6"/>
  <c r="K44" i="6"/>
  <c r="B54" i="7"/>
  <c r="L47" i="6"/>
  <c r="Y52" i="7"/>
  <c r="X52" i="7"/>
  <c r="F113" i="29"/>
  <c r="E146" i="25"/>
  <c r="Q132" i="23"/>
  <c r="H146" i="23"/>
  <c r="F163" i="23"/>
  <c r="F161" i="23"/>
  <c r="F158" i="23"/>
  <c r="F155" i="23"/>
  <c r="F154" i="23"/>
  <c r="F151" i="23"/>
  <c r="F61" i="20"/>
  <c r="F57" i="20"/>
  <c r="F56" i="20" s="1"/>
  <c r="M179" i="23"/>
  <c r="M176" i="23"/>
  <c r="M172" i="23"/>
  <c r="M170" i="23"/>
  <c r="M165" i="23" s="1"/>
  <c r="M62" i="20"/>
  <c r="M57" i="20"/>
  <c r="M56" i="20" s="1"/>
  <c r="E175" i="23"/>
  <c r="E146" i="23"/>
  <c r="K179" i="23"/>
  <c r="K176" i="23"/>
  <c r="K171" i="23"/>
  <c r="K170" i="23"/>
  <c r="K172" i="23"/>
  <c r="K57" i="20"/>
  <c r="K56" i="20" s="1"/>
  <c r="K62" i="20"/>
  <c r="D165" i="23"/>
  <c r="D146" i="23"/>
  <c r="X172" i="23"/>
  <c r="X170" i="23"/>
  <c r="X165" i="23" s="1"/>
  <c r="X179" i="23"/>
  <c r="X176" i="23"/>
  <c r="X62" i="20"/>
  <c r="X57" i="20"/>
  <c r="X56" i="20" s="1"/>
  <c r="L132" i="23"/>
  <c r="W160" i="23"/>
  <c r="O163" i="23"/>
  <c r="O161" i="23"/>
  <c r="O158" i="23"/>
  <c r="O155" i="23"/>
  <c r="O154" i="23"/>
  <c r="O151" i="23"/>
  <c r="O61" i="20"/>
  <c r="O57" i="20"/>
  <c r="O56" i="20" s="1"/>
  <c r="W217" i="19"/>
  <c r="W176" i="19"/>
  <c r="W173" i="19"/>
  <c r="W172" i="19"/>
  <c r="W169" i="19"/>
  <c r="W168" i="19"/>
  <c r="W167" i="19"/>
  <c r="W165" i="19"/>
  <c r="W80" i="16"/>
  <c r="W77" i="16"/>
  <c r="W76" i="16" s="1"/>
  <c r="M194" i="21"/>
  <c r="W171" i="19"/>
  <c r="F178" i="19"/>
  <c r="V160" i="19"/>
  <c r="C178" i="19"/>
  <c r="Q160" i="18"/>
  <c r="T178" i="19"/>
  <c r="P160" i="18"/>
  <c r="W160" i="18"/>
  <c r="Y160" i="19"/>
  <c r="S160" i="17"/>
  <c r="H233" i="15"/>
  <c r="H76" i="12"/>
  <c r="H71" i="12"/>
  <c r="H70" i="12" s="1"/>
  <c r="X160" i="18"/>
  <c r="W53" i="16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H160" i="17"/>
  <c r="L100" i="16"/>
  <c r="L163" i="4" s="1"/>
  <c r="L61" i="4"/>
  <c r="I76" i="12"/>
  <c r="I71" i="12"/>
  <c r="I70" i="12" s="1"/>
  <c r="I233" i="15"/>
  <c r="M56" i="8"/>
  <c r="M52" i="8"/>
  <c r="M51" i="8" s="1"/>
  <c r="M147" i="11"/>
  <c r="L73" i="12"/>
  <c r="L102" i="4" s="1"/>
  <c r="L107" i="4"/>
  <c r="B147" i="11"/>
  <c r="B56" i="8"/>
  <c r="B52" i="8"/>
  <c r="B51" i="8" s="1"/>
  <c r="H253" i="15"/>
  <c r="H78" i="12"/>
  <c r="H107" i="4" s="1"/>
  <c r="T27" i="5"/>
  <c r="I72" i="33"/>
  <c r="Q146" i="25"/>
  <c r="E179" i="23"/>
  <c r="E176" i="23"/>
  <c r="E172" i="23"/>
  <c r="E170" i="23"/>
  <c r="E62" i="20"/>
  <c r="E57" i="20"/>
  <c r="E56" i="20" s="1"/>
  <c r="V165" i="23"/>
  <c r="C176" i="23"/>
  <c r="C179" i="23"/>
  <c r="C171" i="23"/>
  <c r="C175" i="23"/>
  <c r="C170" i="23"/>
  <c r="C62" i="20"/>
  <c r="C57" i="20"/>
  <c r="C56" i="20" s="1"/>
  <c r="C172" i="23"/>
  <c r="O194" i="23"/>
  <c r="I165" i="23"/>
  <c r="O217" i="19"/>
  <c r="O176" i="19"/>
  <c r="O173" i="19"/>
  <c r="O172" i="19"/>
  <c r="O169" i="19"/>
  <c r="O168" i="19"/>
  <c r="O167" i="19"/>
  <c r="O165" i="19"/>
  <c r="O80" i="16"/>
  <c r="O77" i="16"/>
  <c r="O76" i="16" s="1"/>
  <c r="O171" i="19"/>
  <c r="N160" i="19"/>
  <c r="Y160" i="17"/>
  <c r="J229" i="19"/>
  <c r="J192" i="19"/>
  <c r="J191" i="19"/>
  <c r="J187" i="19"/>
  <c r="J185" i="19"/>
  <c r="J183" i="19"/>
  <c r="J188" i="19"/>
  <c r="J81" i="16"/>
  <c r="J77" i="16"/>
  <c r="J76" i="16" s="1"/>
  <c r="L160" i="18"/>
  <c r="K160" i="17"/>
  <c r="L160" i="17"/>
  <c r="W171" i="17"/>
  <c r="X160" i="17"/>
  <c r="U147" i="11"/>
  <c r="U56" i="8"/>
  <c r="U52" i="8"/>
  <c r="U51" i="8" s="1"/>
  <c r="K5" i="4"/>
  <c r="K3" i="4"/>
  <c r="J75" i="12"/>
  <c r="J105" i="4"/>
  <c r="I5" i="4"/>
  <c r="I3" i="4"/>
  <c r="G48" i="5"/>
  <c r="W146" i="25"/>
  <c r="X132" i="23"/>
  <c r="N165" i="23"/>
  <c r="N132" i="23"/>
  <c r="J132" i="23"/>
  <c r="J179" i="23"/>
  <c r="J176" i="23"/>
  <c r="J172" i="23"/>
  <c r="J170" i="23"/>
  <c r="J165" i="23" s="1"/>
  <c r="J62" i="20"/>
  <c r="G157" i="23"/>
  <c r="Q165" i="23"/>
  <c r="Y229" i="19"/>
  <c r="Y192" i="19"/>
  <c r="Y191" i="19"/>
  <c r="Y188" i="19"/>
  <c r="Y185" i="19"/>
  <c r="Y183" i="19"/>
  <c r="Y187" i="19"/>
  <c r="Y77" i="16"/>
  <c r="Y76" i="16" s="1"/>
  <c r="Y81" i="16"/>
  <c r="G217" i="19"/>
  <c r="G176" i="19"/>
  <c r="G173" i="19"/>
  <c r="G172" i="19"/>
  <c r="G169" i="19"/>
  <c r="G168" i="19"/>
  <c r="G167" i="19"/>
  <c r="G165" i="19"/>
  <c r="G80" i="16"/>
  <c r="G77" i="16"/>
  <c r="G76" i="16" s="1"/>
  <c r="E194" i="21"/>
  <c r="G171" i="19"/>
  <c r="F160" i="19"/>
  <c r="S178" i="19"/>
  <c r="Q160" i="17"/>
  <c r="Q160" i="19"/>
  <c r="M160" i="17"/>
  <c r="P217" i="19"/>
  <c r="P176" i="19"/>
  <c r="P173" i="19"/>
  <c r="P172" i="19"/>
  <c r="P169" i="19"/>
  <c r="P168" i="19"/>
  <c r="P167" i="19"/>
  <c r="P165" i="19"/>
  <c r="P80" i="16"/>
  <c r="P101" i="16" s="1"/>
  <c r="P164" i="4" s="1"/>
  <c r="P77" i="16"/>
  <c r="P76" i="16" s="1"/>
  <c r="C160" i="17"/>
  <c r="R147" i="11"/>
  <c r="R56" i="8"/>
  <c r="R52" i="8"/>
  <c r="R51" i="8" s="1"/>
  <c r="K76" i="12"/>
  <c r="K71" i="12"/>
  <c r="K70" i="12" s="1"/>
  <c r="K233" i="15"/>
  <c r="X253" i="15"/>
  <c r="X78" i="12"/>
  <c r="X107" i="4" s="1"/>
  <c r="G41" i="5"/>
  <c r="T54" i="8"/>
  <c r="T99" i="4" s="1"/>
  <c r="T101" i="4"/>
  <c r="L27" i="5"/>
  <c r="I146" i="25"/>
  <c r="P132" i="23"/>
  <c r="F165" i="23"/>
  <c r="F132" i="23"/>
  <c r="R163" i="23"/>
  <c r="R161" i="23"/>
  <c r="R158" i="23"/>
  <c r="R155" i="23"/>
  <c r="R154" i="23"/>
  <c r="R151" i="23"/>
  <c r="R146" i="23" s="1"/>
  <c r="R61" i="20"/>
  <c r="R57" i="20"/>
  <c r="R56" i="20" s="1"/>
  <c r="B132" i="23"/>
  <c r="P172" i="23"/>
  <c r="P170" i="23"/>
  <c r="P176" i="23"/>
  <c r="P62" i="20"/>
  <c r="P57" i="20"/>
  <c r="P56" i="20" s="1"/>
  <c r="P175" i="23"/>
  <c r="P179" i="23"/>
  <c r="T132" i="23"/>
  <c r="G163" i="23"/>
  <c r="G161" i="23"/>
  <c r="G158" i="23"/>
  <c r="G155" i="23"/>
  <c r="G154" i="23"/>
  <c r="G151" i="23"/>
  <c r="G61" i="20"/>
  <c r="G57" i="20"/>
  <c r="G56" i="20" s="1"/>
  <c r="Q229" i="19"/>
  <c r="Q192" i="19"/>
  <c r="Q187" i="19"/>
  <c r="Q185" i="19"/>
  <c r="Q183" i="19"/>
  <c r="Q191" i="19"/>
  <c r="Q188" i="19"/>
  <c r="Q81" i="16"/>
  <c r="Q77" i="16"/>
  <c r="Q76" i="16" s="1"/>
  <c r="D160" i="18"/>
  <c r="U160" i="18"/>
  <c r="E160" i="17"/>
  <c r="D160" i="17"/>
  <c r="O53" i="16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F101" i="16"/>
  <c r="F164" i="4" s="1"/>
  <c r="F91" i="16"/>
  <c r="F89" i="16" s="1"/>
  <c r="F52" i="16"/>
  <c r="F62" i="4"/>
  <c r="F135" i="4" s="1"/>
  <c r="C160" i="18"/>
  <c r="D61" i="4"/>
  <c r="S78" i="12"/>
  <c r="S107" i="4" s="1"/>
  <c r="S253" i="15"/>
  <c r="D73" i="12"/>
  <c r="D102" i="4" s="1"/>
  <c r="D107" i="4"/>
  <c r="C5" i="4"/>
  <c r="C3" i="4"/>
  <c r="P52" i="16"/>
  <c r="P91" i="16"/>
  <c r="P62" i="4"/>
  <c r="P135" i="4" s="1"/>
  <c r="R48" i="5"/>
  <c r="O146" i="25"/>
  <c r="H132" i="23"/>
  <c r="W132" i="23"/>
  <c r="J163" i="23"/>
  <c r="J161" i="23"/>
  <c r="J158" i="23"/>
  <c r="J155" i="23"/>
  <c r="J154" i="23"/>
  <c r="J151" i="23"/>
  <c r="J61" i="20"/>
  <c r="J57" i="20"/>
  <c r="J56" i="20" s="1"/>
  <c r="R160" i="23"/>
  <c r="G160" i="23"/>
  <c r="G194" i="23"/>
  <c r="I229" i="19"/>
  <c r="I192" i="19"/>
  <c r="I191" i="19"/>
  <c r="I187" i="19"/>
  <c r="I185" i="19"/>
  <c r="I183" i="19"/>
  <c r="I188" i="19"/>
  <c r="I81" i="16"/>
  <c r="I77" i="16"/>
  <c r="I76" i="16" s="1"/>
  <c r="X229" i="19"/>
  <c r="X192" i="19"/>
  <c r="X191" i="19"/>
  <c r="X188" i="19"/>
  <c r="X185" i="19"/>
  <c r="X183" i="19"/>
  <c r="X187" i="19"/>
  <c r="X81" i="16"/>
  <c r="G160" i="18"/>
  <c r="I190" i="19"/>
  <c r="B229" i="19"/>
  <c r="B192" i="19"/>
  <c r="B187" i="19"/>
  <c r="B185" i="19"/>
  <c r="B183" i="19"/>
  <c r="B188" i="19"/>
  <c r="B191" i="19"/>
  <c r="B81" i="16"/>
  <c r="B77" i="16"/>
  <c r="B76" i="16" s="1"/>
  <c r="F160" i="18"/>
  <c r="E160" i="18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R53" i="16"/>
  <c r="X184" i="19"/>
  <c r="O171" i="17"/>
  <c r="V233" i="15"/>
  <c r="V76" i="12"/>
  <c r="V71" i="12"/>
  <c r="V70" i="12" s="1"/>
  <c r="N101" i="16"/>
  <c r="N164" i="4" s="1"/>
  <c r="N91" i="16"/>
  <c r="N89" i="16" s="1"/>
  <c r="N52" i="16"/>
  <c r="N62" i="4"/>
  <c r="N135" i="4" s="1"/>
  <c r="K160" i="18"/>
  <c r="K253" i="15"/>
  <c r="K78" i="12"/>
  <c r="K107" i="4" s="1"/>
  <c r="E101" i="4"/>
  <c r="W172" i="23"/>
  <c r="W170" i="23"/>
  <c r="W179" i="23"/>
  <c r="W176" i="23"/>
  <c r="W62" i="20"/>
  <c r="W171" i="23"/>
  <c r="B163" i="23"/>
  <c r="B161" i="23"/>
  <c r="B158" i="23"/>
  <c r="B155" i="23"/>
  <c r="B154" i="23"/>
  <c r="B151" i="23"/>
  <c r="B61" i="20"/>
  <c r="B57" i="20"/>
  <c r="B56" i="20" s="1"/>
  <c r="D132" i="23"/>
  <c r="W163" i="23"/>
  <c r="W161" i="23"/>
  <c r="W158" i="23"/>
  <c r="W155" i="23"/>
  <c r="W154" i="23"/>
  <c r="W151" i="23"/>
  <c r="W61" i="20"/>
  <c r="W57" i="20"/>
  <c r="W56" i="20" s="1"/>
  <c r="Y146" i="23"/>
  <c r="P229" i="19"/>
  <c r="P192" i="19"/>
  <c r="P188" i="19"/>
  <c r="P187" i="19"/>
  <c r="P185" i="19"/>
  <c r="P183" i="19"/>
  <c r="P191" i="19"/>
  <c r="P190" i="19"/>
  <c r="P81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J53" i="16"/>
  <c r="P184" i="19"/>
  <c r="H217" i="19"/>
  <c r="H176" i="19"/>
  <c r="H173" i="19"/>
  <c r="H172" i="19"/>
  <c r="H169" i="19"/>
  <c r="H168" i="19"/>
  <c r="H167" i="19"/>
  <c r="H165" i="19"/>
  <c r="H80" i="16"/>
  <c r="H101" i="16" s="1"/>
  <c r="H164" i="4" s="1"/>
  <c r="H77" i="16"/>
  <c r="H76" i="16" s="1"/>
  <c r="N233" i="15"/>
  <c r="N76" i="12"/>
  <c r="N71" i="12"/>
  <c r="N70" i="12" s="1"/>
  <c r="V101" i="16"/>
  <c r="V164" i="4" s="1"/>
  <c r="V91" i="16"/>
  <c r="V89" i="16" s="1"/>
  <c r="V52" i="16"/>
  <c r="V62" i="4"/>
  <c r="V135" i="4" s="1"/>
  <c r="T100" i="16"/>
  <c r="T163" i="4" s="1"/>
  <c r="T61" i="4"/>
  <c r="C78" i="12"/>
  <c r="C107" i="4" s="1"/>
  <c r="C253" i="15"/>
  <c r="L5" i="4"/>
  <c r="L3" i="4"/>
  <c r="R75" i="12"/>
  <c r="R105" i="4"/>
  <c r="J147" i="11"/>
  <c r="J56" i="8"/>
  <c r="J52" i="8"/>
  <c r="J51" i="8" s="1"/>
  <c r="D5" i="4"/>
  <c r="D3" i="4"/>
  <c r="P160" i="17"/>
  <c r="T107" i="4"/>
  <c r="C76" i="12"/>
  <c r="C71" i="12"/>
  <c r="C70" i="12" s="1"/>
  <c r="C233" i="15"/>
  <c r="P253" i="15"/>
  <c r="P78" i="12"/>
  <c r="P107" i="4" s="1"/>
  <c r="Y5" i="4"/>
  <c r="Y3" i="4"/>
  <c r="W48" i="5"/>
  <c r="V48" i="5"/>
  <c r="U48" i="5"/>
  <c r="D27" i="5"/>
  <c r="G146" i="25"/>
  <c r="O172" i="23"/>
  <c r="O170" i="23"/>
  <c r="O176" i="23"/>
  <c r="O179" i="23"/>
  <c r="O62" i="20"/>
  <c r="X146" i="23"/>
  <c r="V163" i="23"/>
  <c r="V161" i="23"/>
  <c r="V158" i="23"/>
  <c r="V155" i="23"/>
  <c r="V154" i="23"/>
  <c r="V151" i="23"/>
  <c r="V61" i="20"/>
  <c r="V57" i="20"/>
  <c r="V56" i="20" s="1"/>
  <c r="O171" i="23"/>
  <c r="G132" i="23"/>
  <c r="U146" i="23"/>
  <c r="M132" i="23"/>
  <c r="T165" i="23"/>
  <c r="T146" i="23"/>
  <c r="B160" i="23"/>
  <c r="B176" i="23"/>
  <c r="B179" i="23"/>
  <c r="B172" i="23"/>
  <c r="B170" i="23"/>
  <c r="B165" i="23" s="1"/>
  <c r="B62" i="20"/>
  <c r="H172" i="23"/>
  <c r="H170" i="23"/>
  <c r="H179" i="23"/>
  <c r="H176" i="23"/>
  <c r="H62" i="20"/>
  <c r="H57" i="20"/>
  <c r="H56" i="20" s="1"/>
  <c r="W157" i="23"/>
  <c r="W194" i="23"/>
  <c r="I146" i="23"/>
  <c r="K160" i="19"/>
  <c r="H229" i="19"/>
  <c r="H192" i="19"/>
  <c r="H191" i="19"/>
  <c r="H187" i="19"/>
  <c r="H185" i="19"/>
  <c r="H183" i="19"/>
  <c r="H188" i="19"/>
  <c r="H81" i="16"/>
  <c r="Q184" i="19"/>
  <c r="O178" i="19"/>
  <c r="V178" i="19"/>
  <c r="T160" i="19"/>
  <c r="I160" i="18"/>
  <c r="D178" i="19"/>
  <c r="O160" i="18"/>
  <c r="R229" i="19"/>
  <c r="R192" i="19"/>
  <c r="R191" i="19"/>
  <c r="R187" i="19"/>
  <c r="R185" i="19"/>
  <c r="R183" i="19"/>
  <c r="R188" i="19"/>
  <c r="R81" i="16"/>
  <c r="R77" i="16"/>
  <c r="R76" i="16" s="1"/>
  <c r="N160" i="18"/>
  <c r="M160" i="18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B217" i="18"/>
  <c r="B53" i="16"/>
  <c r="H184" i="19"/>
  <c r="J217" i="19"/>
  <c r="B217" i="19"/>
  <c r="T217" i="18"/>
  <c r="T175" i="18"/>
  <c r="T174" i="18"/>
  <c r="T173" i="18"/>
  <c r="T172" i="18"/>
  <c r="T170" i="18"/>
  <c r="T169" i="18"/>
  <c r="T168" i="18"/>
  <c r="T167" i="18"/>
  <c r="T165" i="18"/>
  <c r="T164" i="18"/>
  <c r="T161" i="18"/>
  <c r="T162" i="18"/>
  <c r="T97" i="16"/>
  <c r="T95" i="16" s="1"/>
  <c r="T163" i="18"/>
  <c r="H171" i="19"/>
  <c r="X233" i="15"/>
  <c r="X76" i="12"/>
  <c r="X71" i="12"/>
  <c r="X70" i="12" s="1"/>
  <c r="G53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H52" i="16"/>
  <c r="H91" i="16"/>
  <c r="H62" i="4"/>
  <c r="H135" i="4" s="1"/>
  <c r="F233" i="15"/>
  <c r="F76" i="12"/>
  <c r="F71" i="12"/>
  <c r="F70" i="12" s="1"/>
  <c r="V160" i="18"/>
  <c r="T89" i="16"/>
  <c r="T160" i="17"/>
  <c r="Y76" i="12"/>
  <c r="Y71" i="12"/>
  <c r="Y70" i="12" s="1"/>
  <c r="Y233" i="15"/>
  <c r="Y147" i="11"/>
  <c r="Y56" i="8"/>
  <c r="Y52" i="8"/>
  <c r="Y51" i="8" s="1"/>
  <c r="Q72" i="33"/>
  <c r="N113" i="29"/>
  <c r="F146" i="25"/>
  <c r="Y146" i="25"/>
  <c r="R113" i="29"/>
  <c r="Y132" i="23"/>
  <c r="G172" i="23"/>
  <c r="G170" i="23"/>
  <c r="G179" i="23"/>
  <c r="G176" i="23"/>
  <c r="G62" i="20"/>
  <c r="P146" i="23"/>
  <c r="N163" i="23"/>
  <c r="N161" i="23"/>
  <c r="N158" i="23"/>
  <c r="N155" i="23"/>
  <c r="N154" i="23"/>
  <c r="N151" i="23"/>
  <c r="N61" i="20"/>
  <c r="N57" i="20"/>
  <c r="N56" i="20" s="1"/>
  <c r="G171" i="23"/>
  <c r="U179" i="23"/>
  <c r="U176" i="23"/>
  <c r="U172" i="23"/>
  <c r="U170" i="23"/>
  <c r="U62" i="20"/>
  <c r="U57" i="20"/>
  <c r="U56" i="20" s="1"/>
  <c r="V157" i="23"/>
  <c r="M171" i="23"/>
  <c r="M146" i="23"/>
  <c r="E132" i="23"/>
  <c r="S176" i="23"/>
  <c r="S179" i="23"/>
  <c r="S170" i="23"/>
  <c r="S172" i="23"/>
  <c r="S171" i="23"/>
  <c r="S62" i="20"/>
  <c r="S57" i="20"/>
  <c r="S56" i="20" s="1"/>
  <c r="L165" i="23"/>
  <c r="H194" i="23"/>
  <c r="R157" i="23"/>
  <c r="R176" i="23"/>
  <c r="R179" i="23"/>
  <c r="R172" i="23"/>
  <c r="R170" i="23"/>
  <c r="R165" i="23" s="1"/>
  <c r="R62" i="20"/>
  <c r="O153" i="23"/>
  <c r="I184" i="19"/>
  <c r="R190" i="19"/>
  <c r="G178" i="19"/>
  <c r="N178" i="19"/>
  <c r="L160" i="19"/>
  <c r="B171" i="17"/>
  <c r="L178" i="19"/>
  <c r="R184" i="19"/>
  <c r="R160" i="19"/>
  <c r="J160" i="19"/>
  <c r="B160" i="19"/>
  <c r="X217" i="19"/>
  <c r="X176" i="19"/>
  <c r="X173" i="19"/>
  <c r="X172" i="19"/>
  <c r="X169" i="19"/>
  <c r="X168" i="19"/>
  <c r="X167" i="19"/>
  <c r="X165" i="19"/>
  <c r="X80" i="16"/>
  <c r="X77" i="16"/>
  <c r="X76" i="16" s="1"/>
  <c r="P233" i="15"/>
  <c r="P76" i="12"/>
  <c r="P71" i="12"/>
  <c r="P70" i="12" s="1"/>
  <c r="G171" i="17"/>
  <c r="X52" i="16"/>
  <c r="X91" i="16"/>
  <c r="X62" i="4"/>
  <c r="X135" i="4" s="1"/>
  <c r="V160" i="17"/>
  <c r="M89" i="16"/>
  <c r="L89" i="16"/>
  <c r="Q76" i="12"/>
  <c r="Q71" i="12"/>
  <c r="Q70" i="12" s="1"/>
  <c r="Q233" i="15"/>
  <c r="C89" i="16"/>
  <c r="B75" i="12"/>
  <c r="B105" i="4"/>
  <c r="S5" i="4"/>
  <c r="S3" i="4"/>
  <c r="S76" i="12"/>
  <c r="S71" i="12"/>
  <c r="S70" i="12" s="1"/>
  <c r="S233" i="15"/>
  <c r="Q5" i="4"/>
  <c r="Q3" i="4"/>
  <c r="O48" i="5"/>
  <c r="N48" i="5"/>
  <c r="M48" i="5"/>
  <c r="B48" i="5"/>
  <c r="C114" i="4" l="1"/>
  <c r="C78" i="20"/>
  <c r="C169" i="4" s="1"/>
  <c r="K114" i="4"/>
  <c r="K78" i="20"/>
  <c r="K169" i="4" s="1"/>
  <c r="L114" i="4"/>
  <c r="L78" i="20"/>
  <c r="L169" i="4" s="1"/>
  <c r="O113" i="4"/>
  <c r="O77" i="20"/>
  <c r="O168" i="4" s="1"/>
  <c r="H114" i="4"/>
  <c r="H78" i="20"/>
  <c r="H169" i="4" s="1"/>
  <c r="D114" i="4"/>
  <c r="D59" i="20"/>
  <c r="D78" i="20"/>
  <c r="D169" i="4" s="1"/>
  <c r="K165" i="23"/>
  <c r="D115" i="4"/>
  <c r="D79" i="20"/>
  <c r="D170" i="4" s="1"/>
  <c r="N113" i="4"/>
  <c r="N77" i="20"/>
  <c r="N168" i="4" s="1"/>
  <c r="F115" i="4"/>
  <c r="F79" i="20"/>
  <c r="F170" i="4" s="1"/>
  <c r="M113" i="4"/>
  <c r="M77" i="20"/>
  <c r="M168" i="4" s="1"/>
  <c r="C132" i="23"/>
  <c r="B146" i="23"/>
  <c r="L59" i="20"/>
  <c r="F146" i="23"/>
  <c r="E114" i="4"/>
  <c r="E78" i="20"/>
  <c r="E169" i="4" s="1"/>
  <c r="H165" i="23"/>
  <c r="I76" i="20"/>
  <c r="I167" i="4" s="1"/>
  <c r="C113" i="4"/>
  <c r="C77" i="20"/>
  <c r="C168" i="4" s="1"/>
  <c r="N110" i="4"/>
  <c r="N102" i="16"/>
  <c r="N165" i="4" s="1"/>
  <c r="D110" i="4"/>
  <c r="D102" i="16"/>
  <c r="D165" i="4" s="1"/>
  <c r="W110" i="4"/>
  <c r="W102" i="16"/>
  <c r="W165" i="4" s="1"/>
  <c r="V109" i="4"/>
  <c r="V79" i="16"/>
  <c r="V108" i="4" s="1"/>
  <c r="C109" i="4"/>
  <c r="C79" i="16"/>
  <c r="C101" i="16"/>
  <c r="C164" i="4" s="1"/>
  <c r="V110" i="4"/>
  <c r="V102" i="16"/>
  <c r="V165" i="4" s="1"/>
  <c r="D109" i="4"/>
  <c r="D101" i="16"/>
  <c r="D164" i="4" s="1"/>
  <c r="D79" i="16"/>
  <c r="R160" i="18"/>
  <c r="I91" i="16"/>
  <c r="I89" i="16" s="1"/>
  <c r="I62" i="4"/>
  <c r="I135" i="4" s="1"/>
  <c r="I52" i="16"/>
  <c r="I61" i="4" s="1"/>
  <c r="I134" i="4" s="1"/>
  <c r="I101" i="16"/>
  <c r="I164" i="4" s="1"/>
  <c r="K101" i="16"/>
  <c r="K164" i="4" s="1"/>
  <c r="K62" i="4"/>
  <c r="K135" i="4" s="1"/>
  <c r="K52" i="16"/>
  <c r="K91" i="16"/>
  <c r="K89" i="16" s="1"/>
  <c r="Y62" i="4"/>
  <c r="Y135" i="4" s="1"/>
  <c r="Y101" i="16"/>
  <c r="Y164" i="4" s="1"/>
  <c r="Y91" i="16"/>
  <c r="Y89" i="16" s="1"/>
  <c r="Y52" i="16"/>
  <c r="Y61" i="4" s="1"/>
  <c r="Y134" i="4" s="1"/>
  <c r="E62" i="4"/>
  <c r="E135" i="4" s="1"/>
  <c r="E101" i="16"/>
  <c r="E164" i="4" s="1"/>
  <c r="E91" i="16"/>
  <c r="E89" i="16" s="1"/>
  <c r="E52" i="16"/>
  <c r="S101" i="16"/>
  <c r="S164" i="4" s="1"/>
  <c r="S62" i="4"/>
  <c r="S135" i="4" s="1"/>
  <c r="S52" i="16"/>
  <c r="S91" i="16"/>
  <c r="S89" i="16" s="1"/>
  <c r="U62" i="4"/>
  <c r="U135" i="4" s="1"/>
  <c r="U101" i="16"/>
  <c r="U164" i="4" s="1"/>
  <c r="U91" i="16"/>
  <c r="U89" i="16" s="1"/>
  <c r="U52" i="16"/>
  <c r="B160" i="17"/>
  <c r="M100" i="16"/>
  <c r="M163" i="4" s="1"/>
  <c r="M61" i="4"/>
  <c r="T75" i="12"/>
  <c r="T105" i="4"/>
  <c r="U105" i="4"/>
  <c r="U75" i="12"/>
  <c r="W75" i="12"/>
  <c r="W105" i="4"/>
  <c r="J47" i="7"/>
  <c r="G47" i="7"/>
  <c r="E96" i="12"/>
  <c r="E157" i="4" s="1"/>
  <c r="E55" i="4"/>
  <c r="E130" i="4" s="1"/>
  <c r="F96" i="12"/>
  <c r="F157" i="4" s="1"/>
  <c r="F55" i="4"/>
  <c r="F130" i="4" s="1"/>
  <c r="H96" i="12"/>
  <c r="H157" i="4" s="1"/>
  <c r="H55" i="4"/>
  <c r="H130" i="4" s="1"/>
  <c r="P96" i="12"/>
  <c r="P157" i="4" s="1"/>
  <c r="P55" i="4"/>
  <c r="P130" i="4" s="1"/>
  <c r="S96" i="12"/>
  <c r="S157" i="4" s="1"/>
  <c r="S55" i="4"/>
  <c r="S130" i="4" s="1"/>
  <c r="I96" i="12"/>
  <c r="I157" i="4" s="1"/>
  <c r="I55" i="4"/>
  <c r="U55" i="4"/>
  <c r="U130" i="4" s="1"/>
  <c r="U96" i="12"/>
  <c r="U157" i="4" s="1"/>
  <c r="Q96" i="12"/>
  <c r="Q157" i="4" s="1"/>
  <c r="Q55" i="4"/>
  <c r="V96" i="12"/>
  <c r="V157" i="4" s="1"/>
  <c r="V55" i="4"/>
  <c r="V130" i="4" s="1"/>
  <c r="B96" i="12"/>
  <c r="B157" i="4" s="1"/>
  <c r="B55" i="4"/>
  <c r="B130" i="4" s="1"/>
  <c r="R96" i="12"/>
  <c r="R157" i="4" s="1"/>
  <c r="R55" i="4"/>
  <c r="R130" i="4" s="1"/>
  <c r="G96" i="12"/>
  <c r="G157" i="4" s="1"/>
  <c r="G55" i="4"/>
  <c r="G130" i="4" s="1"/>
  <c r="T96" i="12"/>
  <c r="T157" i="4" s="1"/>
  <c r="T55" i="4"/>
  <c r="T130" i="4" s="1"/>
  <c r="C96" i="12"/>
  <c r="C157" i="4" s="1"/>
  <c r="C55" i="4"/>
  <c r="C130" i="4" s="1"/>
  <c r="N96" i="12"/>
  <c r="N157" i="4" s="1"/>
  <c r="N55" i="4"/>
  <c r="N130" i="4" s="1"/>
  <c r="P47" i="7"/>
  <c r="D96" i="12"/>
  <c r="D157" i="4" s="1"/>
  <c r="D55" i="4"/>
  <c r="D130" i="4" s="1"/>
  <c r="R47" i="7"/>
  <c r="W101" i="4"/>
  <c r="W54" i="8"/>
  <c r="W99" i="4" s="1"/>
  <c r="H54" i="8"/>
  <c r="H99" i="4" s="1"/>
  <c r="H100" i="4"/>
  <c r="V100" i="4"/>
  <c r="V54" i="8"/>
  <c r="V99" i="4" s="1"/>
  <c r="K54" i="8"/>
  <c r="K99" i="4" s="1"/>
  <c r="K100" i="4"/>
  <c r="E54" i="8"/>
  <c r="E99" i="4" s="1"/>
  <c r="X54" i="8"/>
  <c r="X99" i="4" s="1"/>
  <c r="X100" i="4"/>
  <c r="S54" i="8"/>
  <c r="S99" i="4" s="1"/>
  <c r="S100" i="4"/>
  <c r="G54" i="8"/>
  <c r="G99" i="4" s="1"/>
  <c r="G100" i="4"/>
  <c r="Q53" i="7"/>
  <c r="Q52" i="7"/>
  <c r="Q54" i="7"/>
  <c r="S129" i="4"/>
  <c r="O47" i="7"/>
  <c r="V47" i="7"/>
  <c r="C47" i="7"/>
  <c r="S47" i="7"/>
  <c r="K47" i="7"/>
  <c r="Y129" i="4"/>
  <c r="Y51" i="4"/>
  <c r="Q55" i="7"/>
  <c r="X47" i="7"/>
  <c r="N52" i="7"/>
  <c r="N53" i="7"/>
  <c r="C129" i="4"/>
  <c r="Y47" i="7"/>
  <c r="U47" i="7"/>
  <c r="D47" i="7"/>
  <c r="F47" i="7"/>
  <c r="T47" i="7"/>
  <c r="J42" i="5"/>
  <c r="J43" i="5"/>
  <c r="J44" i="5"/>
  <c r="J45" i="5"/>
  <c r="J46" i="5"/>
  <c r="J47" i="5"/>
  <c r="J48" i="5"/>
  <c r="J41" i="5" s="1"/>
  <c r="P5" i="5"/>
  <c r="C48" i="5"/>
  <c r="Q42" i="5"/>
  <c r="Q43" i="5"/>
  <c r="Q44" i="5"/>
  <c r="Q45" i="5"/>
  <c r="Q46" i="5"/>
  <c r="Q47" i="5"/>
  <c r="I42" i="5"/>
  <c r="I43" i="5"/>
  <c r="I44" i="5"/>
  <c r="I45" i="5"/>
  <c r="I46" i="5"/>
  <c r="I47" i="5"/>
  <c r="M47" i="7"/>
  <c r="K44" i="5"/>
  <c r="K45" i="5"/>
  <c r="K47" i="5"/>
  <c r="K42" i="5"/>
  <c r="K43" i="5"/>
  <c r="W42" i="5"/>
  <c r="W43" i="5"/>
  <c r="W44" i="5"/>
  <c r="W45" i="5"/>
  <c r="W46" i="5"/>
  <c r="W47" i="5"/>
  <c r="V42" i="5"/>
  <c r="V43" i="5"/>
  <c r="V44" i="5"/>
  <c r="V45" i="5"/>
  <c r="V46" i="5"/>
  <c r="V47" i="5"/>
  <c r="B42" i="5"/>
  <c r="B41" i="5" s="1"/>
  <c r="B43" i="5"/>
  <c r="B44" i="5"/>
  <c r="B45" i="5"/>
  <c r="B46" i="5"/>
  <c r="B47" i="5"/>
  <c r="X44" i="5"/>
  <c r="X45" i="5"/>
  <c r="X46" i="5"/>
  <c r="X47" i="5"/>
  <c r="X42" i="5"/>
  <c r="X43" i="5"/>
  <c r="U41" i="5"/>
  <c r="Y42" i="5"/>
  <c r="Y43" i="5"/>
  <c r="Y44" i="5"/>
  <c r="Y45" i="5"/>
  <c r="Y46" i="5"/>
  <c r="Y47" i="5"/>
  <c r="L47" i="7"/>
  <c r="F42" i="5"/>
  <c r="F43" i="5"/>
  <c r="F44" i="5"/>
  <c r="F45" i="5"/>
  <c r="F46" i="5"/>
  <c r="F47" i="5"/>
  <c r="D41" i="6"/>
  <c r="W47" i="7"/>
  <c r="K46" i="5"/>
  <c r="B47" i="7"/>
  <c r="U47" i="5"/>
  <c r="U42" i="5"/>
  <c r="U43" i="5"/>
  <c r="U44" i="5"/>
  <c r="U45" i="5"/>
  <c r="U46" i="5"/>
  <c r="S48" i="5"/>
  <c r="W41" i="5"/>
  <c r="H47" i="7"/>
  <c r="J41" i="6"/>
  <c r="E47" i="7"/>
  <c r="W41" i="6"/>
  <c r="I41" i="6"/>
  <c r="M47" i="5"/>
  <c r="M42" i="5"/>
  <c r="M43" i="5"/>
  <c r="M44" i="5"/>
  <c r="M45" i="5"/>
  <c r="M46" i="5"/>
  <c r="I48" i="5"/>
  <c r="F48" i="5"/>
  <c r="Q48" i="5"/>
  <c r="B41" i="6"/>
  <c r="O42" i="5"/>
  <c r="O43" i="5"/>
  <c r="O44" i="5"/>
  <c r="O45" i="5"/>
  <c r="O46" i="5"/>
  <c r="O47" i="5"/>
  <c r="E5" i="5"/>
  <c r="N41" i="5"/>
  <c r="Y48" i="5"/>
  <c r="V41" i="5"/>
  <c r="M41" i="5"/>
  <c r="O41" i="5"/>
  <c r="I47" i="7"/>
  <c r="C5" i="5"/>
  <c r="R42" i="5"/>
  <c r="R43" i="5"/>
  <c r="R44" i="5"/>
  <c r="R45" i="5"/>
  <c r="R46" i="5"/>
  <c r="R47" i="5"/>
  <c r="H5" i="5"/>
  <c r="S5" i="5"/>
  <c r="X48" i="5"/>
  <c r="N42" i="5"/>
  <c r="N43" i="5"/>
  <c r="N44" i="5"/>
  <c r="N45" i="5"/>
  <c r="N46" i="5"/>
  <c r="N47" i="5"/>
  <c r="B73" i="12"/>
  <c r="B104" i="4"/>
  <c r="X79" i="16"/>
  <c r="X108" i="4" s="1"/>
  <c r="X109" i="4"/>
  <c r="B101" i="16"/>
  <c r="B164" i="4" s="1"/>
  <c r="B91" i="16"/>
  <c r="B52" i="16"/>
  <c r="B62" i="4"/>
  <c r="B135" i="4" s="1"/>
  <c r="H178" i="19"/>
  <c r="O165" i="23"/>
  <c r="D128" i="4"/>
  <c r="T134" i="4"/>
  <c r="J101" i="16"/>
  <c r="J164" i="4" s="1"/>
  <c r="J91" i="16"/>
  <c r="J52" i="16"/>
  <c r="J62" i="4"/>
  <c r="J135" i="4" s="1"/>
  <c r="W165" i="23"/>
  <c r="N100" i="16"/>
  <c r="N163" i="4" s="1"/>
  <c r="N61" i="4"/>
  <c r="B79" i="16"/>
  <c r="B108" i="4" s="1"/>
  <c r="B110" i="4"/>
  <c r="B102" i="16"/>
  <c r="B165" i="4" s="1"/>
  <c r="P61" i="4"/>
  <c r="G59" i="20"/>
  <c r="G114" i="4"/>
  <c r="G78" i="20"/>
  <c r="G169" i="4" s="1"/>
  <c r="P160" i="19"/>
  <c r="U54" i="8"/>
  <c r="U99" i="4" s="1"/>
  <c r="U101" i="4"/>
  <c r="E59" i="20"/>
  <c r="E115" i="4"/>
  <c r="E79" i="20"/>
  <c r="E170" i="4" s="1"/>
  <c r="B54" i="8"/>
  <c r="B99" i="4" s="1"/>
  <c r="B101" i="4"/>
  <c r="I75" i="12"/>
  <c r="I105" i="4"/>
  <c r="F59" i="20"/>
  <c r="F114" i="4"/>
  <c r="F78" i="20"/>
  <c r="F169" i="4" s="1"/>
  <c r="S128" i="4"/>
  <c r="Q75" i="12"/>
  <c r="Q105" i="4"/>
  <c r="X160" i="19"/>
  <c r="R115" i="4"/>
  <c r="R79" i="20"/>
  <c r="R170" i="4" s="1"/>
  <c r="S165" i="23"/>
  <c r="H61" i="4"/>
  <c r="L128" i="4"/>
  <c r="J160" i="17"/>
  <c r="P110" i="4"/>
  <c r="P102" i="16"/>
  <c r="P165" i="4" s="1"/>
  <c r="I178" i="19"/>
  <c r="G146" i="23"/>
  <c r="O79" i="16"/>
  <c r="O108" i="4" s="1"/>
  <c r="O109" i="4"/>
  <c r="E165" i="23"/>
  <c r="T5" i="5"/>
  <c r="T48" i="5" s="1"/>
  <c r="M54" i="8"/>
  <c r="M99" i="4" s="1"/>
  <c r="M101" i="4"/>
  <c r="W160" i="17"/>
  <c r="M59" i="20"/>
  <c r="M115" i="4"/>
  <c r="M79" i="20"/>
  <c r="M170" i="4" s="1"/>
  <c r="U59" i="20"/>
  <c r="U115" i="4"/>
  <c r="U79" i="20"/>
  <c r="U170" i="4" s="1"/>
  <c r="Y75" i="12"/>
  <c r="Y105" i="4"/>
  <c r="C75" i="12"/>
  <c r="C105" i="4"/>
  <c r="N75" i="12"/>
  <c r="N105" i="4"/>
  <c r="Y178" i="19"/>
  <c r="I128" i="4"/>
  <c r="J79" i="16"/>
  <c r="J108" i="4" s="1"/>
  <c r="J110" i="4"/>
  <c r="J102" i="16"/>
  <c r="J165" i="4" s="1"/>
  <c r="O160" i="19"/>
  <c r="L134" i="4"/>
  <c r="L51" i="4"/>
  <c r="O59" i="20"/>
  <c r="O114" i="4"/>
  <c r="O78" i="20"/>
  <c r="O169" i="4" s="1"/>
  <c r="N59" i="20"/>
  <c r="N114" i="4"/>
  <c r="N78" i="20"/>
  <c r="N169" i="4" s="1"/>
  <c r="G115" i="4"/>
  <c r="G79" i="20"/>
  <c r="G170" i="4" s="1"/>
  <c r="U165" i="23"/>
  <c r="N146" i="23"/>
  <c r="F75" i="12"/>
  <c r="F105" i="4"/>
  <c r="G101" i="16"/>
  <c r="G164" i="4" s="1"/>
  <c r="G91" i="16"/>
  <c r="G52" i="16"/>
  <c r="G62" i="4"/>
  <c r="G135" i="4" s="1"/>
  <c r="Y128" i="4"/>
  <c r="H79" i="16"/>
  <c r="H108" i="4" s="1"/>
  <c r="H109" i="4"/>
  <c r="R101" i="16"/>
  <c r="R164" i="4" s="1"/>
  <c r="R91" i="16"/>
  <c r="R52" i="16"/>
  <c r="R62" i="4"/>
  <c r="R135" i="4" s="1"/>
  <c r="B178" i="19"/>
  <c r="J59" i="20"/>
  <c r="J114" i="4"/>
  <c r="J78" i="20"/>
  <c r="J169" i="4" s="1"/>
  <c r="C128" i="4"/>
  <c r="Q102" i="16"/>
  <c r="Q165" i="4" s="1"/>
  <c r="Q79" i="16"/>
  <c r="Q110" i="4"/>
  <c r="P89" i="16"/>
  <c r="K128" i="4"/>
  <c r="X89" i="16"/>
  <c r="H75" i="12"/>
  <c r="H105" i="4"/>
  <c r="O146" i="23"/>
  <c r="P75" i="12"/>
  <c r="P105" i="4"/>
  <c r="Y54" i="8"/>
  <c r="Y99" i="4" s="1"/>
  <c r="Y101" i="4"/>
  <c r="R79" i="16"/>
  <c r="R108" i="4" s="1"/>
  <c r="R110" i="4"/>
  <c r="R102" i="16"/>
  <c r="R165" i="4" s="1"/>
  <c r="B115" i="4"/>
  <c r="B79" i="20"/>
  <c r="B170" i="4" s="1"/>
  <c r="V59" i="20"/>
  <c r="V114" i="4"/>
  <c r="V78" i="20"/>
  <c r="V169" i="4" s="1"/>
  <c r="D5" i="5"/>
  <c r="D48" i="5" s="1"/>
  <c r="R73" i="12"/>
  <c r="R104" i="4"/>
  <c r="H160" i="19"/>
  <c r="P178" i="19"/>
  <c r="B59" i="20"/>
  <c r="B114" i="4"/>
  <c r="B78" i="20"/>
  <c r="B169" i="4" s="1"/>
  <c r="R160" i="17"/>
  <c r="X110" i="4"/>
  <c r="X102" i="16"/>
  <c r="X165" i="4" s="1"/>
  <c r="J146" i="23"/>
  <c r="O101" i="16"/>
  <c r="O164" i="4" s="1"/>
  <c r="O91" i="16"/>
  <c r="O52" i="16"/>
  <c r="O62" i="4"/>
  <c r="O135" i="4" s="1"/>
  <c r="P59" i="20"/>
  <c r="P115" i="4"/>
  <c r="P79" i="20"/>
  <c r="P170" i="4" s="1"/>
  <c r="R59" i="20"/>
  <c r="R114" i="4"/>
  <c r="R78" i="20"/>
  <c r="R169" i="4" s="1"/>
  <c r="L5" i="5"/>
  <c r="L48" i="5" s="1"/>
  <c r="K75" i="12"/>
  <c r="K105" i="4"/>
  <c r="J178" i="19"/>
  <c r="G165" i="23"/>
  <c r="G160" i="17"/>
  <c r="V146" i="23"/>
  <c r="O115" i="4"/>
  <c r="O79" i="20"/>
  <c r="O170" i="4" s="1"/>
  <c r="J54" i="8"/>
  <c r="J99" i="4" s="1"/>
  <c r="J101" i="4"/>
  <c r="V100" i="16"/>
  <c r="V163" i="4" s="1"/>
  <c r="V61" i="4"/>
  <c r="W115" i="4"/>
  <c r="W79" i="20"/>
  <c r="W170" i="4" s="1"/>
  <c r="F100" i="16"/>
  <c r="F163" i="4" s="1"/>
  <c r="F61" i="4"/>
  <c r="G79" i="16"/>
  <c r="G108" i="4" s="1"/>
  <c r="G109" i="4"/>
  <c r="C115" i="4"/>
  <c r="C79" i="20"/>
  <c r="C170" i="4" s="1"/>
  <c r="C59" i="20"/>
  <c r="S75" i="12"/>
  <c r="S105" i="4"/>
  <c r="X101" i="16"/>
  <c r="X164" i="4" s="1"/>
  <c r="S59" i="20"/>
  <c r="S115" i="4"/>
  <c r="S79" i="20"/>
  <c r="S170" i="4" s="1"/>
  <c r="X75" i="12"/>
  <c r="X105" i="4"/>
  <c r="T160" i="18"/>
  <c r="R178" i="19"/>
  <c r="H110" i="4"/>
  <c r="H102" i="16"/>
  <c r="H165" i="4" s="1"/>
  <c r="W59" i="20"/>
  <c r="W114" i="4"/>
  <c r="W78" i="20"/>
  <c r="W169" i="4" s="1"/>
  <c r="V75" i="12"/>
  <c r="V105" i="4"/>
  <c r="X178" i="19"/>
  <c r="O160" i="17"/>
  <c r="Q178" i="19"/>
  <c r="P165" i="23"/>
  <c r="G160" i="19"/>
  <c r="J73" i="12"/>
  <c r="J104" i="4"/>
  <c r="C165" i="23"/>
  <c r="W79" i="16"/>
  <c r="W108" i="4" s="1"/>
  <c r="W109" i="4"/>
  <c r="X59" i="20"/>
  <c r="X115" i="4"/>
  <c r="X79" i="20"/>
  <c r="X170" i="4" s="1"/>
  <c r="K115" i="4"/>
  <c r="K59" i="20"/>
  <c r="K79" i="20"/>
  <c r="K170" i="4" s="1"/>
  <c r="Q128" i="4"/>
  <c r="X61" i="4"/>
  <c r="H59" i="20"/>
  <c r="H115" i="4"/>
  <c r="H79" i="20"/>
  <c r="H170" i="4" s="1"/>
  <c r="W146" i="23"/>
  <c r="I102" i="16"/>
  <c r="I165" i="4" s="1"/>
  <c r="I79" i="16"/>
  <c r="I110" i="4"/>
  <c r="D134" i="4"/>
  <c r="D51" i="4"/>
  <c r="H89" i="16"/>
  <c r="R54" i="8"/>
  <c r="R99" i="4" s="1"/>
  <c r="R101" i="4"/>
  <c r="P79" i="16"/>
  <c r="P108" i="4" s="1"/>
  <c r="P109" i="4"/>
  <c r="Y102" i="16"/>
  <c r="Y165" i="4" s="1"/>
  <c r="Y79" i="16"/>
  <c r="Y110" i="4"/>
  <c r="J115" i="4"/>
  <c r="J79" i="20"/>
  <c r="J170" i="4" s="1"/>
  <c r="W101" i="16"/>
  <c r="W164" i="4" s="1"/>
  <c r="W91" i="16"/>
  <c r="W52" i="16"/>
  <c r="W62" i="4"/>
  <c r="W135" i="4" s="1"/>
  <c r="W160" i="19"/>
  <c r="D112" i="4" l="1"/>
  <c r="D76" i="20"/>
  <c r="D167" i="4" s="1"/>
  <c r="L112" i="4"/>
  <c r="L98" i="4" s="1"/>
  <c r="L153" i="4" s="1"/>
  <c r="L76" i="20"/>
  <c r="L167" i="4" s="1"/>
  <c r="D108" i="4"/>
  <c r="D98" i="4" s="1"/>
  <c r="D100" i="16"/>
  <c r="D163" i="4" s="1"/>
  <c r="C108" i="4"/>
  <c r="C100" i="16"/>
  <c r="C163" i="4" s="1"/>
  <c r="X100" i="16"/>
  <c r="X163" i="4" s="1"/>
  <c r="U61" i="4"/>
  <c r="U100" i="16"/>
  <c r="U163" i="4" s="1"/>
  <c r="M134" i="4"/>
  <c r="M51" i="4"/>
  <c r="K100" i="16"/>
  <c r="K163" i="4" s="1"/>
  <c r="K61" i="4"/>
  <c r="E100" i="16"/>
  <c r="E163" i="4" s="1"/>
  <c r="E61" i="4"/>
  <c r="S100" i="16"/>
  <c r="S163" i="4" s="1"/>
  <c r="S61" i="4"/>
  <c r="U104" i="4"/>
  <c r="U73" i="12"/>
  <c r="U102" i="4" s="1"/>
  <c r="W73" i="12"/>
  <c r="W102" i="4" s="1"/>
  <c r="W104" i="4"/>
  <c r="T104" i="4"/>
  <c r="T73" i="12"/>
  <c r="T102" i="4" s="1"/>
  <c r="T98" i="4" s="1"/>
  <c r="Q130" i="4"/>
  <c r="Q51" i="4"/>
  <c r="I130" i="4"/>
  <c r="I51" i="4"/>
  <c r="C51" i="4"/>
  <c r="T51" i="4"/>
  <c r="N47" i="7"/>
  <c r="Q47" i="7"/>
  <c r="S44" i="5"/>
  <c r="S45" i="5"/>
  <c r="S47" i="5"/>
  <c r="S42" i="5"/>
  <c r="S43" i="5"/>
  <c r="S46" i="5"/>
  <c r="I41" i="5"/>
  <c r="E42" i="5"/>
  <c r="E43" i="5"/>
  <c r="E44" i="5"/>
  <c r="E45" i="5"/>
  <c r="E46" i="5"/>
  <c r="E47" i="5"/>
  <c r="H45" i="5"/>
  <c r="H46" i="5"/>
  <c r="H47" i="5"/>
  <c r="H42" i="5"/>
  <c r="H43" i="5"/>
  <c r="H44" i="5"/>
  <c r="P45" i="5"/>
  <c r="P46" i="5"/>
  <c r="P47" i="5"/>
  <c r="P42" i="5"/>
  <c r="P41" i="5" s="1"/>
  <c r="P43" i="5"/>
  <c r="P44" i="5"/>
  <c r="R41" i="5"/>
  <c r="H48" i="5"/>
  <c r="C44" i="5"/>
  <c r="C45" i="5"/>
  <c r="C46" i="5"/>
  <c r="C42" i="5"/>
  <c r="C43" i="5"/>
  <c r="C47" i="5"/>
  <c r="X41" i="5"/>
  <c r="Q41" i="5"/>
  <c r="P48" i="5"/>
  <c r="F41" i="5"/>
  <c r="Y41" i="5"/>
  <c r="K41" i="5"/>
  <c r="E48" i="5"/>
  <c r="Y100" i="16"/>
  <c r="Y163" i="4" s="1"/>
  <c r="Y108" i="4"/>
  <c r="R102" i="4"/>
  <c r="R98" i="4" s="1"/>
  <c r="C73" i="12"/>
  <c r="C104" i="4"/>
  <c r="G112" i="4"/>
  <c r="G98" i="4" s="1"/>
  <c r="G76" i="20"/>
  <c r="J102" i="4"/>
  <c r="J98" i="4" s="1"/>
  <c r="O100" i="16"/>
  <c r="O163" i="4" s="1"/>
  <c r="O61" i="4"/>
  <c r="O112" i="4"/>
  <c r="O98" i="4" s="1"/>
  <c r="O76" i="20"/>
  <c r="O167" i="4" s="1"/>
  <c r="H100" i="16"/>
  <c r="H163" i="4" s="1"/>
  <c r="B100" i="16"/>
  <c r="B163" i="4" s="1"/>
  <c r="B61" i="4"/>
  <c r="V73" i="12"/>
  <c r="V104" i="4"/>
  <c r="P73" i="12"/>
  <c r="P104" i="4"/>
  <c r="J112" i="4"/>
  <c r="J76" i="20"/>
  <c r="J167" i="4" s="1"/>
  <c r="U112" i="4"/>
  <c r="U98" i="4" s="1"/>
  <c r="U76" i="20"/>
  <c r="U167" i="4" s="1"/>
  <c r="S112" i="4"/>
  <c r="S76" i="20"/>
  <c r="S167" i="4" s="1"/>
  <c r="R112" i="4"/>
  <c r="R76" i="20"/>
  <c r="R167" i="4" s="1"/>
  <c r="O89" i="16"/>
  <c r="Q100" i="16"/>
  <c r="Q163" i="4" s="1"/>
  <c r="Q108" i="4"/>
  <c r="F112" i="4"/>
  <c r="F76" i="20"/>
  <c r="P134" i="4"/>
  <c r="P51" i="4"/>
  <c r="B89" i="16"/>
  <c r="D153" i="4"/>
  <c r="W89" i="16"/>
  <c r="X134" i="4"/>
  <c r="X51" i="4"/>
  <c r="F134" i="4"/>
  <c r="F51" i="4"/>
  <c r="D47" i="5"/>
  <c r="D42" i="5"/>
  <c r="D45" i="5"/>
  <c r="D43" i="5"/>
  <c r="D46" i="5"/>
  <c r="D44" i="5"/>
  <c r="G100" i="16"/>
  <c r="G163" i="4" s="1"/>
  <c r="G61" i="4"/>
  <c r="N112" i="4"/>
  <c r="N76" i="20"/>
  <c r="N167" i="4" s="1"/>
  <c r="T44" i="5"/>
  <c r="T47" i="5"/>
  <c r="T42" i="5"/>
  <c r="T45" i="5"/>
  <c r="T43" i="5"/>
  <c r="T46" i="5"/>
  <c r="P100" i="16"/>
  <c r="P163" i="4" s="1"/>
  <c r="C76" i="20"/>
  <c r="C112" i="4"/>
  <c r="B112" i="4"/>
  <c r="B76" i="20"/>
  <c r="H73" i="12"/>
  <c r="H104" i="4"/>
  <c r="R100" i="16"/>
  <c r="R163" i="4" s="1"/>
  <c r="R61" i="4"/>
  <c r="G89" i="16"/>
  <c r="M112" i="4"/>
  <c r="M98" i="4" s="1"/>
  <c r="M76" i="20"/>
  <c r="M167" i="4" s="1"/>
  <c r="Q73" i="12"/>
  <c r="Q104" i="4"/>
  <c r="K112" i="4"/>
  <c r="K76" i="20"/>
  <c r="K167" i="4" s="1"/>
  <c r="H134" i="4"/>
  <c r="H51" i="4"/>
  <c r="N134" i="4"/>
  <c r="N51" i="4"/>
  <c r="W100" i="16"/>
  <c r="W163" i="4" s="1"/>
  <c r="W61" i="4"/>
  <c r="X112" i="4"/>
  <c r="X76" i="20"/>
  <c r="X167" i="4" s="1"/>
  <c r="W112" i="4"/>
  <c r="W98" i="4" s="1"/>
  <c r="W76" i="20"/>
  <c r="S73" i="12"/>
  <c r="S104" i="4"/>
  <c r="K73" i="12"/>
  <c r="K104" i="4"/>
  <c r="P112" i="4"/>
  <c r="P76" i="20"/>
  <c r="R89" i="16"/>
  <c r="Y73" i="12"/>
  <c r="Y104" i="4"/>
  <c r="H112" i="4"/>
  <c r="H76" i="20"/>
  <c r="H167" i="4" s="1"/>
  <c r="I100" i="16"/>
  <c r="I163" i="4" s="1"/>
  <c r="I108" i="4"/>
  <c r="X73" i="12"/>
  <c r="X104" i="4"/>
  <c r="V134" i="4"/>
  <c r="V51" i="4"/>
  <c r="L44" i="5"/>
  <c r="L47" i="5"/>
  <c r="L42" i="5"/>
  <c r="L45" i="5"/>
  <c r="L43" i="5"/>
  <c r="L46" i="5"/>
  <c r="N73" i="12"/>
  <c r="N104" i="4"/>
  <c r="I73" i="12"/>
  <c r="I104" i="4"/>
  <c r="E112" i="4"/>
  <c r="E98" i="4" s="1"/>
  <c r="E76" i="20"/>
  <c r="J100" i="16"/>
  <c r="J163" i="4" s="1"/>
  <c r="J61" i="4"/>
  <c r="V112" i="4"/>
  <c r="V76" i="20"/>
  <c r="V167" i="4" s="1"/>
  <c r="F73" i="12"/>
  <c r="F104" i="4"/>
  <c r="J89" i="16"/>
  <c r="B102" i="4"/>
  <c r="B98" i="4" s="1"/>
  <c r="T153" i="4" l="1"/>
  <c r="E134" i="4"/>
  <c r="E51" i="4"/>
  <c r="E153" i="4" s="1"/>
  <c r="K134" i="4"/>
  <c r="K51" i="4"/>
  <c r="S134" i="4"/>
  <c r="S51" i="4"/>
  <c r="U51" i="4"/>
  <c r="U134" i="4"/>
  <c r="H41" i="5"/>
  <c r="C41" i="5"/>
  <c r="E41" i="5"/>
  <c r="S41" i="5"/>
  <c r="M153" i="4"/>
  <c r="U153" i="4"/>
  <c r="R134" i="4"/>
  <c r="R51" i="4"/>
  <c r="J134" i="4"/>
  <c r="J51" i="4"/>
  <c r="L41" i="5"/>
  <c r="Y102" i="4"/>
  <c r="Y98" i="4" s="1"/>
  <c r="K102" i="4"/>
  <c r="K98" i="4" s="1"/>
  <c r="P102" i="4"/>
  <c r="P98" i="4" s="1"/>
  <c r="P153" i="4" s="1"/>
  <c r="G167" i="4"/>
  <c r="N102" i="4"/>
  <c r="N98" i="4" s="1"/>
  <c r="N153" i="4" s="1"/>
  <c r="X102" i="4"/>
  <c r="X98" i="4" s="1"/>
  <c r="X153" i="4" s="1"/>
  <c r="H102" i="4"/>
  <c r="H98" i="4" s="1"/>
  <c r="H153" i="4" s="1"/>
  <c r="V102" i="4"/>
  <c r="V98" i="4" s="1"/>
  <c r="V153" i="4" s="1"/>
  <c r="O134" i="4"/>
  <c r="O51" i="4"/>
  <c r="F102" i="4"/>
  <c r="F98" i="4" s="1"/>
  <c r="F153" i="4" s="1"/>
  <c r="S102" i="4"/>
  <c r="S98" i="4" s="1"/>
  <c r="B167" i="4"/>
  <c r="D41" i="5"/>
  <c r="F167" i="4"/>
  <c r="C102" i="4"/>
  <c r="C98" i="4" s="1"/>
  <c r="E167" i="4"/>
  <c r="W167" i="4"/>
  <c r="Q102" i="4"/>
  <c r="Q98" i="4" s="1"/>
  <c r="B134" i="4"/>
  <c r="B51" i="4"/>
  <c r="P167" i="4"/>
  <c r="W134" i="4"/>
  <c r="W51" i="4"/>
  <c r="T41" i="5"/>
  <c r="G134" i="4"/>
  <c r="G51" i="4"/>
  <c r="I102" i="4"/>
  <c r="I98" i="4" s="1"/>
  <c r="C167" i="4"/>
  <c r="K153" i="4" l="1"/>
  <c r="Y153" i="4"/>
  <c r="O153" i="4"/>
  <c r="W153" i="4"/>
  <c r="B153" i="4"/>
  <c r="Q153" i="4"/>
  <c r="J153" i="4"/>
  <c r="R153" i="4"/>
  <c r="C153" i="4"/>
  <c r="I153" i="4"/>
  <c r="S153" i="4"/>
  <c r="G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<sst xmlns="http://schemas.openxmlformats.org/spreadsheetml/2006/main" count="8364" uniqueCount="3249">
  <si>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</si>
  <si>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</si>
  <si>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</si>
  <si>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</si>
  <si>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</si>
  <si>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</si>
  <si>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</si>
  <si>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</si>
  <si>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</si>
  <si>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</si>
  <si>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</si>
  <si>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</si>
  <si>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</si>
  <si>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</si>
  <si>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</si>
  <si>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</si>
  <si>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</si>
  <si>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</si>
  <si>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</si>
  <si>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</si>
  <si>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</si>
  <si>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</si>
  <si>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</si>
  <si>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</si>
  <si>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</si>
  <si>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</si>
  <si>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</si>
  <si>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</si>
  <si>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</si>
  <si>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</si>
  <si>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</si>
  <si>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</si>
  <si>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</si>
  <si>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</si>
  <si>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</si>
  <si>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</si>
  <si>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</si>
  <si>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</si>
  <si>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</si>
  <si>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</si>
  <si>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</si>
  <si>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</si>
  <si>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</si>
  <si>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</si>
  <si>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</si>
  <si>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</si>
  <si>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</si>
  <si>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</si>
  <si>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</si>
  <si>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</si>
  <si>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</si>
  <si>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</si>
  <si>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</si>
  <si>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</si>
  <si>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</si>
  <si>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</si>
  <si>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</si>
  <si>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</si>
  <si>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</si>
  <si>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</si>
  <si>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</si>
  <si>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</si>
  <si>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</si>
  <si>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</si>
  <si>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</si>
  <si>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</si>
  <si>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</si>
  <si>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</si>
  <si>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</si>
  <si>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</si>
  <si>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</si>
  <si>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</si>
  <si>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</si>
  <si>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</si>
  <si>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</si>
  <si>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</si>
  <si>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</si>
  <si>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</si>
  <si>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</si>
  <si>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</si>
  <si>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</si>
  <si>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</si>
  <si>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</si>
  <si>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</si>
  <si>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</si>
  <si>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</si>
  <si>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</si>
  <si>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</si>
  <si>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</si>
  <si>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</si>
  <si>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</si>
  <si>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</si>
  <si>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</si>
  <si>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</si>
  <si>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</si>
  <si>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</si>
  <si>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</si>
  <si>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</si>
  <si>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</si>
  <si>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</si>
  <si>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</si>
  <si>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</si>
  <si>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</si>
  <si>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</si>
  <si>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</si>
  <si>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</si>
  <si>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</si>
  <si>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</si>
  <si>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</si>
  <si>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</si>
  <si>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</si>
  <si>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PROCESS_EMI.ktCO2.LT.NSI.TOTAL</t>
  </si>
  <si>
    <t>Market shares of CO2 emissions (%)</t>
  </si>
  <si>
    <t>VA.Meuro2023.LT.ISI.BF_BOF</t>
  </si>
  <si>
    <t>VA.Meuro2023.LT.ISI.EAF</t>
  </si>
  <si>
    <t>Physical output (kt steel)</t>
  </si>
  <si>
    <t>OUTPUT.kt.LT.ISI.BF_BOF</t>
  </si>
  <si>
    <t>OUTPUT.kt.LT.ISI.EAF</t>
  </si>
  <si>
    <t>Installed capacity (kt steel production)</t>
  </si>
  <si>
    <t>CAP.kt.LT.ISI.BF_BOF</t>
  </si>
  <si>
    <t>CAP.kt.LT.ISI.EAF</t>
  </si>
  <si>
    <t>Capacity investment (kt steel production)</t>
  </si>
  <si>
    <t>NEWCAP.kt.LT.ISI.BF_BOF</t>
  </si>
  <si>
    <t>NEWCAP.kt.LT.ISI.EAF</t>
  </si>
  <si>
    <t>Decommissioned capacity (kt steel production)</t>
  </si>
  <si>
    <t>Idle capacity (kt steel production)</t>
  </si>
  <si>
    <t>FEC.ktoe.LT.ISI.TOTAL.TOTAL.TOTAL.TOTAL</t>
  </si>
  <si>
    <t>FEC.ktoe.LT.ISI.TOTAL.TOTAL.TOTAL.NONCOKE_SOLIDS</t>
  </si>
  <si>
    <t>FEC.ktoe.LT.ISI.TOTAL.TOTAL.TOTAL.COKE</t>
  </si>
  <si>
    <t>FEC.ktoe.LT.ISI.TOTAL.TOTAL.TOTAL.RFG</t>
  </si>
  <si>
    <t>FEC.ktoe.LT.ISI.TOTAL.TOTAL.TOTAL.LPG</t>
  </si>
  <si>
    <t>FEC.ktoe.LT.ISI.TOTAL.TOTAL.TOTAL.DIESEL</t>
  </si>
  <si>
    <t>FEC.ktoe.LT.ISI.TOTAL.TOTAL.TOTAL.RFO</t>
  </si>
  <si>
    <t>FEC.ktoe.LT.ISI.TOTAL.TOTAL.TOTAL.OTHER</t>
  </si>
  <si>
    <t>FEC.ktoe.LT.ISI.TOTAL.TOTAL.TOTAL.NG</t>
  </si>
  <si>
    <t>FEC.ktoe.LT.ISI.TOTAL.TOTAL.TOTAL.DERIVED</t>
  </si>
  <si>
    <t>FEC.ktoe.LT.ISI.TOTAL.TOTAL.TOTAL.BIOMASS_WASTE</t>
  </si>
  <si>
    <t>FEC.ktoe.LT.ISI.TOTAL.TOTAL.TOTAL.BIOGAS</t>
  </si>
  <si>
    <t>FEC.ktoe.LT.ISI.TOTAL.TOTAL.TOTAL.LIQBIO</t>
  </si>
  <si>
    <t>FEC.ktoe.LT.ISI.TOTAL.TOTAL.TOTAL.SOLAR</t>
  </si>
  <si>
    <t>FEC.ktoe.LT.ISI.TOTAL.TOTAL.TOTAL.GEO</t>
  </si>
  <si>
    <t>FEC.ktoe.LT.ISI.TOTAL.TOTAL.TOTAL.AMBIENT</t>
  </si>
  <si>
    <t>FEC.ktoe.LT.ISI.TOTAL.TOTAL.TOTAL.STEAM_DISTR</t>
  </si>
  <si>
    <t>FEC.ktoe.LT.ISI.TOTAL.TOTAL.TOTAL.ELEC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</si>
  <si>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</si>
  <si>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</si>
  <si>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</si>
  <si>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</si>
  <si>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</si>
  <si>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</si>
  <si>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</si>
  <si>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</si>
  <si>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</si>
  <si>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FEC.ktoe.LT.ISI.BF_BOF.TOTAL.TOTAL.TOTAL</t>
  </si>
  <si>
    <t>FEC.ktoe.LT.ISI.BF_BOF.LIGHT.GENERIC.ELEC</t>
  </si>
  <si>
    <t>FEC.ktoe.LT.ISI.BF_BOF.AIRCOMP.GENERIC.ELEC</t>
  </si>
  <si>
    <t>FEC.ktoe.LT.ISI.BF_BOF.MOTOR.GENERIC.ELEC</t>
  </si>
  <si>
    <t>FEC.ktoe.LT.ISI.BF_BOF.FANS.GENERIC.ELEC</t>
  </si>
  <si>
    <t>FEC.ktoe.LT.ISI.BF_BOF.LOW_ENTH.TOTAL.TOTAL</t>
  </si>
  <si>
    <t>Diesel oil and liquid biofuels</t>
  </si>
  <si>
    <t>FEC.ktoe.LT.ISI.BF_BOF.LOW_ENTH.THERM.DIESEL_LIQBIO</t>
  </si>
  <si>
    <t>FEC.ktoe.LT.ISI.BF_BOF.LOW_ENTH.THERM.NG_BIOGAS</t>
  </si>
  <si>
    <t>FEC.ktoe.LT.ISI.BF_BOF.LOW_ENTH.THERM.SOLAR_GEO</t>
  </si>
  <si>
    <t>FEC.ktoe.LT.ISI.BF_BOF.LOW_ENTH.HP.AMBIENT</t>
  </si>
  <si>
    <t>FEC.ktoe.LT.ISI.BF_BOF.LOW_ENTH.THERM.ELEC</t>
  </si>
  <si>
    <t>Steel: Sinter/Pellet-making</t>
  </si>
  <si>
    <t>FEC.ktoe.LT.ISI.BF_BOF.SINTERING.TOTAL.TOTAL</t>
  </si>
  <si>
    <t>FEC.ktoe.LT.ISI.BF_BOF.SINTERING.THERM.NONCOKE_SOLIDS</t>
  </si>
  <si>
    <t>FEC.ktoe.LT.ISI.BF_BOF.SINTERING.THERM.RFO</t>
  </si>
  <si>
    <t>FEC.ktoe.LT.ISI.BF_BOF.SINTERING.THERM.NG_BIOGAS</t>
  </si>
  <si>
    <t>FEC.ktoe.LT.ISI.BF_BOF.SINTERING.THERM.DERIVED</t>
  </si>
  <si>
    <t>FEC.ktoe.LT.ISI.BF_BOF.SINTERING.THERM.ELEC</t>
  </si>
  <si>
    <t>Steel: Blast /Basic oxygen furnace</t>
  </si>
  <si>
    <t>FEC.ktoe.LT.ISI.BF_BOF.BLAST_FURNACE.TOTAL.TOTAL</t>
  </si>
  <si>
    <t>FEC.ktoe.LT.ISI.BF_BOF.BLAST_FURNACE.THERM.NONCOKE_SOLIDS</t>
  </si>
  <si>
    <t>FEC.ktoe.LT.ISI.BF_BOF.BLAST_FURNACE.THERM.COKE</t>
  </si>
  <si>
    <t>FEC.ktoe.LT.ISI.BF_BOF.BLAST_FURNACE.THERM.RFO</t>
  </si>
  <si>
    <t>FEC.ktoe.LT.ISI.BF_BOF.BLAST_FURNACE.THERM.NG_BIOGAS</t>
  </si>
  <si>
    <t>FEC.ktoe.LT.ISI.BF_BOF.BLAST_FURNACE.THERM.DERIVED</t>
  </si>
  <si>
    <t>Steel: Furnaces, refining and rolling</t>
  </si>
  <si>
    <t>FEC.ktoe.LT.ISI.BF_BOF.REFINING.TOTAL.TOTAL</t>
  </si>
  <si>
    <t>Steel: Furnaces, refining and rolling - Thermal</t>
  </si>
  <si>
    <t>FEC.ktoe.LT.ISI.BF_BOF.REFINING.THERM.TOTAL</t>
  </si>
  <si>
    <t>FEC.ktoe.LT.ISI.BF_BOF.REFINING.THERM.LPG</t>
  </si>
  <si>
    <t>FEC.ktoe.LT.ISI.BF_BOF.REFINING.THERM.DIESEL_LIQBIO</t>
  </si>
  <si>
    <t>FEC.ktoe.LT.ISI.BF_BOF.REFINING.THERM.RFO</t>
  </si>
  <si>
    <t>FEC.ktoe.LT.ISI.BF_BOF.REFINING.THERM.NG_BIOGAS</t>
  </si>
  <si>
    <t>Steel: Furnaces, refining and rolling - Electric</t>
  </si>
  <si>
    <t>FEC.ktoe.LT.ISI.BF_BOF.REFINING.ELEC.ELEC</t>
  </si>
  <si>
    <t>Steel: Product finishing</t>
  </si>
  <si>
    <t>Steel: Product finishing - Thermal</t>
  </si>
  <si>
    <t>FEC.ktoe.LT.ISI.BF_BOF.FINISHING.THERM.TOTAL</t>
  </si>
  <si>
    <t>FEC.ktoe.LT.ISI.BF_BOF.FINISHING.THERM.LPG</t>
  </si>
  <si>
    <t>FEC.ktoe.LT.ISI.BF_BOF.FINISHING.THERM.DIESEL_LIQBIO</t>
  </si>
  <si>
    <t>FEC.ktoe.LT.ISI.BF_BOF.FINISHING.THERM.NG_BIOGAS</t>
  </si>
  <si>
    <t>Steel: Product finishing - Steam</t>
  </si>
  <si>
    <t>FEC.ktoe.LT.ISI.BF_BOF.FINISHING_STEAM.TOTAL.TOTAL</t>
  </si>
  <si>
    <t>FEC.ktoe.LT.ISI.BF_BOF.FINISHING_STEAM.STEAM.NONCOKE_SOLIDS</t>
  </si>
  <si>
    <t>FEC.ktoe.LT.ISI.BF_BOF.FINISHING_STEAM.STEAM.RFG</t>
  </si>
  <si>
    <t>FEC.ktoe.LT.ISI.BF_BOF.FINISHING_STEAM.STEAM.LPG</t>
  </si>
  <si>
    <t>FEC.ktoe.LT.ISI.BF_BOF.FINISHING_STEAM.STEAM.DIESEL_LIQBIO</t>
  </si>
  <si>
    <t>FEC.ktoe.LT.ISI.BF_BOF.FINISHING_STEAM.STEAM.RFO</t>
  </si>
  <si>
    <t>FEC.ktoe.LT.ISI.BF_BOF.FINISHING_STEAM.STEAM.OTHER</t>
  </si>
  <si>
    <t>FEC.ktoe.LT.ISI.BF_BOF.FINISHING_STEAM.STEAM.NG_BIOGAS</t>
  </si>
  <si>
    <t>FEC.ktoe.LT.ISI.BF_BOF.FINISHING_STEAM.STEAM.DERIVED</t>
  </si>
  <si>
    <t>FEC.ktoe.LT.ISI.BF_BOF.FINISHING_STEAM.STEAM.BIOMASS_WASTE</t>
  </si>
  <si>
    <t>FEC.ktoe.LT.ISI.BF_BOF.FINISHING_STEAM.STEAM.STEAM_DISTR</t>
  </si>
  <si>
    <t>Steel: Product finishing - Electric</t>
  </si>
  <si>
    <t>FEC.ktoe.LT.ISI.BF_BOF.FINISHING.ELEC.ELEC</t>
  </si>
  <si>
    <t>FEC.ktoe.LT.ISI.EAF.TOTAL.TOTAL.TOTAL</t>
  </si>
  <si>
    <t>FEC.ktoe.LT.ISI.EAF.LIGHT.GENERIC.ELEC</t>
  </si>
  <si>
    <t>FEC.ktoe.LT.ISI.EAF.AIRCOMP.GENERIC.ELEC</t>
  </si>
  <si>
    <t>FEC.ktoe.LT.ISI.EAF.MOTOR.GENERIC.ELEC</t>
  </si>
  <si>
    <t>FEC.ktoe.LT.ISI.EAF.FANS.GENERIC.ELEC</t>
  </si>
  <si>
    <t>FEC.ktoe.LT.ISI.EAF.LOW_ENTH.TOTAL.TOTAL</t>
  </si>
  <si>
    <t>FEC.ktoe.LT.ISI.EAF.LOW_ENTH.THERM.DIESEL_LIQBIO</t>
  </si>
  <si>
    <t>FEC.ktoe.LT.ISI.EAF.LOW_ENTH.THERM.NG_BIOGAS</t>
  </si>
  <si>
    <t>FEC.ktoe.LT.ISI.EAF.LOW_ENTH.THERM.SOLAR_GEO</t>
  </si>
  <si>
    <t>FEC.ktoe.LT.ISI.EAF.LOW_ENTH.HP.AMBIENT</t>
  </si>
  <si>
    <t>FEC.ktoe.LT.ISI.EAF.LOW_ENTH.THERM.ELEC</t>
  </si>
  <si>
    <t>Steel: Smelters</t>
  </si>
  <si>
    <t>FEC.ktoe.LT.ISI.EAF.SMELTING.TOTAL.TOTAL</t>
  </si>
  <si>
    <t>FEC.ktoe.LT.ISI.EAF.SMELTING.THERM.NONCOKE_SOLIDS</t>
  </si>
  <si>
    <t>FEC.ktoe.LT.ISI.EAF.SMELTING.THERM.RFO</t>
  </si>
  <si>
    <t>FEC.ktoe.LT.ISI.EAF.SMELTING.THERM.NG_BIOGAS</t>
  </si>
  <si>
    <t>FEC.ktoe.LT.ISI.EAF.SMELTING.THERM.DERIVED</t>
  </si>
  <si>
    <t>Steel: Electric arc</t>
  </si>
  <si>
    <t>FEC.ktoe.LT.ISI.EAF.ARC_FURNACE.ELEC.ELEC</t>
  </si>
  <si>
    <t>FEC.ktoe.LT.ISI.EAF.REFINING.TOTAL.TOTAL</t>
  </si>
  <si>
    <t>FEC.ktoe.LT.ISI.EAF.REFINING.THERM.TOTAL</t>
  </si>
  <si>
    <t>FEC.ktoe.LT.ISI.EAF.REFINING.THERM.LPG</t>
  </si>
  <si>
    <t>FEC.ktoe.LT.ISI.EAF.REFINING.THERM.DIESEL_LIQBIO</t>
  </si>
  <si>
    <t>FEC.ktoe.LT.ISI.EAF.REFINING.THERM.RFO</t>
  </si>
  <si>
    <t>FEC.ktoe.LT.ISI.EAF.REFINING.THERM.NG_BIOGAS</t>
  </si>
  <si>
    <t>FEC.ktoe.LT.ISI.EAF.REFINING.ELEC.ELEC</t>
  </si>
  <si>
    <t>FEC.ktoe.LT.ISI.EAF.FINISHING.THERM.TOTAL</t>
  </si>
  <si>
    <t>FEC.ktoe.LT.ISI.EAF.FINISHING.THERM.LPG</t>
  </si>
  <si>
    <t>FEC.ktoe.LT.ISI.EAF.FINISHING.THERM.DIESEL_LIQBIO</t>
  </si>
  <si>
    <t>FEC.ktoe.LT.ISI.EAF.FINISHING.THERM.NG_BIOGAS</t>
  </si>
  <si>
    <t>FEC.ktoe.LT.ISI.EAF.FINISHING_STEAM.TOTAL.TOTAL</t>
  </si>
  <si>
    <t>FEC.ktoe.LT.ISI.EAF.FINISHING_STEAM.STEAM.NONCOKE_SOLIDS</t>
  </si>
  <si>
    <t>FEC.ktoe.LT.ISI.EAF.FINISHING_STEAM.STEAM.RFG</t>
  </si>
  <si>
    <t>FEC.ktoe.LT.ISI.EAF.FINISHING_STEAM.STEAM.LPG</t>
  </si>
  <si>
    <t>FEC.ktoe.LT.ISI.EAF.FINISHING_STEAM.STEAM.DIESEL_LIQBIO</t>
  </si>
  <si>
    <t>FEC.ktoe.LT.ISI.EAF.FINISHING_STEAM.STEAM.RFO</t>
  </si>
  <si>
    <t>FEC.ktoe.LT.ISI.EAF.FINISHING_STEAM.STEAM.OTHER</t>
  </si>
  <si>
    <t>FEC.ktoe.LT.ISI.EAF.FINISHING_STEAM.STEAM.NG_BIOGAS</t>
  </si>
  <si>
    <t>FEC.ktoe.LT.ISI.EAF.FINISHING_STEAM.STEAM.DERIVED</t>
  </si>
  <si>
    <t>FEC.ktoe.LT.ISI.EAF.FINISHING_STEAM.STEAM.BIOMASS_WASTE</t>
  </si>
  <si>
    <t>FEC.ktoe.LT.ISI.EAF.FINISHING_STEAM.STEAM.STEAM_DISTR</t>
  </si>
  <si>
    <t>FEC.ktoe.LT.ISI.EAF.FINISHING.ELEC.ELEC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</si>
  <si>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</si>
  <si>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</si>
  <si>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</si>
  <si>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UED.ktoe.LT.ISI.BF_BOF.TOTAL.TOTAL.TOTAL</t>
  </si>
  <si>
    <t>UED.ktoe.LT.ISI.BF_BOF.LIGHT.GENERIC.ELEC</t>
  </si>
  <si>
    <t>UED.ktoe.LT.ISI.BF_BOF.AIRCOMP.GENERIC.ELEC</t>
  </si>
  <si>
    <t>UED.ktoe.LT.ISI.BF_BOF.MOTOR.GENERIC.ELEC</t>
  </si>
  <si>
    <t>UED.ktoe.LT.ISI.BF_BOF.FANS.GENERIC.ELEC</t>
  </si>
  <si>
    <t>UED.ktoe.LT.ISI.BF_BOF.LOW_ENTH.TOTAL.TOTAL</t>
  </si>
  <si>
    <t>UED.ktoe.LT.ISI.BF_BOF.LOW_ENTH.THERM.DIESEL_LIQBIO</t>
  </si>
  <si>
    <t>UED.ktoe.LT.ISI.BF_BOF.LOW_ENTH.THERM.NG_BIOGAS</t>
  </si>
  <si>
    <t>UED.ktoe.LT.ISI.BF_BOF.LOW_ENTH.THERM.SOLAR_GEO</t>
  </si>
  <si>
    <t>UED.ktoe.LT.ISI.BF_BOF.LOW_ENTH.HP.AMBIENT</t>
  </si>
  <si>
    <t>UED.ktoe.LT.ISI.BF_BOF.LOW_ENTH.THERM.ELEC</t>
  </si>
  <si>
    <t>UED.ktoe.LT.ISI.BF_BOF.SINTERING.TOTAL.TOTAL</t>
  </si>
  <si>
    <t>UED.ktoe.LT.ISI.BF_BOF.SINTERING.THERM.NONCOKE_SOLIDS</t>
  </si>
  <si>
    <t>UED.ktoe.LT.ISI.BF_BOF.SINTERING.THERM.RFO</t>
  </si>
  <si>
    <t>UED.ktoe.LT.ISI.BF_BOF.SINTERING.THERM.NG_BIOGAS</t>
  </si>
  <si>
    <t>UED.ktoe.LT.ISI.BF_BOF.SINTERING.THERM.DERIVED</t>
  </si>
  <si>
    <t>UED.ktoe.LT.ISI.BF_BOF.SINTERING.THERM.ELEC</t>
  </si>
  <si>
    <t>UED.ktoe.LT.ISI.BF_BOF.BLAST_FURNACE.TOTAL.TOTAL</t>
  </si>
  <si>
    <t>UED.ktoe.LT.ISI.BF_BOF.BLAST_FURNACE.THERM.NONCOKE_SOLIDS</t>
  </si>
  <si>
    <t>UED.ktoe.LT.ISI.BF_BOF.BLAST_FURNACE.THERM.COKE</t>
  </si>
  <si>
    <t>UED.ktoe.LT.ISI.BF_BOF.BLAST_FURNACE.THERM.RFO</t>
  </si>
  <si>
    <t>UED.ktoe.LT.ISI.BF_BOF.BLAST_FURNACE.THERM.NG_BIOGAS</t>
  </si>
  <si>
    <t>UED.ktoe.LT.ISI.BF_BOF.BLAST_FURNACE.THERM.DERIVED</t>
  </si>
  <si>
    <t>UED.ktoe.LT.ISI.BF_BOF.REFINING.TOTAL.TOTAL</t>
  </si>
  <si>
    <t>UED.ktoe.LT.ISI.BF_BOF.REFINING.THERM.TOTAL</t>
  </si>
  <si>
    <t>UED.ktoe.LT.ISI.BF_BOF.REFINING.THERM.LPG</t>
  </si>
  <si>
    <t>UED.ktoe.LT.ISI.BF_BOF.REFINING.THERM.DIESEL_LIQBIO</t>
  </si>
  <si>
    <t>UED.ktoe.LT.ISI.BF_BOF.REFINING.THERM.RFO</t>
  </si>
  <si>
    <t>UED.ktoe.LT.ISI.BF_BOF.REFINING.THERM.NG_BIOGAS</t>
  </si>
  <si>
    <t>UED.ktoe.LT.ISI.BF_BOF.REFINING.ELEC.ELEC</t>
  </si>
  <si>
    <t>UED.ktoe.LT.ISI.BF_BOF.FINISHING.THERM.TOTAL</t>
  </si>
  <si>
    <t>UED.ktoe.LT.ISI.BF_BOF.FINISHING.THERM.LPG</t>
  </si>
  <si>
    <t>UED.ktoe.LT.ISI.BF_BOF.FINISHING.THERM.DIESEL_LIQBIO</t>
  </si>
  <si>
    <t>UED.ktoe.LT.ISI.BF_BOF.FINISHING.THERM.NG_BIOGAS</t>
  </si>
  <si>
    <t>UED.ktoe.LT.ISI.BF_BOF.FINISHING_STEAM.TOTAL.TOTAL</t>
  </si>
  <si>
    <t>UED.ktoe.LT.ISI.BF_BOF.FINISHING_STEAM.STEAM.NONCOKE_SOLIDS</t>
  </si>
  <si>
    <t>UED.ktoe.LT.ISI.BF_BOF.FINISHING_STEAM.STEAM.RFG</t>
  </si>
  <si>
    <t>UED.ktoe.LT.ISI.BF_BOF.FINISHING_STEAM.STEAM.LPG</t>
  </si>
  <si>
    <t>UED.ktoe.LT.ISI.BF_BOF.FINISHING_STEAM.STEAM.DIESEL_LIQBIO</t>
  </si>
  <si>
    <t>UED.ktoe.LT.ISI.BF_BOF.FINISHING_STEAM.STEAM.RFO</t>
  </si>
  <si>
    <t>UED.ktoe.LT.ISI.BF_BOF.FINISHING_STEAM.STEAM.OTHER</t>
  </si>
  <si>
    <t>UED.ktoe.LT.ISI.BF_BOF.FINISHING_STEAM.STEAM.NG_BIOGAS</t>
  </si>
  <si>
    <t>UED.ktoe.LT.ISI.BF_BOF.FINISHING_STEAM.STEAM.DERIVED</t>
  </si>
  <si>
    <t>UED.ktoe.LT.ISI.BF_BOF.FINISHING_STEAM.STEAM.BIOMASS_WASTE</t>
  </si>
  <si>
    <t>UED.ktoe.LT.ISI.BF_BOF.FINISHING_STEAM.STEAM.STEAM_DISTR</t>
  </si>
  <si>
    <t>UED.ktoe.LT.ISI.BF_BOF.FINISHING.ELEC.ELEC</t>
  </si>
  <si>
    <t>UED.ktoe.LT.ISI.EAF.TOTAL.TOTAL.TOTAL</t>
  </si>
  <si>
    <t>UED.ktoe.LT.ISI.EAF.LIGHT.GENERIC.ELEC</t>
  </si>
  <si>
    <t>UED.ktoe.LT.ISI.EAF.AIRCOMP.GENERIC.ELEC</t>
  </si>
  <si>
    <t>UED.ktoe.LT.ISI.EAF.MOTOR.GENERIC.ELEC</t>
  </si>
  <si>
    <t>UED.ktoe.LT.ISI.EAF.FANS.GENERIC.ELEC</t>
  </si>
  <si>
    <t>UED.ktoe.LT.ISI.EAF.LOW_ENTH.TOTAL.TOTAL</t>
  </si>
  <si>
    <t>UED.ktoe.LT.ISI.EAF.LOW_ENTH.THERM.DIESEL_LIQBIO</t>
  </si>
  <si>
    <t>UED.ktoe.LT.ISI.EAF.LOW_ENTH.THERM.NG_BIOGAS</t>
  </si>
  <si>
    <t>UED.ktoe.LT.ISI.EAF.LOW_ENTH.THERM.SOLAR_GEO</t>
  </si>
  <si>
    <t>UED.ktoe.LT.ISI.EAF.LOW_ENTH.HP.AMBIENT</t>
  </si>
  <si>
    <t>UED.ktoe.LT.ISI.EAF.LOW_ENTH.THERM.ELEC</t>
  </si>
  <si>
    <t>UED.ktoe.LT.ISI.EAF.SMELTING.TOTAL.TOTAL</t>
  </si>
  <si>
    <t>UED.ktoe.LT.ISI.EAF.SMELTING.THERM.NONCOKE_SOLIDS</t>
  </si>
  <si>
    <t>UED.ktoe.LT.ISI.EAF.SMELTING.THERM.RFO</t>
  </si>
  <si>
    <t>UED.ktoe.LT.ISI.EAF.SMELTING.THERM.NG_BIOGAS</t>
  </si>
  <si>
    <t>UED.ktoe.LT.ISI.EAF.SMELTING.THERM.DERIVED</t>
  </si>
  <si>
    <t>UED.ktoe.LT.ISI.EAF.ARC_FURNACE.ELEC.ELEC</t>
  </si>
  <si>
    <t>UED.ktoe.LT.ISI.EAF.REFINING.TOTAL.TOTAL</t>
  </si>
  <si>
    <t>UED.ktoe.LT.ISI.EAF.REFINING.THERM.TOTAL</t>
  </si>
  <si>
    <t>UED.ktoe.LT.ISI.EAF.REFINING.THERM.LPG</t>
  </si>
  <si>
    <t>UED.ktoe.LT.ISI.EAF.REFINING.THERM.DIESEL_LIQBIO</t>
  </si>
  <si>
    <t>UED.ktoe.LT.ISI.EAF.REFINING.THERM.RFO</t>
  </si>
  <si>
    <t>UED.ktoe.LT.ISI.EAF.REFINING.THERM.NG_BIOGAS</t>
  </si>
  <si>
    <t>UED.ktoe.LT.ISI.EAF.REFINING.ELEC.ELEC</t>
  </si>
  <si>
    <t>UED.ktoe.LT.ISI.EAF.FINISHING.THERM.TOTAL</t>
  </si>
  <si>
    <t>UED.ktoe.LT.ISI.EAF.FINISHING.THERM.LPG</t>
  </si>
  <si>
    <t>UED.ktoe.LT.ISI.EAF.FINISHING.THERM.DIESEL_LIQBIO</t>
  </si>
  <si>
    <t>UED.ktoe.LT.ISI.EAF.FINISHING.THERM.NG_BIOGAS</t>
  </si>
  <si>
    <t>UED.ktoe.LT.ISI.EAF.FINISHING_STEAM.TOTAL.TOTAL</t>
  </si>
  <si>
    <t>UED.ktoe.LT.ISI.EAF.FINISHING_STEAM.STEAM.NONCOKE_SOLIDS</t>
  </si>
  <si>
    <t>UED.ktoe.LT.ISI.EAF.FINISHING_STEAM.STEAM.RFG</t>
  </si>
  <si>
    <t>UED.ktoe.LT.ISI.EAF.FINISHING_STEAM.STEAM.LPG</t>
  </si>
  <si>
    <t>UED.ktoe.LT.ISI.EAF.FINISHING_STEAM.STEAM.DIESEL_LIQBIO</t>
  </si>
  <si>
    <t>UED.ktoe.LT.ISI.EAF.FINISHING_STEAM.STEAM.RFO</t>
  </si>
  <si>
    <t>UED.ktoe.LT.ISI.EAF.FINISHING_STEAM.STEAM.OTHER</t>
  </si>
  <si>
    <t>UED.ktoe.LT.ISI.EAF.FINISHING_STEAM.STEAM.NG_BIOGAS</t>
  </si>
  <si>
    <t>UED.ktoe.LT.ISI.EAF.FINISHING_STEAM.STEAM.DERIVED</t>
  </si>
  <si>
    <t>UED.ktoe.LT.ISI.EAF.FINISHING_STEAM.STEAM.BIOMASS_WASTE</t>
  </si>
  <si>
    <t>UED.ktoe.LT.ISI.EAF.FINISHING_STEAM.STEAM.STEAM_DISTR</t>
  </si>
  <si>
    <t>UED.ktoe.LT.ISI.EAF.FINISHING.ELEC.ELEC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</si>
  <si>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</si>
  <si>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</si>
  <si>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</si>
  <si>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FUEL_EMI.ktCO2.LT.ISI.BF_BOF.LIGHT.GENERIC.ELEC</t>
  </si>
  <si>
    <t>FUEL_EMI.ktCO2.LT.ISI.BF_BOF.AIRCOMP.GENERIC.ELEC</t>
  </si>
  <si>
    <t>FUEL_EMI.ktCO2.LT.ISI.BF_BOF.MOTOR.GENERIC.ELEC</t>
  </si>
  <si>
    <t>FUEL_EMI.ktCO2.LT.ISI.BF_BOF.FANS.GENERIC.ELEC</t>
  </si>
  <si>
    <t>FUEL_EMI.ktCO2.LT.ISI.BF_BOF.LOW_ENTH.TOTAL.TOTAL</t>
  </si>
  <si>
    <t>FUEL_EMI.ktCO2.LT.ISI.BF_BOF.LOW_ENTH.THERM.DIESEL_LIQBIO</t>
  </si>
  <si>
    <t>FUEL_EMI.ktCO2.LT.ISI.BF_BOF.LOW_ENTH.THERM.NG_BIOGAS</t>
  </si>
  <si>
    <t>FUEL_EMI.ktCO2.LT.ISI.BF_BOF.LOW_ENTH.THERM.SOLAR_GEO</t>
  </si>
  <si>
    <t>FUEL_EMI.ktCO2.LT.ISI.BF_BOF.LOW_ENTH.HP.AMBIENT</t>
  </si>
  <si>
    <t>FUEL_EMI.ktCO2.LT.ISI.BF_BOF.LOW_ENTH.THERM.ELEC</t>
  </si>
  <si>
    <t>FUEL_EMI.ktCO2.LT.ISI.BF_BOF.SINTERING.TOTAL.TOTAL</t>
  </si>
  <si>
    <t>FUEL_EMI.ktCO2.LT.ISI.BF_BOF.SINTERING.THERM.NONCOKE_SOLIDS</t>
  </si>
  <si>
    <t>FUEL_EMI.ktCO2.LT.ISI.BF_BOF.SINTERING.THERM.RFO</t>
  </si>
  <si>
    <t>FUEL_EMI.ktCO2.LT.ISI.BF_BOF.SINTERING.THERM.NG_BIOGAS</t>
  </si>
  <si>
    <t>FUEL_EMI.ktCO2.LT.ISI.BF_BOF.SINTERING.THERM.DERIVED</t>
  </si>
  <si>
    <t>FUEL_EMI.ktCO2.LT.ISI.BF_BOF.SINTERING.THERM.ELEC</t>
  </si>
  <si>
    <t>FUEL_EMI.ktCO2.LT.ISI.BF_BOF.BLAST_FURNACE.TOTAL.TOTAL</t>
  </si>
  <si>
    <t>FUEL_EMI.ktCO2.LT.ISI.BF_BOF.BLAST_FURNACE.THERM.NONCOKE_SOLIDS</t>
  </si>
  <si>
    <t>FUEL_EMI.ktCO2.LT.ISI.BF_BOF.BLAST_FURNACE.THERM.COKE</t>
  </si>
  <si>
    <t>FUEL_EMI.ktCO2.LT.ISI.BF_BOF.BLAST_FURNACE.THERM.RFO</t>
  </si>
  <si>
    <t>FUEL_EMI.ktCO2.LT.ISI.BF_BOF.BLAST_FURNACE.THERM.NG_BIOGAS</t>
  </si>
  <si>
    <t>FUEL_EMI.ktCO2.LT.ISI.BF_BOF.BLAST_FURNACE.THERM.DERIVED</t>
  </si>
  <si>
    <t>FUEL_EMI.ktCO2.LT.ISI.BF_BOF.REFINING.TOTAL.TOTAL</t>
  </si>
  <si>
    <t>FUEL_EMI.ktCO2.LT.ISI.BF_BOF.REFINING.THERM.TOTAL</t>
  </si>
  <si>
    <t>FUEL_EMI.ktCO2.LT.ISI.BF_BOF.REFINING.THERM.LPG</t>
  </si>
  <si>
    <t>FUEL_EMI.ktCO2.LT.ISI.BF_BOF.REFINING.THERM.DIESEL_LIQBIO</t>
  </si>
  <si>
    <t>FUEL_EMI.ktCO2.LT.ISI.BF_BOF.REFINING.THERM.RFO</t>
  </si>
  <si>
    <t>FUEL_EMI.ktCO2.LT.ISI.BF_BOF.REFINING.THERM.NG_BIOGAS</t>
  </si>
  <si>
    <t>FUEL_EMI.ktCO2.LT.ISI.BF_BOF.REFINING.ELEC.ELEC</t>
  </si>
  <si>
    <t>FUEL_EMI.ktCO2.LT.ISI.BF_BOF.FINISHING.THERM.TOTAL</t>
  </si>
  <si>
    <t>FUEL_EMI.ktCO2.LT.ISI.BF_BOF.FINISHING.THERM.LPG</t>
  </si>
  <si>
    <t>FUEL_EMI.ktCO2.LT.ISI.BF_BOF.FINISHING.THERM.DIESEL_LIQBIO</t>
  </si>
  <si>
    <t>FUEL_EMI.ktCO2.LT.ISI.BF_BOF.FINISHING.THERM.NG_BIOGAS</t>
  </si>
  <si>
    <t>FUEL_EMI.ktCO2.LT.ISI.BF_BOF.FINISHING_STEAM.TOTAL.TOTAL</t>
  </si>
  <si>
    <t>FUEL_EMI.ktCO2.LT.ISI.BF_BOF.FINISHING_STEAM.STEAM.NONCOKE_SOLIDS</t>
  </si>
  <si>
    <t>FUEL_EMI.ktCO2.LT.ISI.BF_BOF.FINISHING_STEAM.STEAM.RFG</t>
  </si>
  <si>
    <t>FUEL_EMI.ktCO2.LT.ISI.BF_BOF.FINISHING_STEAM.STEAM.LPG</t>
  </si>
  <si>
    <t>FUEL_EMI.ktCO2.LT.ISI.BF_BOF.FINISHING_STEAM.STEAM.DIESEL_LIQBIO</t>
  </si>
  <si>
    <t>FUEL_EMI.ktCO2.LT.ISI.BF_BOF.FINISHING_STEAM.STEAM.RFO</t>
  </si>
  <si>
    <t>FUEL_EMI.ktCO2.LT.ISI.BF_BOF.FINISHING_STEAM.STEAM.OTHER</t>
  </si>
  <si>
    <t>FUEL_EMI.ktCO2.LT.ISI.BF_BOF.FINISHING_STEAM.STEAM.NG_BIOGAS</t>
  </si>
  <si>
    <t>FUEL_EMI.ktCO2.LT.ISI.BF_BOF.FINISHING_STEAM.STEAM.DERIVED</t>
  </si>
  <si>
    <t>FUEL_EMI.ktCO2.LT.ISI.BF_BOF.FINISHING_STEAM.STEAM.BIOMASS_WASTE</t>
  </si>
  <si>
    <t>FUEL_EMI.ktCO2.LT.ISI.BF_BOF.FINISHING_STEAM.STEAM.STEAM_DISTR</t>
  </si>
  <si>
    <t>FUEL_EMI.ktCO2.LT.ISI.BF_BOF.FINISHING.ELEC.ELEC</t>
  </si>
  <si>
    <t>PROCESS_EMI.ktCO2.LT.ISI.BF_BOF</t>
  </si>
  <si>
    <t>FUEL_EMI.ktCO2.LT.ISI.EAF.LIGHT.GENERIC.ELEC</t>
  </si>
  <si>
    <t>FUEL_EMI.ktCO2.LT.ISI.EAF.AIRCOMP.GENERIC.ELEC</t>
  </si>
  <si>
    <t>FUEL_EMI.ktCO2.LT.ISI.EAF.MOTOR.GENERIC.ELEC</t>
  </si>
  <si>
    <t>FUEL_EMI.ktCO2.LT.ISI.EAF.FANS.GENERIC.ELEC</t>
  </si>
  <si>
    <t>FUEL_EMI.ktCO2.LT.ISI.EAF.LOW_ENTH.TOTAL.TOTAL</t>
  </si>
  <si>
    <t>FUEL_EMI.ktCO2.LT.ISI.EAF.LOW_ENTH.THERM.DIESEL_LIQBIO</t>
  </si>
  <si>
    <t>FUEL_EMI.ktCO2.LT.ISI.EAF.LOW_ENTH.THERM.NG_BIOGAS</t>
  </si>
  <si>
    <t>FUEL_EMI.ktCO2.LT.ISI.EAF.LOW_ENTH.THERM.SOLAR_GEO</t>
  </si>
  <si>
    <t>FUEL_EMI.ktCO2.LT.ISI.EAF.LOW_ENTH.HP.AMBIENT</t>
  </si>
  <si>
    <t>FUEL_EMI.ktCO2.LT.ISI.EAF.LOW_ENTH.THERM.ELEC</t>
  </si>
  <si>
    <t>FUEL_EMI.ktCO2.LT.ISI.EAF.SMELTING.TOTAL.TOTAL</t>
  </si>
  <si>
    <t>FUEL_EMI.ktCO2.LT.ISI.EAF.SMELTING.THERM.NONCOKE_SOLIDS</t>
  </si>
  <si>
    <t>FUEL_EMI.ktCO2.LT.ISI.EAF.SMELTING.THERM.RFO</t>
  </si>
  <si>
    <t>FUEL_EMI.ktCO2.LT.ISI.EAF.SMELTING.THERM.NG_BIOGAS</t>
  </si>
  <si>
    <t>FUEL_EMI.ktCO2.LT.ISI.EAF.SMELTING.THERM.DERIVED</t>
  </si>
  <si>
    <t>FUEL_EMI.ktCO2.LT.ISI.EAF.ARC_FURNACE.ELEC.ELEC</t>
  </si>
  <si>
    <t>FUEL_EMI.ktCO2.LT.ISI.EAF.REFINING.TOTAL.TOTAL</t>
  </si>
  <si>
    <t>FUEL_EMI.ktCO2.LT.ISI.EAF.REFINING.THERM.TOTAL</t>
  </si>
  <si>
    <t>FUEL_EMI.ktCO2.LT.ISI.EAF.REFINING.THERM.LPG</t>
  </si>
  <si>
    <t>FUEL_EMI.ktCO2.LT.ISI.EAF.REFINING.THERM.DIESEL_LIQBIO</t>
  </si>
  <si>
    <t>FUEL_EMI.ktCO2.LT.ISI.EAF.REFINING.THERM.RFO</t>
  </si>
  <si>
    <t>FUEL_EMI.ktCO2.LT.ISI.EAF.REFINING.THERM.NG_BIOGAS</t>
  </si>
  <si>
    <t>FUEL_EMI.ktCO2.LT.ISI.EAF.REFINING.ELEC.ELEC</t>
  </si>
  <si>
    <t>FUEL_EMI.ktCO2.LT.ISI.EAF.FINISHING.THERM.TOTAL</t>
  </si>
  <si>
    <t>FUEL_EMI.ktCO2.LT.ISI.EAF.FINISHING.THERM.LPG</t>
  </si>
  <si>
    <t>FUEL_EMI.ktCO2.LT.ISI.EAF.FINISHING.THERM.DIESEL_LIQBIO</t>
  </si>
  <si>
    <t>FUEL_EMI.ktCO2.LT.ISI.EAF.FINISHING.THERM.NG_BIOGAS</t>
  </si>
  <si>
    <t>FUEL_EMI.ktCO2.LT.ISI.EAF.FINISHING_STEAM.TOTAL.TOTAL</t>
  </si>
  <si>
    <t>FUEL_EMI.ktCO2.LT.ISI.EAF.FINISHING_STEAM.STEAM.NONCOKE_SOLIDS</t>
  </si>
  <si>
    <t>FUEL_EMI.ktCO2.LT.ISI.EAF.FINISHING_STEAM.STEAM.RFG</t>
  </si>
  <si>
    <t>FUEL_EMI.ktCO2.LT.ISI.EAF.FINISHING_STEAM.STEAM.LPG</t>
  </si>
  <si>
    <t>FUEL_EMI.ktCO2.LT.ISI.EAF.FINISHING_STEAM.STEAM.DIESEL_LIQBIO</t>
  </si>
  <si>
    <t>FUEL_EMI.ktCO2.LT.ISI.EAF.FINISHING_STEAM.STEAM.RFO</t>
  </si>
  <si>
    <t>FUEL_EMI.ktCO2.LT.ISI.EAF.FINISHING_STEAM.STEAM.OTHER</t>
  </si>
  <si>
    <t>FUEL_EMI.ktCO2.LT.ISI.EAF.FINISHING_STEAM.STEAM.NG_BIOGAS</t>
  </si>
  <si>
    <t>FUEL_EMI.ktCO2.LT.ISI.EAF.FINISHING_STEAM.STEAM.DERIVED</t>
  </si>
  <si>
    <t>FUEL_EMI.ktCO2.LT.ISI.EAF.FINISHING_STEAM.STEAM.BIOMASS_WASTE</t>
  </si>
  <si>
    <t>FUEL_EMI.ktCO2.LT.ISI.EAF.FINISHING_STEAM.STEAM.STEAM_DISTR</t>
  </si>
  <si>
    <t>FUEL_EMI.ktCO2.LT.ISI.EAF.FINISHING.ELEC.ELEC</t>
  </si>
  <si>
    <t>PROCESS_EMI.ktCO2.LT.ISI.EAF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</si>
  <si>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</si>
  <si>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</si>
  <si>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</si>
  <si>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</si>
  <si>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VA.Meuro2023.LT.NFM.ALUMINA</t>
  </si>
  <si>
    <t>VA.Meuro2023.LT.NFM.PRIM_ALU</t>
  </si>
  <si>
    <t>VA.Meuro2023.LT.NFM.SEC_ALU</t>
  </si>
  <si>
    <t>VA.Meuro2023.LT.NFM.OTHER_NFM</t>
  </si>
  <si>
    <t>Physical output (kt)</t>
  </si>
  <si>
    <t>Alumina production (kt)</t>
  </si>
  <si>
    <t>OUTPUT.kt.LT.NFM.ALUMINA</t>
  </si>
  <si>
    <t>Aluminium production (kt)</t>
  </si>
  <si>
    <t>OUTPUT.kt.LT.NFM.PRIM_ALU</t>
  </si>
  <si>
    <t>OUTPUT.kt.LT.NFM.SEC_ALU</t>
  </si>
  <si>
    <t>Other non-ferrous metals (kt lead eq.)</t>
  </si>
  <si>
    <t>OUTPUT.kt.LT.NFM.OTHER_NFM</t>
  </si>
  <si>
    <t>Installed capacity (kt production)</t>
  </si>
  <si>
    <t>CAP.kt.LT.NFM.ALUMINA</t>
  </si>
  <si>
    <t>CAP.kt.LT.NFM.PRIM_ALU</t>
  </si>
  <si>
    <t>CAP.kt.LT.NFM.SEC_ALU</t>
  </si>
  <si>
    <t>CAP.kt.LT.NFM.OTHER_NFM</t>
  </si>
  <si>
    <t>Capacity investment (kt production)</t>
  </si>
  <si>
    <t>NEWCAP.kt.LT.NFM.ALUMINA</t>
  </si>
  <si>
    <t>NEWCAP.kt.LT.NFM.PRIM_ALU</t>
  </si>
  <si>
    <t>NEWCAP.kt.LT.NFM.SEC_ALU</t>
  </si>
  <si>
    <t>NEWCAP.kt.LT.NFM.OTHER_NFM</t>
  </si>
  <si>
    <t>Decommissioned capacity (kt production)</t>
  </si>
  <si>
    <t>Idle capacity (kt production)</t>
  </si>
  <si>
    <t>FEC.ktoe.LT.NFM.TOTAL.TOTAL.TOTAL.TOTAL</t>
  </si>
  <si>
    <t>FEC.ktoe.LT.NFM.TOTAL.TOTAL.TOTAL.SOLIDS</t>
  </si>
  <si>
    <t>FEC.ktoe.LT.NFM.TOTAL.TOTAL.TOTAL.RFG</t>
  </si>
  <si>
    <t>FEC.ktoe.LT.NFM.TOTAL.TOTAL.TOTAL.LPG</t>
  </si>
  <si>
    <t>FEC.ktoe.LT.NFM.TOTAL.TOTAL.TOTAL.DIESEL</t>
  </si>
  <si>
    <t>FEC.ktoe.LT.NFM.TOTAL.TOTAL.TOTAL.RFO</t>
  </si>
  <si>
    <t>FEC.ktoe.LT.NFM.TOTAL.TOTAL.TOTAL.OTHER</t>
  </si>
  <si>
    <t>FEC.ktoe.LT.NFM.TOTAL.TOTAL.TOTAL.NG</t>
  </si>
  <si>
    <t>FEC.ktoe.LT.NFM.TOTAL.TOTAL.TOTAL.DERIVED</t>
  </si>
  <si>
    <t>FEC.ktoe.LT.NFM.TOTAL.TOTAL.TOTAL.BIOMASS_WASTE</t>
  </si>
  <si>
    <t>FEC.ktoe.LT.NFM.TOTAL.TOTAL.TOTAL.BIOGAS</t>
  </si>
  <si>
    <t>FEC.ktoe.LT.NFM.TOTAL.TOTAL.TOTAL.LIQBIO</t>
  </si>
  <si>
    <t>FEC.ktoe.LT.NFM.TOTAL.TOTAL.TOTAL.SOLAR</t>
  </si>
  <si>
    <t>FEC.ktoe.LT.NFM.TOTAL.TOTAL.TOTAL.GEO</t>
  </si>
  <si>
    <t>FEC.ktoe.LT.NFM.TOTAL.TOTAL.TOTAL.AMBIENT</t>
  </si>
  <si>
    <t>FEC.ktoe.LT.NFM.TOTAL.TOTAL.TOTAL.STEAM_DISTR</t>
  </si>
  <si>
    <t>FEC.ktoe.LT.NFM.TOTAL.TOTAL.TOTAL.ELEC</t>
  </si>
  <si>
    <t>FEC.ktoe.LT.NFM.ALUMINA.TOTAL.TOTAL.TOTAL</t>
  </si>
  <si>
    <t>FEC.ktoe.LT.NFM.ALUMINA.LIGHT.GENERIC.ELEC</t>
  </si>
  <si>
    <t>FEC.ktoe.LT.NFM.ALUMINA.AIRCOMP.GENERIC.ELEC</t>
  </si>
  <si>
    <t>FEC.ktoe.LT.NFM.ALUMINA.MOTOR.GENERIC.ELEC</t>
  </si>
  <si>
    <t>FEC.ktoe.LT.NFM.ALUMINA.FANS.GENERIC.ELEC</t>
  </si>
  <si>
    <t>FEC.ktoe.LT.NFM.ALUMINA.LOW_ENTH.TOTAL.TOTAL</t>
  </si>
  <si>
    <t>FEC.ktoe.LT.NFM.ALUMINA.LOW_ENTH.THERM.DIESEL_LIQBIO</t>
  </si>
  <si>
    <t>FEC.ktoe.LT.NFM.ALUMINA.LOW_ENTH.THERM.NG_BIOGAS</t>
  </si>
  <si>
    <t>FEC.ktoe.LT.NFM.ALUMINA.LOW_ENTH.THERM.SOLAR_GEO</t>
  </si>
  <si>
    <t>FEC.ktoe.LT.NFM.ALUMINA.LOW_ENTH.HP.AMBIENT</t>
  </si>
  <si>
    <t>FEC.ktoe.LT.NFM.ALUMINA.LOW_ENTH.THERM.ELEC</t>
  </si>
  <si>
    <t>Alumina production: High-enthalpy heat</t>
  </si>
  <si>
    <t>FEC.ktoe.LT.NFM.ALUMINA.A_PRODUCTION.TOTAL.TOTAL</t>
  </si>
  <si>
    <t>FEC.ktoe.LT.NFM.ALUMINA.A_PRODUCTION.STEAM.SOLIDS</t>
  </si>
  <si>
    <t>FEC.ktoe.LT.NFM.ALUMINA.A_PRODUCTION.STEAM.RFG</t>
  </si>
  <si>
    <t>FEC.ktoe.LT.NFM.ALUMINA.A_PRODUCTION.STEAM.LPG</t>
  </si>
  <si>
    <t>FEC.ktoe.LT.NFM.ALUMINA.A_PRODUCTION.STEAM.DIESEL_LIQBIO</t>
  </si>
  <si>
    <t>FEC.ktoe.LT.NFM.ALUMINA.A_PRODUCTION.STEAM.RFO</t>
  </si>
  <si>
    <t>FEC.ktoe.LT.NFM.ALUMINA.A_PRODUCTION.STEAM.OTHER</t>
  </si>
  <si>
    <t>FEC.ktoe.LT.NFM.ALUMINA.A_PRODUCTION.STEAM.NG_BIOGAS</t>
  </si>
  <si>
    <t>FEC.ktoe.LT.NFM.ALUMINA.A_PRODUCTION.STEAM.DERIVED</t>
  </si>
  <si>
    <t>FEC.ktoe.LT.NFM.ALUMINA.A_PRODUCTION.STEAM.BIOMASS_WASTE</t>
  </si>
  <si>
    <t>FEC.ktoe.LT.NFM.ALUMINA.A_PRODUCTION.STEAM.STEAM_DISTR</t>
  </si>
  <si>
    <t>Alumina production: Refining</t>
  </si>
  <si>
    <t>FEC.ktoe.LT.NFM.ALUMINA.A_REFINING.TOTAL.TOTAL</t>
  </si>
  <si>
    <t>FEC.ktoe.LT.NFM.ALUMINA.A_REFINING.THERM.LPG</t>
  </si>
  <si>
    <t>FEC.ktoe.LT.NFM.ALUMINA.A_REFINING.THERM.DIESEL_LIQBIO</t>
  </si>
  <si>
    <t>FEC.ktoe.LT.NFM.ALUMINA.A_REFINING.THERM.RFO</t>
  </si>
  <si>
    <t>FEC.ktoe.LT.NFM.ALUMINA.A_REFINING.THERM.NG_BIOGAS</t>
  </si>
  <si>
    <t>FEC.ktoe.LT.NFM.ALUMINA.A_REFINING.THERM.ELEC</t>
  </si>
  <si>
    <t>FEC.ktoe.LT.NFM.PRIM_ALU.TOTAL.TOTAL.TOTAL</t>
  </si>
  <si>
    <t>FEC.ktoe.LT.NFM.PRIM_ALU.LIGHT.GENERIC.ELEC</t>
  </si>
  <si>
    <t>FEC.ktoe.LT.NFM.PRIM_ALU.AIRCOMP.GENERIC.ELEC</t>
  </si>
  <si>
    <t>FEC.ktoe.LT.NFM.PRIM_ALU.MOTOR.GENERIC.ELEC</t>
  </si>
  <si>
    <t>FEC.ktoe.LT.NFM.PRIM_ALU.FANS.GENERIC.ELEC</t>
  </si>
  <si>
    <t>FEC.ktoe.LT.NFM.PRIM_ALU.LOW_ENTH.TOTAL.TOTAL</t>
  </si>
  <si>
    <t>FEC.ktoe.LT.NFM.PRIM_ALU.LOW_ENTH.THERM.DIESEL_LIQBIO</t>
  </si>
  <si>
    <t>FEC.ktoe.LT.NFM.PRIM_ALU.LOW_ENTH.THERM.NG_BIOGAS</t>
  </si>
  <si>
    <t>FEC.ktoe.LT.NFM.PRIM_ALU.LOW_ENTH.THERM.SOLAR_GEO</t>
  </si>
  <si>
    <t>FEC.ktoe.LT.NFM.PRIM_ALU.LOW_ENTH.HP.AMBIENT</t>
  </si>
  <si>
    <t>FEC.ktoe.LT.NFM.PRIM_ALU.LOW_ENTH.THERM.ELEC</t>
  </si>
  <si>
    <t>Aluminium electrolysis (smelting)</t>
  </si>
  <si>
    <t>FEC.ktoe.LT.NFM.PRIM_ALU.SMELTING.ELEC.ELEC</t>
  </si>
  <si>
    <t>Aluminium processing  (metallurgy e.g. cast house, reheating)</t>
  </si>
  <si>
    <t>FEC.ktoe.LT.NFM.PRIM_ALU.PROCESSING.TOTAL.TOTAL</t>
  </si>
  <si>
    <t>Aluminium processing - Thermal</t>
  </si>
  <si>
    <t>FEC.ktoe.LT.NFM.PRIM_ALU.PROCESSING.THERM.TOTAL</t>
  </si>
  <si>
    <t>FEC.ktoe.LT.NFM.PRIM_ALU.PROCESSING.THERM.LPG</t>
  </si>
  <si>
    <t>FEC.ktoe.LT.NFM.PRIM_ALU.PROCESSING.THERM.DIESEL_LIQBIO</t>
  </si>
  <si>
    <t>FEC.ktoe.LT.NFM.PRIM_ALU.PROCESSING.THERM.RFO</t>
  </si>
  <si>
    <t>FEC.ktoe.LT.NFM.PRIM_ALU.PROCESSING.THERM.NG_BIOGAS</t>
  </si>
  <si>
    <t>Aluminium processing - Electric</t>
  </si>
  <si>
    <t>FEC.ktoe.LT.NFM.PRIM_ALU.PROCESSING.ELEC.ELEC</t>
  </si>
  <si>
    <t>Aluminium finishing</t>
  </si>
  <si>
    <t>Aluminium finishing - Thermal</t>
  </si>
  <si>
    <t>FEC.ktoe.LT.NFM.PRIM_ALU.FINISHING.THERM.TOTAL</t>
  </si>
  <si>
    <t>FEC.ktoe.LT.NFM.PRIM_ALU.FINISHING.THERM.LPG</t>
  </si>
  <si>
    <t>FEC.ktoe.LT.NFM.PRIM_ALU.FINISHING.THERM.DIESEL_LIQBIO</t>
  </si>
  <si>
    <t>FEC.ktoe.LT.NFM.PRIM_ALU.FINISHING.THERM.NG_BIOGAS</t>
  </si>
  <si>
    <t>Aluminium finishing - Steam</t>
  </si>
  <si>
    <t>FEC.ktoe.LT.NFM.PRIM_ALU.FINISHING_STEAM.TOTAL.TOTAL</t>
  </si>
  <si>
    <t>FEC.ktoe.LT.NFM.PRIM_ALU.FINISHING_STEAM.STEAM.SOLIDS</t>
  </si>
  <si>
    <t>FEC.ktoe.LT.NFM.PRIM_ALU.FINISHING_STEAM.STEAM.RFG</t>
  </si>
  <si>
    <t>FEC.ktoe.LT.NFM.PRIM_ALU.FINISHING_STEAM.STEAM.LPG</t>
  </si>
  <si>
    <t>FEC.ktoe.LT.NFM.PRIM_ALU.FINISHING_STEAM.STEAM.DIESEL_LIQBIO</t>
  </si>
  <si>
    <t>FEC.ktoe.LT.NFM.PRIM_ALU.FINISHING_STEAM.STEAM.RFO</t>
  </si>
  <si>
    <t>FEC.ktoe.LT.NFM.PRIM_ALU.FINISHING_STEAM.STEAM.OTHER</t>
  </si>
  <si>
    <t>FEC.ktoe.LT.NFM.PRIM_ALU.FINISHING_STEAM.STEAM.NG_BIOGAS</t>
  </si>
  <si>
    <t>FEC.ktoe.LT.NFM.PRIM_ALU.FINISHING_STEAM.STEAM.DERIVED</t>
  </si>
  <si>
    <t>FEC.ktoe.LT.NFM.PRIM_ALU.FINISHING_STEAM.STEAM.BIOMASS_WASTE</t>
  </si>
  <si>
    <t>FEC.ktoe.LT.NFM.PRIM_ALU.FINISHING_STEAM.STEAM.STEAM_DISTR</t>
  </si>
  <si>
    <t>Aluminium finishing - Electric</t>
  </si>
  <si>
    <t>FEC.ktoe.LT.NFM.PRIM_ALU.FINISHING.ELEC.ELEC</t>
  </si>
  <si>
    <t>FEC.ktoe.LT.NFM.SEC_ALU.TOTAL.TOTAL.TOTAL</t>
  </si>
  <si>
    <t>FEC.ktoe.LT.NFM.SEC_ALU.LIGHT.GENERIC.ELEC</t>
  </si>
  <si>
    <t>FEC.ktoe.LT.NFM.SEC_ALU.AIRCOMP.GENERIC.ELEC</t>
  </si>
  <si>
    <t>FEC.ktoe.LT.NFM.SEC_ALU.MOTOR.GENERIC.ELEC</t>
  </si>
  <si>
    <t>FEC.ktoe.LT.NFM.SEC_ALU.FANS.GENERIC.ELEC</t>
  </si>
  <si>
    <t>FEC.ktoe.LT.NFM.SEC_ALU.LOW_ENTH.TOTAL.TOTAL</t>
  </si>
  <si>
    <t>FEC.ktoe.LT.NFM.SEC_ALU.LOW_ENTH.THERM.DIESEL_LIQBIO</t>
  </si>
  <si>
    <t>FEC.ktoe.LT.NFM.SEC_ALU.LOW_ENTH.THERM.NG_BIOGAS</t>
  </si>
  <si>
    <t>FEC.ktoe.LT.NFM.SEC_ALU.LOW_ENTH.THERM.SOLAR_GEO</t>
  </si>
  <si>
    <t>FEC.ktoe.LT.NFM.SEC_ALU.LOW_ENTH.HP.AMBIENT</t>
  </si>
  <si>
    <t>FEC.ktoe.LT.NFM.SEC_ALU.LOW_ENTH.THERM.ELEC</t>
  </si>
  <si>
    <t>Secondary aluminium (incl. pre-treatment, remelting)</t>
  </si>
  <si>
    <t>FEC.ktoe.LT.NFM.SEC_ALU.SEC_REMELTING.TOTAL.TOTAL</t>
  </si>
  <si>
    <t>Secondary aluminium - Thermal</t>
  </si>
  <si>
    <t>FEC.ktoe.LT.NFM.SEC_ALU.SEC_REMELTING.THERM.TOTAL</t>
  </si>
  <si>
    <t>FEC.ktoe.LT.NFM.SEC_ALU.SEC_REMELTING.THERM.LPG</t>
  </si>
  <si>
    <t>FEC.ktoe.LT.NFM.SEC_ALU.SEC_REMELTING.THERM.DIESEL_LIQBIO</t>
  </si>
  <si>
    <t>FEC.ktoe.LT.NFM.SEC_ALU.SEC_REMELTING.THERM.RFO</t>
  </si>
  <si>
    <t>FEC.ktoe.LT.NFM.SEC_ALU.SEC_REMELTING.THERM.NG_BIOGAS</t>
  </si>
  <si>
    <t>Secondary aluminium - Electric</t>
  </si>
  <si>
    <t>FEC.ktoe.LT.NFM.SEC_ALU.SEC_REMELTING.ELEC.ELEC</t>
  </si>
  <si>
    <t>FEC.ktoe.LT.NFM.SEC_ALU.SEC_PROCESSING.TOTAL.TOTAL</t>
  </si>
  <si>
    <t>FEC.ktoe.LT.NFM.SEC_ALU.SEC_PROCESSING.THERM.TOTAL</t>
  </si>
  <si>
    <t>FEC.ktoe.LT.NFM.SEC_ALU.SEC_PROCESSING.THERM.LPG</t>
  </si>
  <si>
    <t>FEC.ktoe.LT.NFM.SEC_ALU.SEC_PROCESSING.THERM.DIESEL_LIQBIO</t>
  </si>
  <si>
    <t>FEC.ktoe.LT.NFM.SEC_ALU.SEC_PROCESSING.THERM.RFO</t>
  </si>
  <si>
    <t>FEC.ktoe.LT.NFM.SEC_ALU.SEC_PROCESSING.THERM.NG_BIOGAS</t>
  </si>
  <si>
    <t>FEC.ktoe.LT.NFM.SEC_ALU.SEC_PROCESSING.ELEC.ELEC</t>
  </si>
  <si>
    <t>FEC.ktoe.LT.NFM.SEC_ALU.SEC_FINISHING.THERM.TOTAL</t>
  </si>
  <si>
    <t>FEC.ktoe.LT.NFM.SEC_ALU.SEC_FINISHING.THERM.LPG</t>
  </si>
  <si>
    <t>FEC.ktoe.LT.NFM.SEC_ALU.SEC_FINISHING.THERM.DIESEL_LIQBIO</t>
  </si>
  <si>
    <t>FEC.ktoe.LT.NFM.SEC_ALU.SEC_FINISHING.THERM.NG_BIOGAS</t>
  </si>
  <si>
    <t>FEC.ktoe.LT.NFM.SEC_ALU.SEC_FINISHING_STEAM.TOTAL.TOTAL</t>
  </si>
  <si>
    <t>FEC.ktoe.LT.NFM.SEC_ALU.SEC_FINISHING_STEAM.STEAM.SOLIDS</t>
  </si>
  <si>
    <t>FEC.ktoe.LT.NFM.SEC_ALU.SEC_FINISHING_STEAM.STEAM.RFG</t>
  </si>
  <si>
    <t>FEC.ktoe.LT.NFM.SEC_ALU.SEC_FINISHING_STEAM.STEAM.LPG</t>
  </si>
  <si>
    <t>FEC.ktoe.LT.NFM.SEC_ALU.SEC_FINISHING_STEAM.STEAM.DIESEL_LIQBIO</t>
  </si>
  <si>
    <t>FEC.ktoe.LT.NFM.SEC_ALU.SEC_FINISHING_STEAM.STEAM.RFO</t>
  </si>
  <si>
    <t>FEC.ktoe.LT.NFM.SEC_ALU.SEC_FINISHING_STEAM.STEAM.OTHER</t>
  </si>
  <si>
    <t>FEC.ktoe.LT.NFM.SEC_ALU.SEC_FINISHING_STEAM.STEAM.NG_BIOGAS</t>
  </si>
  <si>
    <t>FEC.ktoe.LT.NFM.SEC_ALU.SEC_FINISHING_STEAM.STEAM.DERIVED</t>
  </si>
  <si>
    <t>FEC.ktoe.LT.NFM.SEC_ALU.SEC_FINISHING_STEAM.STEAM.BIOMASS_WASTE</t>
  </si>
  <si>
    <t>FEC.ktoe.LT.NFM.SEC_ALU.SEC_FINISHING_STEAM.STEAM.STEAM_DISTR</t>
  </si>
  <si>
    <t>FEC.ktoe.LT.NFM.SEC_ALU.SEC_FINISHING.ELEC.ELEC</t>
  </si>
  <si>
    <t>FEC.ktoe.LT.NFM.OTHER_NFM.TOTAL.TOTAL.TOTAL</t>
  </si>
  <si>
    <t>FEC.ktoe.LT.NFM.OTHER_NFM.LIGHT.GENERIC.ELEC</t>
  </si>
  <si>
    <t>FEC.ktoe.LT.NFM.OTHER_NFM.AIRCOMP.GENERIC.ELEC</t>
  </si>
  <si>
    <t>FEC.ktoe.LT.NFM.OTHER_NFM.MOTOR.GENERIC.ELEC</t>
  </si>
  <si>
    <t>FEC.ktoe.LT.NFM.OTHER_NFM.FANS.GENERIC.ELEC</t>
  </si>
  <si>
    <t>FEC.ktoe.LT.NFM.OTHER_NFM.LOW_ENTH.TOTAL.TOTAL</t>
  </si>
  <si>
    <t>FEC.ktoe.LT.NFM.OTHER_NFM.LOW_ENTH.THERM.DIESEL_LIQBIO</t>
  </si>
  <si>
    <t>FEC.ktoe.LT.NFM.OTHER_NFM.LOW_ENTH.THERM.NG_BIOGAS</t>
  </si>
  <si>
    <t>FEC.ktoe.LT.NFM.OTHER_NFM.LOW_ENTH.THERM.SOLAR_GEO</t>
  </si>
  <si>
    <t>FEC.ktoe.LT.NFM.OTHER_NFM.LOW_ENTH.HP.AMBIENT</t>
  </si>
  <si>
    <t>FEC.ktoe.LT.NFM.OTHER_NFM.LOW_ENTH.THERM.ELEC</t>
  </si>
  <si>
    <t>Other Metals: production</t>
  </si>
  <si>
    <t>FEC.ktoe.LT.NFM.OTHER_NFM.OTH_PRODUCTION.TOTAL.TOTAL</t>
  </si>
  <si>
    <t>Metal production - Thermal</t>
  </si>
  <si>
    <t>FEC.ktoe.LT.NFM.OTHER_NFM.OTH_PRODUCTION.THERM.TOTAL</t>
  </si>
  <si>
    <t>FEC.ktoe.LT.NFM.OTHER_NFM.OTH_PRODUCTION.THERM.SOLIDS</t>
  </si>
  <si>
    <t>FEC.ktoe.LT.NFM.OTHER_NFM.OTH_PRODUCTION.THERM.LPG</t>
  </si>
  <si>
    <t>FEC.ktoe.LT.NFM.OTHER_NFM.OTH_PRODUCTION.THERM.DIESEL_LIQBIO</t>
  </si>
  <si>
    <t>FEC.ktoe.LT.NFM.OTHER_NFM.OTH_PRODUCTION.THERM.RFO</t>
  </si>
  <si>
    <t>FEC.ktoe.LT.NFM.OTHER_NFM.OTH_PRODUCTION.THERM.NG_BIOGAS</t>
  </si>
  <si>
    <t>Metal production - Electric</t>
  </si>
  <si>
    <t>FEC.ktoe.LT.NFM.OTHER_NFM.OTH_PRODUCTION.ELEC.ELEC</t>
  </si>
  <si>
    <t>Metal processing  (metallurgy e.g. cast house, reheating)</t>
  </si>
  <si>
    <t>FEC.ktoe.LT.NFM.OTHER_NFM.OTH_PROCESSING.TOTAL.TOTAL</t>
  </si>
  <si>
    <t>Metal processing - Thermal</t>
  </si>
  <si>
    <t>FEC.ktoe.LT.NFM.OTHER_NFM.OTH_PROCESSING.THERM.TOTAL</t>
  </si>
  <si>
    <t>FEC.ktoe.LT.NFM.OTHER_NFM.OTH_PROCESSING.THERM.LPG</t>
  </si>
  <si>
    <t>FEC.ktoe.LT.NFM.OTHER_NFM.OTH_PROCESSING.THERM.DIESEL_LIQBIO</t>
  </si>
  <si>
    <t>FEC.ktoe.LT.NFM.OTHER_NFM.OTH_PROCESSING.THERM.RFO</t>
  </si>
  <si>
    <t>FEC.ktoe.LT.NFM.OTHER_NFM.OTH_PROCESSING.THERM.NG_BIOGAS</t>
  </si>
  <si>
    <t>Metal processing - Electric</t>
  </si>
  <si>
    <t>FEC.ktoe.LT.NFM.OTHER_NFM.OTH_PROCESSING.ELEC.ELEC</t>
  </si>
  <si>
    <t>Metal finishing</t>
  </si>
  <si>
    <t>Metal finishing - Thermal</t>
  </si>
  <si>
    <t>FEC.ktoe.LT.NFM.OTHER_NFM.OTH_FINISHING.THERM.TOTAL</t>
  </si>
  <si>
    <t>FEC.ktoe.LT.NFM.OTHER_NFM.OTH_FINISHING.THERM.LPG</t>
  </si>
  <si>
    <t>FEC.ktoe.LT.NFM.OTHER_NFM.OTH_FINISHING.THERM.DIESEL_LIQBIO</t>
  </si>
  <si>
    <t>FEC.ktoe.LT.NFM.OTHER_NFM.OTH_FINISHING.THERM.NG_BIOGAS</t>
  </si>
  <si>
    <t>Metal finishing - Steam</t>
  </si>
  <si>
    <t>FEC.ktoe.LT.NFM.OTHER_NFM.OTH_FINISHING_STEAM.TOTAL.TOTAL</t>
  </si>
  <si>
    <t>FEC.ktoe.LT.NFM.OTHER_NFM.OTH_FINISHING_STEAM.STEAM.SOLIDS</t>
  </si>
  <si>
    <t>FEC.ktoe.LT.NFM.OTHER_NFM.OTH_FINISHING_STEAM.STEAM.RFG</t>
  </si>
  <si>
    <t>FEC.ktoe.LT.NFM.OTHER_NFM.OTH_FINISHING_STEAM.STEAM.LPG</t>
  </si>
  <si>
    <t>FEC.ktoe.LT.NFM.OTHER_NFM.OTH_FINISHING_STEAM.STEAM.DIESEL_LIQBIO</t>
  </si>
  <si>
    <t>FEC.ktoe.LT.NFM.OTHER_NFM.OTH_FINISHING_STEAM.STEAM.RFO</t>
  </si>
  <si>
    <t>FEC.ktoe.LT.NFM.OTHER_NFM.OTH_FINISHING_STEAM.STEAM.OTHER</t>
  </si>
  <si>
    <t>FEC.ktoe.LT.NFM.OTHER_NFM.OTH_FINISHING_STEAM.STEAM.NG_BIOGAS</t>
  </si>
  <si>
    <t>FEC.ktoe.LT.NFM.OTHER_NFM.OTH_FINISHING_STEAM.STEAM.DERIVED</t>
  </si>
  <si>
    <t>FEC.ktoe.LT.NFM.OTHER_NFM.OTH_FINISHING_STEAM.STEAM.BIOMASS_WASTE</t>
  </si>
  <si>
    <t>FEC.ktoe.LT.NFM.OTHER_NFM.OTH_FINISHING_STEAM.STEAM.STEAM_DISTR</t>
  </si>
  <si>
    <t>Metal finishing - Electric</t>
  </si>
  <si>
    <t>FEC.ktoe.LT.NFM.OTHER_NFM.OTH_FINISHING.ELEC.ELEC</t>
  </si>
  <si>
    <t>UED.ktoe.LT.NFM.ALUMINA.TOTAL.TOTAL.TOTAL</t>
  </si>
  <si>
    <t>UED.ktoe.LT.NFM.ALUMINA.LIGHT.GENERIC.ELEC</t>
  </si>
  <si>
    <t>UED.ktoe.LT.NFM.ALUMINA.AIRCOMP.GENERIC.ELEC</t>
  </si>
  <si>
    <t>UED.ktoe.LT.NFM.ALUMINA.MOTOR.GENERIC.ELEC</t>
  </si>
  <si>
    <t>UED.ktoe.LT.NFM.ALUMINA.FANS.GENERIC.ELEC</t>
  </si>
  <si>
    <t>UED.ktoe.LT.NFM.ALUMINA.LOW_ENTH.TOTAL.TOTAL</t>
  </si>
  <si>
    <t>UED.ktoe.LT.NFM.ALUMINA.LOW_ENTH.THERM.DIESEL_LIQBIO</t>
  </si>
  <si>
    <t>UED.ktoe.LT.NFM.ALUMINA.LOW_ENTH.THERM.NG_BIOGAS</t>
  </si>
  <si>
    <t>UED.ktoe.LT.NFM.ALUMINA.LOW_ENTH.THERM.SOLAR_GEO</t>
  </si>
  <si>
    <t>UED.ktoe.LT.NFM.ALUMINA.LOW_ENTH.HP.AMBIENT</t>
  </si>
  <si>
    <t>UED.ktoe.LT.NFM.ALUMINA.LOW_ENTH.THERM.ELEC</t>
  </si>
  <si>
    <t>UED.ktoe.LT.NFM.ALUMINA.A_PRODUCTION.TOTAL.TOTAL</t>
  </si>
  <si>
    <t>UED.ktoe.LT.NFM.ALUMINA.A_PRODUCTION.STEAM.SOLIDS</t>
  </si>
  <si>
    <t>UED.ktoe.LT.NFM.ALUMINA.A_PRODUCTION.STEAM.RFG</t>
  </si>
  <si>
    <t>UED.ktoe.LT.NFM.ALUMINA.A_PRODUCTION.STEAM.LPG</t>
  </si>
  <si>
    <t>UED.ktoe.LT.NFM.ALUMINA.A_PRODUCTION.STEAM.DIESEL_LIQBIO</t>
  </si>
  <si>
    <t>UED.ktoe.LT.NFM.ALUMINA.A_PRODUCTION.STEAM.RFO</t>
  </si>
  <si>
    <t>UED.ktoe.LT.NFM.ALUMINA.A_PRODUCTION.STEAM.OTHER</t>
  </si>
  <si>
    <t>UED.ktoe.LT.NFM.ALUMINA.A_PRODUCTION.STEAM.NG_BIOGAS</t>
  </si>
  <si>
    <t>UED.ktoe.LT.NFM.ALUMINA.A_PRODUCTION.STEAM.DERIVED</t>
  </si>
  <si>
    <t>UED.ktoe.LT.NFM.ALUMINA.A_PRODUCTION.STEAM.BIOMASS_WASTE</t>
  </si>
  <si>
    <t>UED.ktoe.LT.NFM.ALUMINA.A_PRODUCTION.STEAM.STEAM_DISTR</t>
  </si>
  <si>
    <t>UED.ktoe.LT.NFM.ALUMINA.A_REFINING.TOTAL.TOTAL</t>
  </si>
  <si>
    <t>UED.ktoe.LT.NFM.ALUMINA.A_REFINING.THERM.LPG</t>
  </si>
  <si>
    <t>UED.ktoe.LT.NFM.ALUMINA.A_REFINING.THERM.DIESEL_LIQBIO</t>
  </si>
  <si>
    <t>UED.ktoe.LT.NFM.ALUMINA.A_REFINING.THERM.RFO</t>
  </si>
  <si>
    <t>UED.ktoe.LT.NFM.ALUMINA.A_REFINING.THERM.NG_BIOGAS</t>
  </si>
  <si>
    <t>UED.ktoe.LT.NFM.ALUMINA.A_REFINING.THERM.ELEC</t>
  </si>
  <si>
    <t>UED.ktoe.LT.NFM.PRIM_ALU.TOTAL.TOTAL.TOTAL</t>
  </si>
  <si>
    <t>UED.ktoe.LT.NFM.PRIM_ALU.LIGHT.GENERIC.ELEC</t>
  </si>
  <si>
    <t>UED.ktoe.LT.NFM.PRIM_ALU.AIRCOMP.GENERIC.ELEC</t>
  </si>
  <si>
    <t>UED.ktoe.LT.NFM.PRIM_ALU.MOTOR.GENERIC.ELEC</t>
  </si>
  <si>
    <t>UED.ktoe.LT.NFM.PRIM_ALU.FANS.GENERIC.ELEC</t>
  </si>
  <si>
    <t>UED.ktoe.LT.NFM.PRIM_ALU.LOW_ENTH.TOTAL.TOTAL</t>
  </si>
  <si>
    <t>UED.ktoe.LT.NFM.PRIM_ALU.LOW_ENTH.THERM.DIESEL_LIQBIO</t>
  </si>
  <si>
    <t>UED.ktoe.LT.NFM.PRIM_ALU.LOW_ENTH.THERM.NG_BIOGAS</t>
  </si>
  <si>
    <t>UED.ktoe.LT.NFM.PRIM_ALU.LOW_ENTH.THERM.SOLAR_GEO</t>
  </si>
  <si>
    <t>UED.ktoe.LT.NFM.PRIM_ALU.LOW_ENTH.HP.AMBIENT</t>
  </si>
  <si>
    <t>UED.ktoe.LT.NFM.PRIM_ALU.LOW_ENTH.THERM.ELEC</t>
  </si>
  <si>
    <t>UED.ktoe.LT.NFM.PRIM_ALU.SMELTING.ELEC.ELEC</t>
  </si>
  <si>
    <t>UED.ktoe.LT.NFM.PRIM_ALU.PROCESSING.TOTAL.TOTAL</t>
  </si>
  <si>
    <t>UED.ktoe.LT.NFM.PRIM_ALU.PROCESSING.THERM.TOTAL</t>
  </si>
  <si>
    <t>UED.ktoe.LT.NFM.PRIM_ALU.PROCESSING.THERM.LPG</t>
  </si>
  <si>
    <t>UED.ktoe.LT.NFM.PRIM_ALU.PROCESSING.THERM.DIESEL_LIQBIO</t>
  </si>
  <si>
    <t>UED.ktoe.LT.NFM.PRIM_ALU.PROCESSING.THERM.RFO</t>
  </si>
  <si>
    <t>UED.ktoe.LT.NFM.PRIM_ALU.PROCESSING.THERM.NG_BIOGAS</t>
  </si>
  <si>
    <t>UED.ktoe.LT.NFM.PRIM_ALU.PROCESSING.ELEC.ELEC</t>
  </si>
  <si>
    <t>UED.ktoe.LT.NFM.PRIM_ALU.FINISHING.THERM.TOTAL</t>
  </si>
  <si>
    <t>UED.ktoe.LT.NFM.PRIM_ALU.FINISHING.THERM.LPG</t>
  </si>
  <si>
    <t>UED.ktoe.LT.NFM.PRIM_ALU.FINISHING.THERM.DIESEL_LIQBIO</t>
  </si>
  <si>
    <t>UED.ktoe.LT.NFM.PRIM_ALU.FINISHING.THERM.NG_BIOGAS</t>
  </si>
  <si>
    <t>UED.ktoe.LT.NFM.PRIM_ALU.FINISHING_STEAM.TOTAL.TOTAL</t>
  </si>
  <si>
    <t>UED.ktoe.LT.NFM.PRIM_ALU.FINISHING_STEAM.STEAM.SOLIDS</t>
  </si>
  <si>
    <t>UED.ktoe.LT.NFM.PRIM_ALU.FINISHING_STEAM.STEAM.RFG</t>
  </si>
  <si>
    <t>UED.ktoe.LT.NFM.PRIM_ALU.FINISHING_STEAM.STEAM.LPG</t>
  </si>
  <si>
    <t>UED.ktoe.LT.NFM.PRIM_ALU.FINISHING_STEAM.STEAM.DIESEL_LIQBIO</t>
  </si>
  <si>
    <t>UED.ktoe.LT.NFM.PRIM_ALU.FINISHING_STEAM.STEAM.RFO</t>
  </si>
  <si>
    <t>UED.ktoe.LT.NFM.PRIM_ALU.FINISHING_STEAM.STEAM.OTHER</t>
  </si>
  <si>
    <t>UED.ktoe.LT.NFM.PRIM_ALU.FINISHING_STEAM.STEAM.NG_BIOGAS</t>
  </si>
  <si>
    <t>UED.ktoe.LT.NFM.PRIM_ALU.FINISHING_STEAM.STEAM.DERIVED</t>
  </si>
  <si>
    <t>UED.ktoe.LT.NFM.PRIM_ALU.FINISHING_STEAM.STEAM.BIOMASS_WASTE</t>
  </si>
  <si>
    <t>UED.ktoe.LT.NFM.PRIM_ALU.FINISHING_STEAM.STEAM.STEAM_DISTR</t>
  </si>
  <si>
    <t>UED.ktoe.LT.NFM.PRIM_ALU.FINISHING.ELEC.ELEC</t>
  </si>
  <si>
    <t>UED.ktoe.LT.NFM.SEC_ALU.TOTAL.TOTAL.TOTAL</t>
  </si>
  <si>
    <t>UED.ktoe.LT.NFM.SEC_ALU.LIGHT.GENERIC.ELEC</t>
  </si>
  <si>
    <t>UED.ktoe.LT.NFM.SEC_ALU.AIRCOMP.GENERIC.ELEC</t>
  </si>
  <si>
    <t>UED.ktoe.LT.NFM.SEC_ALU.MOTOR.GENERIC.ELEC</t>
  </si>
  <si>
    <t>UED.ktoe.LT.NFM.SEC_ALU.FANS.GENERIC.ELEC</t>
  </si>
  <si>
    <t>UED.ktoe.LT.NFM.SEC_ALU.LOW_ENTH.TOTAL.TOTAL</t>
  </si>
  <si>
    <t>UED.ktoe.LT.NFM.SEC_ALU.LOW_ENTH.THERM.DIESEL_LIQBIO</t>
  </si>
  <si>
    <t>UED.ktoe.LT.NFM.SEC_ALU.LOW_ENTH.THERM.NG_BIOGAS</t>
  </si>
  <si>
    <t>UED.ktoe.LT.NFM.SEC_ALU.LOW_ENTH.THERM.SOLAR_GEO</t>
  </si>
  <si>
    <t>UED.ktoe.LT.NFM.SEC_ALU.LOW_ENTH.HP.AMBIENT</t>
  </si>
  <si>
    <t>UED.ktoe.LT.NFM.SEC_ALU.LOW_ENTH.THERM.ELEC</t>
  </si>
  <si>
    <t>UED.ktoe.LT.NFM.SEC_ALU.SEC_REMELTING.TOTAL.TOTAL</t>
  </si>
  <si>
    <t>UED.ktoe.LT.NFM.SEC_ALU.SEC_REMELTING.THERM.TOTAL</t>
  </si>
  <si>
    <t>UED.ktoe.LT.NFM.SEC_ALU.SEC_REMELTING.THERM.LPG</t>
  </si>
  <si>
    <t>UED.ktoe.LT.NFM.SEC_ALU.SEC_REMELTING.THERM.DIESEL_LIQBIO</t>
  </si>
  <si>
    <t>UED.ktoe.LT.NFM.SEC_ALU.SEC_REMELTING.THERM.RFO</t>
  </si>
  <si>
    <t>UED.ktoe.LT.NFM.SEC_ALU.SEC_REMELTING.THERM.NG_BIOGAS</t>
  </si>
  <si>
    <t>UED.ktoe.LT.NFM.SEC_ALU.SEC_REMELTING.ELEC.ELEC</t>
  </si>
  <si>
    <t>UED.ktoe.LT.NFM.SEC_ALU.SEC_PROCESSING.TOTAL.TOTAL</t>
  </si>
  <si>
    <t>UED.ktoe.LT.NFM.SEC_ALU.SEC_PROCESSING.THERM.TOTAL</t>
  </si>
  <si>
    <t>UED.ktoe.LT.NFM.SEC_ALU.SEC_PROCESSING.THERM.LPG</t>
  </si>
  <si>
    <t>UED.ktoe.LT.NFM.SEC_ALU.SEC_PROCESSING.THERM.DIESEL_LIQBIO</t>
  </si>
  <si>
    <t>UED.ktoe.LT.NFM.SEC_ALU.SEC_PROCESSING.THERM.RFO</t>
  </si>
  <si>
    <t>UED.ktoe.LT.NFM.SEC_ALU.SEC_PROCESSING.THERM.NG_BIOGAS</t>
  </si>
  <si>
    <t>UED.ktoe.LT.NFM.SEC_ALU.SEC_PROCESSING.ELEC.ELEC</t>
  </si>
  <si>
    <t>UED.ktoe.LT.NFM.SEC_ALU.SEC_FINISHING.THERM.TOTAL</t>
  </si>
  <si>
    <t>UED.ktoe.LT.NFM.SEC_ALU.SEC_FINISHING.THERM.LPG</t>
  </si>
  <si>
    <t>UED.ktoe.LT.NFM.SEC_ALU.SEC_FINISHING.THERM.DIESEL_LIQBIO</t>
  </si>
  <si>
    <t>UED.ktoe.LT.NFM.SEC_ALU.SEC_FINISHING.THERM.NG_BIOGAS</t>
  </si>
  <si>
    <t>UED.ktoe.LT.NFM.SEC_ALU.SEC_FINISHING_STEAM.TOTAL.TOTAL</t>
  </si>
  <si>
    <t>UED.ktoe.LT.NFM.SEC_ALU.SEC_FINISHING_STEAM.STEAM.SOLIDS</t>
  </si>
  <si>
    <t>UED.ktoe.LT.NFM.SEC_ALU.SEC_FINISHING_STEAM.STEAM.RFG</t>
  </si>
  <si>
    <t>UED.ktoe.LT.NFM.SEC_ALU.SEC_FINISHING_STEAM.STEAM.LPG</t>
  </si>
  <si>
    <t>UED.ktoe.LT.NFM.SEC_ALU.SEC_FINISHING_STEAM.STEAM.DIESEL_LIQBIO</t>
  </si>
  <si>
    <t>UED.ktoe.LT.NFM.SEC_ALU.SEC_FINISHING_STEAM.STEAM.RFO</t>
  </si>
  <si>
    <t>UED.ktoe.LT.NFM.SEC_ALU.SEC_FINISHING_STEAM.STEAM.OTHER</t>
  </si>
  <si>
    <t>UED.ktoe.LT.NFM.SEC_ALU.SEC_FINISHING_STEAM.STEAM.NG_BIOGAS</t>
  </si>
  <si>
    <t>UED.ktoe.LT.NFM.SEC_ALU.SEC_FINISHING_STEAM.STEAM.DERIVED</t>
  </si>
  <si>
    <t>UED.ktoe.LT.NFM.SEC_ALU.SEC_FINISHING_STEAM.STEAM.BIOMASS_WASTE</t>
  </si>
  <si>
    <t>UED.ktoe.LT.NFM.SEC_ALU.SEC_FINISHING_STEAM.STEAM.STEAM_DISTR</t>
  </si>
  <si>
    <t>UED.ktoe.LT.NFM.SEC_ALU.SEC_FINISHING.ELEC.ELEC</t>
  </si>
  <si>
    <t>UED.ktoe.LT.NFM.OTHER_NFM.TOTAL.TOTAL.TOTAL</t>
  </si>
  <si>
    <t>UED.ktoe.LT.NFM.OTHER_NFM.LIGHT.GENERIC.ELEC</t>
  </si>
  <si>
    <t>UED.ktoe.LT.NFM.OTHER_NFM.AIRCOMP.GENERIC.ELEC</t>
  </si>
  <si>
    <t>UED.ktoe.LT.NFM.OTHER_NFM.MOTOR.GENERIC.ELEC</t>
  </si>
  <si>
    <t>UED.ktoe.LT.NFM.OTHER_NFM.FANS.GENERIC.ELEC</t>
  </si>
  <si>
    <t>UED.ktoe.LT.NFM.OTHER_NFM.LOW_ENTH.TOTAL.TOTAL</t>
  </si>
  <si>
    <t>UED.ktoe.LT.NFM.OTHER_NFM.LOW_ENTH.THERM.DIESEL_LIQBIO</t>
  </si>
  <si>
    <t>UED.ktoe.LT.NFM.OTHER_NFM.LOW_ENTH.THERM.NG_BIOGAS</t>
  </si>
  <si>
    <t>UED.ktoe.LT.NFM.OTHER_NFM.LOW_ENTH.THERM.SOLAR_GEO</t>
  </si>
  <si>
    <t>UED.ktoe.LT.NFM.OTHER_NFM.LOW_ENTH.HP.AMBIENT</t>
  </si>
  <si>
    <t>UED.ktoe.LT.NFM.OTHER_NFM.LOW_ENTH.THERM.ELEC</t>
  </si>
  <si>
    <t>UED.ktoe.LT.NFM.OTHER_NFM.OTH_PRODUCTION.TOTAL.TOTAL</t>
  </si>
  <si>
    <t>UED.ktoe.LT.NFM.OTHER_NFM.OTH_PRODUCTION.THERM.TOTAL</t>
  </si>
  <si>
    <t>UED.ktoe.LT.NFM.OTHER_NFM.OTH_PRODUCTION.THERM.SOLIDS</t>
  </si>
  <si>
    <t>UED.ktoe.LT.NFM.OTHER_NFM.OTH_PRODUCTION.THERM.LPG</t>
  </si>
  <si>
    <t>UED.ktoe.LT.NFM.OTHER_NFM.OTH_PRODUCTION.THERM.DIESEL_LIQBIO</t>
  </si>
  <si>
    <t>UED.ktoe.LT.NFM.OTHER_NFM.OTH_PRODUCTION.THERM.RFO</t>
  </si>
  <si>
    <t>UED.ktoe.LT.NFM.OTHER_NFM.OTH_PRODUCTION.THERM.NG_BIOGAS</t>
  </si>
  <si>
    <t>UED.ktoe.LT.NFM.OTHER_NFM.OTH_PRODUCTION.ELEC.ELEC</t>
  </si>
  <si>
    <t>UED.ktoe.LT.NFM.OTHER_NFM.OTH_PROCESSING.TOTAL.TOTAL</t>
  </si>
  <si>
    <t>UED.ktoe.LT.NFM.OTHER_NFM.OTH_PROCESSING.THERM.TOTAL</t>
  </si>
  <si>
    <t>UED.ktoe.LT.NFM.OTHER_NFM.OTH_PROCESSING.THERM.LPG</t>
  </si>
  <si>
    <t>UED.ktoe.LT.NFM.OTHER_NFM.OTH_PROCESSING.THERM.DIESEL_LIQBIO</t>
  </si>
  <si>
    <t>UED.ktoe.LT.NFM.OTHER_NFM.OTH_PROCESSING.THERM.RFO</t>
  </si>
  <si>
    <t>UED.ktoe.LT.NFM.OTHER_NFM.OTH_PROCESSING.THERM.NG_BIOGAS</t>
  </si>
  <si>
    <t>UED.ktoe.LT.NFM.OTHER_NFM.OTH_PROCESSING.ELEC.ELEC</t>
  </si>
  <si>
    <t>UED.ktoe.LT.NFM.OTHER_NFM.OTH_FINISHING.THERM.TOTAL</t>
  </si>
  <si>
    <t>UED.ktoe.LT.NFM.OTHER_NFM.OTH_FINISHING.THERM.LPG</t>
  </si>
  <si>
    <t>UED.ktoe.LT.NFM.OTHER_NFM.OTH_FINISHING.THERM.DIESEL_LIQBIO</t>
  </si>
  <si>
    <t>UED.ktoe.LT.NFM.OTHER_NFM.OTH_FINISHING.THERM.NG_BIOGAS</t>
  </si>
  <si>
    <t>UED.ktoe.LT.NFM.OTHER_NFM.OTH_FINISHING_STEAM.TOTAL.TOTAL</t>
  </si>
  <si>
    <t>UED.ktoe.LT.NFM.OTHER_NFM.OTH_FINISHING_STEAM.STEAM.SOLIDS</t>
  </si>
  <si>
    <t>UED.ktoe.LT.NFM.OTHER_NFM.OTH_FINISHING_STEAM.STEAM.RFG</t>
  </si>
  <si>
    <t>UED.ktoe.LT.NFM.OTHER_NFM.OTH_FINISHING_STEAM.STEAM.LPG</t>
  </si>
  <si>
    <t>UED.ktoe.LT.NFM.OTHER_NFM.OTH_FINISHING_STEAM.STEAM.DIESEL_LIQBIO</t>
  </si>
  <si>
    <t>UED.ktoe.LT.NFM.OTHER_NFM.OTH_FINISHING_STEAM.STEAM.RFO</t>
  </si>
  <si>
    <t>UED.ktoe.LT.NFM.OTHER_NFM.OTH_FINISHING_STEAM.STEAM.OTHER</t>
  </si>
  <si>
    <t>UED.ktoe.LT.NFM.OTHER_NFM.OTH_FINISHING_STEAM.STEAM.NG_BIOGAS</t>
  </si>
  <si>
    <t>UED.ktoe.LT.NFM.OTHER_NFM.OTH_FINISHING_STEAM.STEAM.DERIVED</t>
  </si>
  <si>
    <t>UED.ktoe.LT.NFM.OTHER_NFM.OTH_FINISHING_STEAM.STEAM.BIOMASS_WASTE</t>
  </si>
  <si>
    <t>UED.ktoe.LT.NFM.OTHER_NFM.OTH_FINISHING_STEAM.STEAM.STEAM_DISTR</t>
  </si>
  <si>
    <t>UED.ktoe.LT.NFM.OTHER_NFM.OTH_FINISHING.ELEC.ELEC</t>
  </si>
  <si>
    <t>FUEL_EMI.ktCO2.LT.NFM.ALUMINA.TOTAL.TOTAL.TOTAL</t>
  </si>
  <si>
    <t>FUEL_EMI.ktCO2.LT.NFM.ALUMINA.LIGHT.GENERIC.ELEC</t>
  </si>
  <si>
    <t>FUEL_EMI.ktCO2.LT.NFM.ALUMINA.AIRCOMP.GENERIC.ELEC</t>
  </si>
  <si>
    <t>FUEL_EMI.ktCO2.LT.NFM.ALUMINA.MOTOR.GENERIC.ELEC</t>
  </si>
  <si>
    <t>FUEL_EMI.ktCO2.LT.NFM.ALUMINA.FANS.GENERIC.ELEC</t>
  </si>
  <si>
    <t>FUEL_EMI.ktCO2.LT.NFM.ALUMINA.LOW_ENTH.TOTAL.TOTAL</t>
  </si>
  <si>
    <t>FUEL_EMI.ktCO2.LT.NFM.ALUMINA.LOW_ENTH.THERM.DIESEL_LIQBIO</t>
  </si>
  <si>
    <t>FUEL_EMI.ktCO2.LT.NFM.ALUMINA.LOW_ENTH.THERM.NG_BIOGAS</t>
  </si>
  <si>
    <t>FUEL_EMI.ktCO2.LT.NFM.ALUMINA.LOW_ENTH.THERM.SOLAR_GEO</t>
  </si>
  <si>
    <t>FUEL_EMI.ktCO2.LT.NFM.ALUMINA.LOW_ENTH.HP.AMBIENT</t>
  </si>
  <si>
    <t>FUEL_EMI.ktCO2.LT.NFM.ALUMINA.LOW_ENTH.THERM.ELEC</t>
  </si>
  <si>
    <t>FUEL_EMI.ktCO2.LT.NFM.ALUMINA.A_PRODUCTION.TOTAL.TOTAL</t>
  </si>
  <si>
    <t>FUEL_EMI.ktCO2.LT.NFM.ALUMINA.A_PRODUCTION.STEAM.SOLIDS</t>
  </si>
  <si>
    <t>FUEL_EMI.ktCO2.LT.NFM.ALUMINA.A_PRODUCTION.STEAM.RFG</t>
  </si>
  <si>
    <t>FUEL_EMI.ktCO2.LT.NFM.ALUMINA.A_PRODUCTION.STEAM.LPG</t>
  </si>
  <si>
    <t>FUEL_EMI.ktCO2.LT.NFM.ALUMINA.A_PRODUCTION.STEAM.DIESEL_LIQBIO</t>
  </si>
  <si>
    <t>FUEL_EMI.ktCO2.LT.NFM.ALUMINA.A_PRODUCTION.STEAM.RFO</t>
  </si>
  <si>
    <t>FUEL_EMI.ktCO2.LT.NFM.ALUMINA.A_PRODUCTION.STEAM.OTHER</t>
  </si>
  <si>
    <t>FUEL_EMI.ktCO2.LT.NFM.ALUMINA.A_PRODUCTION.STEAM.NG_BIOGAS</t>
  </si>
  <si>
    <t>FUEL_EMI.ktCO2.LT.NFM.ALUMINA.A_PRODUCTION.STEAM.DERIVED</t>
  </si>
  <si>
    <t>FUEL_EMI.ktCO2.LT.NFM.ALUMINA.A_PRODUCTION.STEAM.BIOMASS_WASTE</t>
  </si>
  <si>
    <t>FUEL_EMI.ktCO2.LT.NFM.ALUMINA.A_PRODUCTION.STEAM.STEAM_DISTR</t>
  </si>
  <si>
    <t>FUEL_EMI.ktCO2.LT.NFM.ALUMINA.A_REFINING.TOTAL.TOTAL</t>
  </si>
  <si>
    <t>FUEL_EMI.ktCO2.LT.NFM.ALUMINA.A_REFINING.THERM.LPG</t>
  </si>
  <si>
    <t>FUEL_EMI.ktCO2.LT.NFM.ALUMINA.A_REFINING.THERM.DIESEL_LIQBIO</t>
  </si>
  <si>
    <t>FUEL_EMI.ktCO2.LT.NFM.ALUMINA.A_REFINING.THERM.RFO</t>
  </si>
  <si>
    <t>FUEL_EMI.ktCO2.LT.NFM.ALUMINA.A_REFINING.THERM.NG_BIOGAS</t>
  </si>
  <si>
    <t>FUEL_EMI.ktCO2.LT.NFM.ALUMINA.A_REFINING.THERM.ELEC</t>
  </si>
  <si>
    <t>FUEL_EMI.ktCO2.LT.NFM.PRIM_ALU.LIGHT.GENERIC.ELEC</t>
  </si>
  <si>
    <t>FUEL_EMI.ktCO2.LT.NFM.PRIM_ALU.AIRCOMP.GENERIC.ELEC</t>
  </si>
  <si>
    <t>FUEL_EMI.ktCO2.LT.NFM.PRIM_ALU.MOTOR.GENERIC.ELEC</t>
  </si>
  <si>
    <t>FUEL_EMI.ktCO2.LT.NFM.PRIM_ALU.FANS.GENERIC.ELEC</t>
  </si>
  <si>
    <t>FUEL_EMI.ktCO2.LT.NFM.PRIM_ALU.LOW_ENTH.TOTAL.TOTAL</t>
  </si>
  <si>
    <t>FUEL_EMI.ktCO2.LT.NFM.PRIM_ALU.LOW_ENTH.THERM.DIESEL_LIQBIO</t>
  </si>
  <si>
    <t>FUEL_EMI.ktCO2.LT.NFM.PRIM_ALU.LOW_ENTH.THERM.NG_BIOGAS</t>
  </si>
  <si>
    <t>FUEL_EMI.ktCO2.LT.NFM.PRIM_ALU.LOW_ENTH.THERM.SOLAR_GEO</t>
  </si>
  <si>
    <t>FUEL_EMI.ktCO2.LT.NFM.PRIM_ALU.LOW_ENTH.HP.AMBIENT</t>
  </si>
  <si>
    <t>FUEL_EMI.ktCO2.LT.NFM.PRIM_ALU.LOW_ENTH.THERM.ELEC</t>
  </si>
  <si>
    <t>FUEL_EMI.ktCO2.LT.NFM.PRIM_ALU.SMELTING.ELEC.ELEC</t>
  </si>
  <si>
    <t>FUEL_EMI.ktCO2.LT.NFM.PRIM_ALU.PROCESSING.TOTAL.TOTAL</t>
  </si>
  <si>
    <t>FUEL_EMI.ktCO2.LT.NFM.PRIM_ALU.PROCESSING.THERM.TOTAL</t>
  </si>
  <si>
    <t>FUEL_EMI.ktCO2.LT.NFM.PRIM_ALU.PROCESSING.THERM.LPG</t>
  </si>
  <si>
    <t>FUEL_EMI.ktCO2.LT.NFM.PRIM_ALU.PROCESSING.THERM.DIESEL_LIQBIO</t>
  </si>
  <si>
    <t>FUEL_EMI.ktCO2.LT.NFM.PRIM_ALU.PROCESSING.THERM.RFO</t>
  </si>
  <si>
    <t>FUEL_EMI.ktCO2.LT.NFM.PRIM_ALU.PROCESSING.THERM.NG_BIOGAS</t>
  </si>
  <si>
    <t>FUEL_EMI.ktCO2.LT.NFM.PRIM_ALU.PROCESSING.ELEC.ELEC</t>
  </si>
  <si>
    <t>FUEL_EMI.ktCO2.LT.NFM.PRIM_ALU.FINISHING.THERM.TOTAL</t>
  </si>
  <si>
    <t>FUEL_EMI.ktCO2.LT.NFM.PRIM_ALU.FINISHING.THERM.LPG</t>
  </si>
  <si>
    <t>FUEL_EMI.ktCO2.LT.NFM.PRIM_ALU.FINISHING.THERM.DIESEL_LIQBIO</t>
  </si>
  <si>
    <t>FUEL_EMI.ktCO2.LT.NFM.PRIM_ALU.FINISHING.THERM.NG_BIOGAS</t>
  </si>
  <si>
    <t>FUEL_EMI.ktCO2.LT.NFM.PRIM_ALU.FINISHING_STEAM.TOTAL.TOTAL</t>
  </si>
  <si>
    <t>FUEL_EMI.ktCO2.LT.NFM.PRIM_ALU.FINISHING_STEAM.STEAM.SOLIDS</t>
  </si>
  <si>
    <t>FUEL_EMI.ktCO2.LT.NFM.PRIM_ALU.FINISHING_STEAM.STEAM.RFG</t>
  </si>
  <si>
    <t>FUEL_EMI.ktCO2.LT.NFM.PRIM_ALU.FINISHING_STEAM.STEAM.LPG</t>
  </si>
  <si>
    <t>FUEL_EMI.ktCO2.LT.NFM.PRIM_ALU.FINISHING_STEAM.STEAM.DIESEL_LIQBIO</t>
  </si>
  <si>
    <t>FUEL_EMI.ktCO2.LT.NFM.PRIM_ALU.FINISHING_STEAM.STEAM.RFO</t>
  </si>
  <si>
    <t>FUEL_EMI.ktCO2.LT.NFM.PRIM_ALU.FINISHING_STEAM.STEAM.OTHER</t>
  </si>
  <si>
    <t>FUEL_EMI.ktCO2.LT.NFM.PRIM_ALU.FINISHING_STEAM.STEAM.NG_BIOGAS</t>
  </si>
  <si>
    <t>FUEL_EMI.ktCO2.LT.NFM.PRIM_ALU.FINISHING_STEAM.STEAM.DERIVED</t>
  </si>
  <si>
    <t>FUEL_EMI.ktCO2.LT.NFM.PRIM_ALU.FINISHING_STEAM.STEAM.BIOMASS_WASTE</t>
  </si>
  <si>
    <t>FUEL_EMI.ktCO2.LT.NFM.PRIM_ALU.FINISHING_STEAM.STEAM.STEAM_DISTR</t>
  </si>
  <si>
    <t>FUEL_EMI.ktCO2.LT.NFM.PRIM_ALU.FINISHING.ELEC.ELEC</t>
  </si>
  <si>
    <t>PROCESS_EMI.ktCO2.LT.NFM.PRIM_ALU</t>
  </si>
  <si>
    <t>FUEL_EMI.ktCO2.LT.NFM.SEC_ALU.TOTAL.TOTAL.TOTAL</t>
  </si>
  <si>
    <t>FUEL_EMI.ktCO2.LT.NFM.SEC_ALU.LIGHT.GENERIC.ELEC</t>
  </si>
  <si>
    <t>FUEL_EMI.ktCO2.LT.NFM.SEC_ALU.AIRCOMP.GENERIC.ELEC</t>
  </si>
  <si>
    <t>FUEL_EMI.ktCO2.LT.NFM.SEC_ALU.MOTOR.GENERIC.ELEC</t>
  </si>
  <si>
    <t>FUEL_EMI.ktCO2.LT.NFM.SEC_ALU.FANS.GENERIC.ELEC</t>
  </si>
  <si>
    <t>FUEL_EMI.ktCO2.LT.NFM.SEC_ALU.LOW_ENTH.TOTAL.TOTAL</t>
  </si>
  <si>
    <t>FUEL_EMI.ktCO2.LT.NFM.SEC_ALU.LOW_ENTH.THERM.DIESEL_LIQBIO</t>
  </si>
  <si>
    <t>FUEL_EMI.ktCO2.LT.NFM.SEC_ALU.LOW_ENTH.THERM.NG_BIOGAS</t>
  </si>
  <si>
    <t>FUEL_EMI.ktCO2.LT.NFM.SEC_ALU.LOW_ENTH.THERM.SOLAR_GEO</t>
  </si>
  <si>
    <t>FUEL_EMI.ktCO2.LT.NFM.SEC_ALU.LOW_ENTH.HP.AMBIENT</t>
  </si>
  <si>
    <t>FUEL_EMI.ktCO2.LT.NFM.SEC_ALU.LOW_ENTH.THERM.ELEC</t>
  </si>
  <si>
    <t>FUEL_EMI.ktCO2.LT.NFM.SEC_ALU.SEC_REMELTING.TOTAL.TOTAL</t>
  </si>
  <si>
    <t>FUEL_EMI.ktCO2.LT.NFM.SEC_ALU.SEC_REMELTING.THERM.TOTAL</t>
  </si>
  <si>
    <t>FUEL_EMI.ktCO2.LT.NFM.SEC_ALU.SEC_REMELTING.THERM.LPG</t>
  </si>
  <si>
    <t>FUEL_EMI.ktCO2.LT.NFM.SEC_ALU.SEC_REMELTING.THERM.DIESEL_LIQBIO</t>
  </si>
  <si>
    <t>FUEL_EMI.ktCO2.LT.NFM.SEC_ALU.SEC_REMELTING.THERM.RFO</t>
  </si>
  <si>
    <t>FUEL_EMI.ktCO2.LT.NFM.SEC_ALU.SEC_REMELTING.THERM.NG_BIOGAS</t>
  </si>
  <si>
    <t>FUEL_EMI.ktCO2.LT.NFM.SEC_ALU.SEC_REMELTING.ELEC.ELEC</t>
  </si>
  <si>
    <t>FUEL_EMI.ktCO2.LT.NFM.SEC_ALU.SEC_PROCESSING.TOTAL.TOTAL</t>
  </si>
  <si>
    <t>FUEL_EMI.ktCO2.LT.NFM.SEC_ALU.SEC_PROCESSING.THERM.TOTAL</t>
  </si>
  <si>
    <t>FUEL_EMI.ktCO2.LT.NFM.SEC_ALU.SEC_PROCESSING.THERM.LPG</t>
  </si>
  <si>
    <t>FUEL_EMI.ktCO2.LT.NFM.SEC_ALU.SEC_PROCESSING.THERM.DIESEL_LIQBIO</t>
  </si>
  <si>
    <t>FUEL_EMI.ktCO2.LT.NFM.SEC_ALU.SEC_PROCESSING.THERM.RFO</t>
  </si>
  <si>
    <t>FUEL_EMI.ktCO2.LT.NFM.SEC_ALU.SEC_PROCESSING.THERM.NG_BIOGAS</t>
  </si>
  <si>
    <t>FUEL_EMI.ktCO2.LT.NFM.SEC_ALU.SEC_PROCESSING.ELEC.ELEC</t>
  </si>
  <si>
    <t>FUEL_EMI.ktCO2.LT.NFM.SEC_ALU.SEC_FINISHING.THERM.TOTAL</t>
  </si>
  <si>
    <t>FUEL_EMI.ktCO2.LT.NFM.SEC_ALU.SEC_FINISHING.THERM.LPG</t>
  </si>
  <si>
    <t>FUEL_EMI.ktCO2.LT.NFM.SEC_ALU.SEC_FINISHING.THERM.DIESEL_LIQBIO</t>
  </si>
  <si>
    <t>FUEL_EMI.ktCO2.LT.NFM.SEC_ALU.SEC_FINISHING.THERM.NG_BIOGAS</t>
  </si>
  <si>
    <t>FUEL_EMI.ktCO2.LT.NFM.SEC_ALU.SEC_FINISHING_STEAM.TOTAL.TOTAL</t>
  </si>
  <si>
    <t>FUEL_EMI.ktCO2.LT.NFM.SEC_ALU.SEC_FINISHING_STEAM.STEAM.SOLIDS</t>
  </si>
  <si>
    <t>FUEL_EMI.ktCO2.LT.NFM.SEC_ALU.SEC_FINISHING_STEAM.STEAM.RFG</t>
  </si>
  <si>
    <t>FUEL_EMI.ktCO2.LT.NFM.SEC_ALU.SEC_FINISHING_STEAM.STEAM.LPG</t>
  </si>
  <si>
    <t>FUEL_EMI.ktCO2.LT.NFM.SEC_ALU.SEC_FINISHING_STEAM.STEAM.DIESEL_LIQBIO</t>
  </si>
  <si>
    <t>FUEL_EMI.ktCO2.LT.NFM.SEC_ALU.SEC_FINISHING_STEAM.STEAM.RFO</t>
  </si>
  <si>
    <t>FUEL_EMI.ktCO2.LT.NFM.SEC_ALU.SEC_FINISHING_STEAM.STEAM.OTHER</t>
  </si>
  <si>
    <t>FUEL_EMI.ktCO2.LT.NFM.SEC_ALU.SEC_FINISHING_STEAM.STEAM.NG_BIOGAS</t>
  </si>
  <si>
    <t>FUEL_EMI.ktCO2.LT.NFM.SEC_ALU.SEC_FINISHING_STEAM.STEAM.DERIVED</t>
  </si>
  <si>
    <t>FUEL_EMI.ktCO2.LT.NFM.SEC_ALU.SEC_FINISHING_STEAM.STEAM.BIOMASS_WASTE</t>
  </si>
  <si>
    <t>FUEL_EMI.ktCO2.LT.NFM.SEC_ALU.SEC_FINISHING_STEAM.STEAM.STEAM_DISTR</t>
  </si>
  <si>
    <t>FUEL_EMI.ktCO2.LT.NFM.SEC_ALU.SEC_FINISHING.ELEC.ELEC</t>
  </si>
  <si>
    <t>FUEL_EMI.ktCO2.LT.NFM.OTHER_NFM.LIGHT.GENERIC.ELEC</t>
  </si>
  <si>
    <t>FUEL_EMI.ktCO2.LT.NFM.OTHER_NFM.AIRCOMP.GENERIC.ELEC</t>
  </si>
  <si>
    <t>FUEL_EMI.ktCO2.LT.NFM.OTHER_NFM.MOTOR.GENERIC.ELEC</t>
  </si>
  <si>
    <t>FUEL_EMI.ktCO2.LT.NFM.OTHER_NFM.FANS.GENERIC.ELEC</t>
  </si>
  <si>
    <t>FUEL_EMI.ktCO2.LT.NFM.OTHER_NFM.LOW_ENTH.TOTAL.TOTAL</t>
  </si>
  <si>
    <t>FUEL_EMI.ktCO2.LT.NFM.OTHER_NFM.LOW_ENTH.THERM.DIESEL_LIQBIO</t>
  </si>
  <si>
    <t>FUEL_EMI.ktCO2.LT.NFM.OTHER_NFM.LOW_ENTH.THERM.NG_BIOGAS</t>
  </si>
  <si>
    <t>FUEL_EMI.ktCO2.LT.NFM.OTHER_NFM.LOW_ENTH.THERM.SOLAR_GEO</t>
  </si>
  <si>
    <t>FUEL_EMI.ktCO2.LT.NFM.OTHER_NFM.LOW_ENTH.HP.AMBIENT</t>
  </si>
  <si>
    <t>FUEL_EMI.ktCO2.LT.NFM.OTHER_NFM.LOW_ENTH.THERM.ELEC</t>
  </si>
  <si>
    <t>FUEL_EMI.ktCO2.LT.NFM.OTHER_NFM.OTH_PRODUCTION.TOTAL.TOTAL</t>
  </si>
  <si>
    <t>FUEL_EMI.ktCO2.LT.NFM.OTHER_NFM.OTH_PRODUCTION.THERM.TOTAL</t>
  </si>
  <si>
    <t>FUEL_EMI.ktCO2.LT.NFM.OTHER_NFM.OTH_PRODUCTION.THERM.SOLIDS</t>
  </si>
  <si>
    <t>FUEL_EMI.ktCO2.LT.NFM.OTHER_NFM.OTH_PRODUCTION.THERM.LPG</t>
  </si>
  <si>
    <t>FUEL_EMI.ktCO2.LT.NFM.OTHER_NFM.OTH_PRODUCTION.THERM.DIESEL_LIQBIO</t>
  </si>
  <si>
    <t>FUEL_EMI.ktCO2.LT.NFM.OTHER_NFM.OTH_PRODUCTION.THERM.RFO</t>
  </si>
  <si>
    <t>FUEL_EMI.ktCO2.LT.NFM.OTHER_NFM.OTH_PRODUCTION.THERM.NG_BIOGAS</t>
  </si>
  <si>
    <t>FUEL_EMI.ktCO2.LT.NFM.OTHER_NFM.OTH_PRODUCTION.ELEC.ELEC</t>
  </si>
  <si>
    <t>FUEL_EMI.ktCO2.LT.NFM.OTHER_NFM.OTH_PROCESSING.TOTAL.TOTAL</t>
  </si>
  <si>
    <t>FUEL_EMI.ktCO2.LT.NFM.OTHER_NFM.OTH_PROCESSING.THERM.TOTAL</t>
  </si>
  <si>
    <t>FUEL_EMI.ktCO2.LT.NFM.OTHER_NFM.OTH_PROCESSING.THERM.LPG</t>
  </si>
  <si>
    <t>FUEL_EMI.ktCO2.LT.NFM.OTHER_NFM.OTH_PROCESSING.THERM.DIESEL_LIQBIO</t>
  </si>
  <si>
    <t>FUEL_EMI.ktCO2.LT.NFM.OTHER_NFM.OTH_PROCESSING.THERM.RFO</t>
  </si>
  <si>
    <t>FUEL_EMI.ktCO2.LT.NFM.OTHER_NFM.OTH_PROCESSING.THERM.NG_BIOGAS</t>
  </si>
  <si>
    <t>FUEL_EMI.ktCO2.LT.NFM.OTHER_NFM.OTH_PROCESSING.ELEC.ELEC</t>
  </si>
  <si>
    <t>FUEL_EMI.ktCO2.LT.NFM.OTHER_NFM.OTH_FINISHING.THERM.TOTAL</t>
  </si>
  <si>
    <t>FUEL_EMI.ktCO2.LT.NFM.OTHER_NFM.OTH_FINISHING.THERM.LPG</t>
  </si>
  <si>
    <t>FUEL_EMI.ktCO2.LT.NFM.OTHER_NFM.OTH_FINISHING.THERM.DIESEL_LIQBIO</t>
  </si>
  <si>
    <t>FUEL_EMI.ktCO2.LT.NFM.OTHER_NFM.OTH_FINISHING.THERM.NG_BIOGAS</t>
  </si>
  <si>
    <t>FUEL_EMI.ktCO2.LT.NFM.OTHER_NFM.OTH_FINISHING_STEAM.TOTAL.TOTAL</t>
  </si>
  <si>
    <t>FUEL_EMI.ktCO2.LT.NFM.OTHER_NFM.OTH_FINISHING_STEAM.STEAM.SOLIDS</t>
  </si>
  <si>
    <t>FUEL_EMI.ktCO2.LT.NFM.OTHER_NFM.OTH_FINISHING_STEAM.STEAM.RFG</t>
  </si>
  <si>
    <t>FUEL_EMI.ktCO2.LT.NFM.OTHER_NFM.OTH_FINISHING_STEAM.STEAM.LPG</t>
  </si>
  <si>
    <t>FUEL_EMI.ktCO2.LT.NFM.OTHER_NFM.OTH_FINISHING_STEAM.STEAM.DIESEL_LIQBIO</t>
  </si>
  <si>
    <t>FUEL_EMI.ktCO2.LT.NFM.OTHER_NFM.OTH_FINISHING_STEAM.STEAM.RFO</t>
  </si>
  <si>
    <t>FUEL_EMI.ktCO2.LT.NFM.OTHER_NFM.OTH_FINISHING_STEAM.STEAM.OTHER</t>
  </si>
  <si>
    <t>FUEL_EMI.ktCO2.LT.NFM.OTHER_NFM.OTH_FINISHING_STEAM.STEAM.NG_BIOGAS</t>
  </si>
  <si>
    <t>FUEL_EMI.ktCO2.LT.NFM.OTHER_NFM.OTH_FINISHING_STEAM.STEAM.DERIVED</t>
  </si>
  <si>
    <t>FUEL_EMI.ktCO2.LT.NFM.OTHER_NFM.OTH_FINISHING_STEAM.STEAM.BIOMASS_WASTE</t>
  </si>
  <si>
    <t>FUEL_EMI.ktCO2.LT.NFM.OTHER_NFM.OTH_FINISHING_STEAM.STEAM.STEAM_DISTR</t>
  </si>
  <si>
    <t>FUEL_EMI.ktCO2.LT.NFM.OTHER_NFM.OTH_FINISHING.ELEC.ELEC</t>
  </si>
  <si>
    <t>PROCESS_EMI.ktCO2.LT.NFM.OTHER_NFM</t>
  </si>
  <si>
    <t>Aluminium - primary production (without process emissions)</t>
  </si>
  <si>
    <t>Other non-ferrous metals (without process emissions)</t>
  </si>
  <si>
    <t>Basic and other chemicals</t>
  </si>
  <si>
    <t>VA.Meuro2023.LT.CHI.BASIC_CHEM</t>
  </si>
  <si>
    <t>VA.Meuro2023.LT.CHI.OTHER_CHEM</t>
  </si>
  <si>
    <t>VA.Meuro2023.LT.CHI.PHARM</t>
  </si>
  <si>
    <t>Basic chemicals (kt ethylene eq.)</t>
  </si>
  <si>
    <t>OUTPUT.kt.LT.CHI.BASIC_CHEM</t>
  </si>
  <si>
    <t>Other chemicals (kt ethylene eq.)</t>
  </si>
  <si>
    <t>OUTPUT.kt.LT.CHI.OTHER_CHEM</t>
  </si>
  <si>
    <t>Pharmaceutical products etc. (kt ethylene eq.)</t>
  </si>
  <si>
    <t>OUTPUT.kt.LT.CHI.PHARM</t>
  </si>
  <si>
    <t>CAP.kt.LT.CHI.BASIC_CHEM</t>
  </si>
  <si>
    <t>CAP.kt.LT.CHI.OTHER_CHEM</t>
  </si>
  <si>
    <t>CAP.kt.LT.CHI.PHARM</t>
  </si>
  <si>
    <t>NEWCAP.kt.LT.CHI.BASIC_CHEM</t>
  </si>
  <si>
    <t>NEWCAP.kt.LT.CHI.OTHER_CHEM</t>
  </si>
  <si>
    <t>NEWCAP.kt.LT.CHI.PHARM</t>
  </si>
  <si>
    <t>FEC.ktoe.LT.CHI.TOTAL.TOTAL.TOTAL.TOTAL</t>
  </si>
  <si>
    <t>FEC.ktoe.LT.CHI.TOTAL.TOTAL.TOTAL.SOLIDS</t>
  </si>
  <si>
    <t>FEC.ktoe.LT.CHI.TOTAL.TOTAL.TOTAL.RFG</t>
  </si>
  <si>
    <t>FEC.ktoe.LT.CHI.TOTAL.TOTAL.TOTAL.LPG</t>
  </si>
  <si>
    <t>FEC.ktoe.LT.CHI.TOTAL.TOTAL.TOTAL.DIESEL</t>
  </si>
  <si>
    <t>FEC.ktoe.LT.CHI.TOTAL.TOTAL.TOTAL.RFO</t>
  </si>
  <si>
    <t>FEC.ktoe.LT.CHI.TOTAL.TOTAL.TOTAL.OTHER</t>
  </si>
  <si>
    <t>FEC.ktoe.LT.CHI.TOTAL.TOTAL.TOTAL.NG</t>
  </si>
  <si>
    <t>FEC.ktoe.LT.CHI.TOTAL.TOTAL.TOTAL.DERIVED</t>
  </si>
  <si>
    <t>FEC.ktoe.LT.CHI.TOTAL.TOTAL.TOTAL.BIOMASS_WASTE</t>
  </si>
  <si>
    <t>FEC.ktoe.LT.CHI.TOTAL.TOTAL.TOTAL.BIOGAS</t>
  </si>
  <si>
    <t>FEC.ktoe.LT.CHI.TOTAL.TOTAL.TOTAL.LIQBIO</t>
  </si>
  <si>
    <t>FEC.ktoe.LT.CHI.TOTAL.TOTAL.TOTAL.SOLAR</t>
  </si>
  <si>
    <t>FEC.ktoe.LT.CHI.TOTAL.TOTAL.TOTAL.GEO</t>
  </si>
  <si>
    <t>FEC.ktoe.LT.CHI.TOTAL.TOTAL.TOTAL.AMBIENT</t>
  </si>
  <si>
    <t>FEC.ktoe.LT.CHI.TOTAL.TOTAL.TOTAL.STEAM_DISTR</t>
  </si>
  <si>
    <t>FEC.ktoe.LT.CHI.TOTAL.TOTAL.TOTAL.ELEC</t>
  </si>
  <si>
    <t>Non-energy use in the Chemical industry (ktoe)</t>
  </si>
  <si>
    <t>NONENERGY.ktoe.LT.CHI.TOTAL.TOTAL.TOTAL.TOTAL</t>
  </si>
  <si>
    <t>NONENERGY.ktoe.LT.CHI.TOTAL.TOTAL.TOTAL.SOLIDS</t>
  </si>
  <si>
    <t>NONENERGY.ktoe.LT.CHI.TOTAL.TOTAL.TOTAL.RFG</t>
  </si>
  <si>
    <t>NONENERGY.ktoe.LT.CHI.TOTAL.TOTAL.TOTAL.LPG</t>
  </si>
  <si>
    <t>NONENERGY.ktoe.LT.CHI.TOTAL.TOTAL.TOTAL.DIESEL</t>
  </si>
  <si>
    <t>NONENERGY.ktoe.LT.CHI.TOTAL.TOTAL.TOTAL.RFO</t>
  </si>
  <si>
    <t>NONENERGY.ktoe.LT.CHI.TOTAL.TOTAL.TOTAL.OTHER</t>
  </si>
  <si>
    <t>NONENERGY.ktoe.LT.CHI.TOTAL.TOTAL.TOTAL.NAPHTHA</t>
  </si>
  <si>
    <t>NONENERGY.ktoe.LT.CHI.TOTAL.TOTAL.TOTAL.NG_BIOGAS</t>
  </si>
  <si>
    <t>NONENERGY.ktoe.LT.CHI.TOTAL.TOTAL.TOTAL.DERIVED</t>
  </si>
  <si>
    <t>NONENERGY.ktoe.LT.CHI.TOTAL.TOTAL.TOTAL.BIOMASS_WASTE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</si>
  <si>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</si>
  <si>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</si>
  <si>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</si>
  <si>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</si>
  <si>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</si>
  <si>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FEC.ktoe.LT.CHI.BASIC_CHEM.LIGHT.GENERIC.ELEC</t>
  </si>
  <si>
    <t>FEC.ktoe.LT.CHI.BASIC_CHEM.AIRCOMP.GENERIC.ELEC</t>
  </si>
  <si>
    <t>FEC.ktoe.LT.CHI.BASIC_CHEM.MOTOR.GENERIC.ELEC</t>
  </si>
  <si>
    <t>FEC.ktoe.LT.CHI.BASIC_CHEM.FANS.GENERIC.ELEC</t>
  </si>
  <si>
    <t>FEC.ktoe.LT.CHI.BASIC_CHEM.LOW_ENTH.TOTAL.TOTAL</t>
  </si>
  <si>
    <t>FEC.ktoe.LT.CHI.BASIC_CHEM.LOW_ENTH.THERM.DIESEL_LIQBIO</t>
  </si>
  <si>
    <t>FEC.ktoe.LT.CHI.BASIC_CHEM.LOW_ENTH.THERM.NG_BIOGAS</t>
  </si>
  <si>
    <t>FEC.ktoe.LT.CHI.BASIC_CHEM.LOW_ENTH.THERM.SOLAR_GEO</t>
  </si>
  <si>
    <t>FEC.ktoe.LT.CHI.BASIC_CHEM.LOW_ENTH.HP.AMBIENT</t>
  </si>
  <si>
    <t>FEC.ktoe.LT.CHI.BASIC_CHEM.LOW_ENTH.THERM.ELEC</t>
  </si>
  <si>
    <t>Chemicals: Feedstock (energy used as raw material)</t>
  </si>
  <si>
    <t>Chemicals: Steam processing</t>
  </si>
  <si>
    <t>FEC.ktoe.LT.CHI.BASIC_CHEM.PROCESSING.TOTAL.TOTAL</t>
  </si>
  <si>
    <t>FEC.ktoe.LT.CHI.BASIC_CHEM.PROCESSING.STEAM.SOLIDS</t>
  </si>
  <si>
    <t>FEC.ktoe.LT.CHI.BASIC_CHEM.PROCESSING.STEAM.RFG</t>
  </si>
  <si>
    <t>FEC.ktoe.LT.CHI.BASIC_CHEM.PROCESSING.STEAM.LPG</t>
  </si>
  <si>
    <t>FEC.ktoe.LT.CHI.BASIC_CHEM.PROCESSING.STEAM.DIESEL_LIQBIO</t>
  </si>
  <si>
    <t>FEC.ktoe.LT.CHI.BASIC_CHEM.PROCESSING.STEAM.RFO</t>
  </si>
  <si>
    <t>FEC.ktoe.LT.CHI.BASIC_CHEM.PROCESSING.STEAM.OTHER</t>
  </si>
  <si>
    <t>FEC.ktoe.LT.CHI.BASIC_CHEM.PROCESSING.STEAM.NG_BIOGAS</t>
  </si>
  <si>
    <t>FEC.ktoe.LT.CHI.BASIC_CHEM.PROCESSING.STEAM.DERIVED</t>
  </si>
  <si>
    <t>FEC.ktoe.LT.CHI.BASIC_CHEM.PROCESSING.STEAM.BIOMASS_WASTE</t>
  </si>
  <si>
    <t>FEC.ktoe.LT.CHI.BASIC_CHEM.PROCESSING.STEAM.STEAM_DISTR</t>
  </si>
  <si>
    <t>Chemicals: Furnaces</t>
  </si>
  <si>
    <t>FEC.ktoe.LT.CHI.BASIC_CHEM.PROC_HEAT.TOTAL.TOTAL</t>
  </si>
  <si>
    <t>Chemicals: Furnaces - Thermal</t>
  </si>
  <si>
    <t>FEC.ktoe.LT.CHI.BASIC_CHEM.PROC_HEAT.THERM.TOTAL</t>
  </si>
  <si>
    <t>FEC.ktoe.LT.CHI.BASIC_CHEM.PROC_HEAT.THERM.SOLIDS</t>
  </si>
  <si>
    <t>FEC.ktoe.LT.CHI.BASIC_CHEM.PROC_HEAT.THERM.LPG</t>
  </si>
  <si>
    <t>FEC.ktoe.LT.CHI.BASIC_CHEM.PROC_HEAT.THERM.DIESEL_LIQBIO</t>
  </si>
  <si>
    <t>FEC.ktoe.LT.CHI.BASIC_CHEM.PROC_HEAT.THERM.RFO</t>
  </si>
  <si>
    <t>FEC.ktoe.LT.CHI.BASIC_CHEM.PROC_HEAT.THERM.NG_BIOGAS</t>
  </si>
  <si>
    <t>Chemicals: Furnaces - Electric</t>
  </si>
  <si>
    <t>FEC.ktoe.LT.CHI.BASIC_CHEM.PROC_HEAT.ELEC.ELEC</t>
  </si>
  <si>
    <t>Chemicals: Process cooling</t>
  </si>
  <si>
    <t>Chemicals: Process cooling - Natural gas and biogas</t>
  </si>
  <si>
    <t>FEC.ktoe.LT.CHI.BASIC_CHEM.PROC_COOL.THERM.NG_BIOGAS</t>
  </si>
  <si>
    <t>Chemicals: Process cooling - Steam</t>
  </si>
  <si>
    <t>FEC.ktoe.LT.CHI.BASIC_CHEM.PROC_COOL_STEAM.TOTAL.TOTAL</t>
  </si>
  <si>
    <t>FEC.ktoe.LT.CHI.BASIC_CHEM.PROC_COOL_STEAM.STEAM.SOLIDS</t>
  </si>
  <si>
    <t>FEC.ktoe.LT.CHI.BASIC_CHEM.PROC_COOL_STEAM.STEAM.RFG</t>
  </si>
  <si>
    <t>FEC.ktoe.LT.CHI.BASIC_CHEM.PROC_COOL_STEAM.STEAM.LPG</t>
  </si>
  <si>
    <t>FEC.ktoe.LT.CHI.BASIC_CHEM.PROC_COOL_STEAM.STEAM.DIESEL_LIQBIO</t>
  </si>
  <si>
    <t>FEC.ktoe.LT.CHI.BASIC_CHEM.PROC_COOL_STEAM.STEAM.RFO</t>
  </si>
  <si>
    <t>FEC.ktoe.LT.CHI.BASIC_CHEM.PROC_COOL_STEAM.STEAM.OTHER</t>
  </si>
  <si>
    <t>FEC.ktoe.LT.CHI.BASIC_CHEM.PROC_COOL_STEAM.STEAM.NG_BIOGAS</t>
  </si>
  <si>
    <t>FEC.ktoe.LT.CHI.BASIC_CHEM.PROC_COOL_STEAM.STEAM.DERIVED</t>
  </si>
  <si>
    <t>FEC.ktoe.LT.CHI.BASIC_CHEM.PROC_COOL_STEAM.STEAM.BIOMASS_WASTE</t>
  </si>
  <si>
    <t>FEC.ktoe.LT.CHI.BASIC_CHEM.PROC_COOL_STEAM.STEAM.STEAM_DISTR</t>
  </si>
  <si>
    <t>Chemicals: Process cooling - Electric</t>
  </si>
  <si>
    <t>FEC.ktoe.LT.CHI.BASIC_CHEM.PROC_COOL.ELEC.ELEC</t>
  </si>
  <si>
    <t>Chemicals: Generic electric process</t>
  </si>
  <si>
    <t>FEC.ktoe.LT.CHI.BASIC_CHEM.GENERIC.MECH.ELEC</t>
  </si>
  <si>
    <t>FEC.ktoe.LT.CHI.OTHER_CHEM.TOTAL.TOTAL.TOTAL</t>
  </si>
  <si>
    <t>FEC.ktoe.LT.CHI.OTHER_CHEM.LIGHT.GENERIC.ELEC</t>
  </si>
  <si>
    <t>FEC.ktoe.LT.CHI.OTHER_CHEM.AIRCOMP.GENERIC.ELEC</t>
  </si>
  <si>
    <t>FEC.ktoe.LT.CHI.OTHER_CHEM.MOTOR.GENERIC.ELEC</t>
  </si>
  <si>
    <t>FEC.ktoe.LT.CHI.OTHER_CHEM.FANS.GENERIC.ELEC</t>
  </si>
  <si>
    <t>FEC.ktoe.LT.CHI.OTHER_CHEM.LOW_ENTH.TOTAL.TOTAL</t>
  </si>
  <si>
    <t>FEC.ktoe.LT.CHI.OTHER_CHEM.LOW_ENTH.THERM.DIESEL_LIQBIO</t>
  </si>
  <si>
    <t>FEC.ktoe.LT.CHI.OTHER_CHEM.LOW_ENTH.THERM.NG_BIOGAS</t>
  </si>
  <si>
    <t>FEC.ktoe.LT.CHI.OTHER_CHEM.LOW_ENTH.THERM.SOLAR_GEO</t>
  </si>
  <si>
    <t>FEC.ktoe.LT.CHI.OTHER_CHEM.LOW_ENTH.HP.AMBIENT</t>
  </si>
  <si>
    <t>FEC.ktoe.LT.CHI.OTHER_CHEM.LOW_ENTH.THERM.ELEC</t>
  </si>
  <si>
    <t>Chemicals: High-enthalpy heat processing</t>
  </si>
  <si>
    <t>High-enthalpy heat processing - Steam</t>
  </si>
  <si>
    <t>FEC.ktoe.LT.CHI.OTHER_CHEM.PROCESSING_STEAM.TOTAL.TOTAL</t>
  </si>
  <si>
    <t>FEC.ktoe.LT.CHI.OTHER_CHEM.PROCESSING_STEAM.STEAM.SOLIDS</t>
  </si>
  <si>
    <t>FEC.ktoe.LT.CHI.OTHER_CHEM.PROCESSING_STEAM.STEAM.RFG</t>
  </si>
  <si>
    <t>FEC.ktoe.LT.CHI.OTHER_CHEM.PROCESSING_STEAM.STEAM.LPG</t>
  </si>
  <si>
    <t>FEC.ktoe.LT.CHI.OTHER_CHEM.PROCESSING_STEAM.STEAM.DIESEL_LIQBIO</t>
  </si>
  <si>
    <t>FEC.ktoe.LT.CHI.OTHER_CHEM.PROCESSING_STEAM.STEAM.RFO</t>
  </si>
  <si>
    <t>FEC.ktoe.LT.CHI.OTHER_CHEM.PROCESSING_STEAM.STEAM.OTHER</t>
  </si>
  <si>
    <t>FEC.ktoe.LT.CHI.OTHER_CHEM.PROCESSING_STEAM.STEAM.NG_BIOGAS</t>
  </si>
  <si>
    <t>FEC.ktoe.LT.CHI.OTHER_CHEM.PROCESSING_STEAM.STEAM.DERIVED</t>
  </si>
  <si>
    <t>FEC.ktoe.LT.CHI.OTHER_CHEM.PROCESSING_STEAM.STEAM.BIOMASS_WASTE</t>
  </si>
  <si>
    <t>FEC.ktoe.LT.CHI.OTHER_CHEM.PROCESSING_STEAM.STEAM.STEAM_DISTR</t>
  </si>
  <si>
    <t>High-enthalpy heat processing - Electric (microwave)</t>
  </si>
  <si>
    <t>FEC.ktoe.LT.CHI.OTHER_CHEM.PROCESSING.MICROW.ELEC</t>
  </si>
  <si>
    <t>FEC.ktoe.LT.CHI.OTHER_CHEM.PROC_HEAT.TOTAL.TOTAL</t>
  </si>
  <si>
    <t>FEC.ktoe.LT.CHI.OTHER_CHEM.PROC_HEAT.THERM.TOTAL</t>
  </si>
  <si>
    <t>FEC.ktoe.LT.CHI.OTHER_CHEM.PROC_HEAT.THERM.SOLIDS</t>
  </si>
  <si>
    <t>FEC.ktoe.LT.CHI.OTHER_CHEM.PROC_HEAT.THERM.LPG</t>
  </si>
  <si>
    <t>FEC.ktoe.LT.CHI.OTHER_CHEM.PROC_HEAT.THERM.DIESEL_LIQBIO</t>
  </si>
  <si>
    <t>FEC.ktoe.LT.CHI.OTHER_CHEM.PROC_HEAT.THERM.RFO</t>
  </si>
  <si>
    <t>FEC.ktoe.LT.CHI.OTHER_CHEM.PROC_HEAT.THERM.NG_BIOGAS</t>
  </si>
  <si>
    <t>FEC.ktoe.LT.CHI.OTHER_CHEM.PROC_HEAT.ELEC.ELEC</t>
  </si>
  <si>
    <t>FEC.ktoe.LT.CHI.OTHER_CHEM.PROC_COOL.THERM.NG_BIOGAS</t>
  </si>
  <si>
    <t>FEC.ktoe.LT.CHI.OTHER_CHEM.PROC_COOL_STEAM.TOTAL.TOTAL</t>
  </si>
  <si>
    <t>FEC.ktoe.LT.CHI.OTHER_CHEM.PROC_COOL_STEAM.STEAM.SOLIDS</t>
  </si>
  <si>
    <t>FEC.ktoe.LT.CHI.OTHER_CHEM.PROC_COOL_STEAM.STEAM.RFG</t>
  </si>
  <si>
    <t>FEC.ktoe.LT.CHI.OTHER_CHEM.PROC_COOL_STEAM.STEAM.LPG</t>
  </si>
  <si>
    <t>FEC.ktoe.LT.CHI.OTHER_CHEM.PROC_COOL_STEAM.STEAM.DIESEL_LIQBIO</t>
  </si>
  <si>
    <t>FEC.ktoe.LT.CHI.OTHER_CHEM.PROC_COOL_STEAM.STEAM.RFO</t>
  </si>
  <si>
    <t>FEC.ktoe.LT.CHI.OTHER_CHEM.PROC_COOL_STEAM.STEAM.OTHER</t>
  </si>
  <si>
    <t>FEC.ktoe.LT.CHI.OTHER_CHEM.PROC_COOL_STEAM.STEAM.NG_BIOGAS</t>
  </si>
  <si>
    <t>FEC.ktoe.LT.CHI.OTHER_CHEM.PROC_COOL_STEAM.STEAM.DERIVED</t>
  </si>
  <si>
    <t>FEC.ktoe.LT.CHI.OTHER_CHEM.PROC_COOL_STEAM.STEAM.BIOMASS_WASTE</t>
  </si>
  <si>
    <t>FEC.ktoe.LT.CHI.OTHER_CHEM.PROC_COOL_STEAM.STEAM.STEAM_DISTR</t>
  </si>
  <si>
    <t>FEC.ktoe.LT.CHI.OTHER_CHEM.PROC_COOL.ELEC.ELEC</t>
  </si>
  <si>
    <t>FEC.ktoe.LT.CHI.OTHER_CHEM.GENERIC.MECH.ELEC</t>
  </si>
  <si>
    <t>FEC.ktoe.LT.CHI.PHARM.TOTAL.TOTAL.TOTAL</t>
  </si>
  <si>
    <t>FEC.ktoe.LT.CHI.PHARM.LIGHT.GENERIC.ELEC</t>
  </si>
  <si>
    <t>FEC.ktoe.LT.CHI.PHARM.AIRCOMP.GENERIC.ELEC</t>
  </si>
  <si>
    <t>FEC.ktoe.LT.CHI.PHARM.MOTOR.GENERIC.ELEC</t>
  </si>
  <si>
    <t>FEC.ktoe.LT.CHI.PHARM.FANS.GENERIC.ELEC</t>
  </si>
  <si>
    <t>FEC.ktoe.LT.CHI.PHARM.LOW_ENTH.TOTAL.TOTAL</t>
  </si>
  <si>
    <t>FEC.ktoe.LT.CHI.PHARM.LOW_ENTH.THERM.DIESEL_LIQBIO</t>
  </si>
  <si>
    <t>FEC.ktoe.LT.CHI.PHARM.LOW_ENTH.THERM.NG_BIOGAS</t>
  </si>
  <si>
    <t>FEC.ktoe.LT.CHI.PHARM.LOW_ENTH.THERM.SOLAR_GEO</t>
  </si>
  <si>
    <t>FEC.ktoe.LT.CHI.PHARM.LOW_ENTH.HP.AMBIENT</t>
  </si>
  <si>
    <t>FEC.ktoe.LT.CHI.PHARM.LOW_ENTH.THERM.ELEC</t>
  </si>
  <si>
    <t>FEC.ktoe.LT.CHI.PHARM.PROCESSING_STEAM.TOTAL.TOTAL</t>
  </si>
  <si>
    <t>FEC.ktoe.LT.CHI.PHARM.PROCESSING_STEAM.STEAM.SOLIDS</t>
  </si>
  <si>
    <t>FEC.ktoe.LT.CHI.PHARM.PROCESSING_STEAM.STEAM.RFG</t>
  </si>
  <si>
    <t>FEC.ktoe.LT.CHI.PHARM.PROCESSING_STEAM.STEAM.LPG</t>
  </si>
  <si>
    <t>FEC.ktoe.LT.CHI.PHARM.PROCESSING_STEAM.STEAM.DIESEL_LIQBIO</t>
  </si>
  <si>
    <t>FEC.ktoe.LT.CHI.PHARM.PROCESSING_STEAM.STEAM.RFO</t>
  </si>
  <si>
    <t>FEC.ktoe.LT.CHI.PHARM.PROCESSING_STEAM.STEAM.OTHER</t>
  </si>
  <si>
    <t>FEC.ktoe.LT.CHI.PHARM.PROCESSING_STEAM.STEAM.NG_BIOGAS</t>
  </si>
  <si>
    <t>FEC.ktoe.LT.CHI.PHARM.PROCESSING_STEAM.STEAM.DERIVED</t>
  </si>
  <si>
    <t>FEC.ktoe.LT.CHI.PHARM.PROCESSING_STEAM.STEAM.BIOMASS_WASTE</t>
  </si>
  <si>
    <t>FEC.ktoe.LT.CHI.PHARM.PROCESSING_STEAM.STEAM.STEAM_DISTR</t>
  </si>
  <si>
    <t>FEC.ktoe.LT.CHI.PHARM.PROCESSING.MICROW.ELEC</t>
  </si>
  <si>
    <t>FEC.ktoe.LT.CHI.PHARM.PROC_HEAT.TOTAL.TOTAL</t>
  </si>
  <si>
    <t>FEC.ktoe.LT.CHI.PHARM.PROC_HEAT.THERM.TOTAL</t>
  </si>
  <si>
    <t>FEC.ktoe.LT.CHI.PHARM.PROC_HEAT.THERM.SOLIDS</t>
  </si>
  <si>
    <t>FEC.ktoe.LT.CHI.PHARM.PROC_HEAT.THERM.LPG</t>
  </si>
  <si>
    <t>FEC.ktoe.LT.CHI.PHARM.PROC_HEAT.THERM.DIESEL_LIQBIO</t>
  </si>
  <si>
    <t>FEC.ktoe.LT.CHI.PHARM.PROC_HEAT.THERM.RFO</t>
  </si>
  <si>
    <t>FEC.ktoe.LT.CHI.PHARM.PROC_HEAT.THERM.NG_BIOGAS</t>
  </si>
  <si>
    <t>FEC.ktoe.LT.CHI.PHARM.PROC_HEAT.ELEC.ELEC</t>
  </si>
  <si>
    <t>FEC.ktoe.LT.CHI.PHARM.PROC_COOL.THERM.NG_BIOGAS</t>
  </si>
  <si>
    <t>FEC.ktoe.LT.CHI.PHARM.PROC_COOL_STEAM.TOTAL.TOTAL</t>
  </si>
  <si>
    <t>FEC.ktoe.LT.CHI.PHARM.PROC_COOL_STEAM.STEAM.SOLIDS</t>
  </si>
  <si>
    <t>FEC.ktoe.LT.CHI.PHARM.PROC_COOL_STEAM.STEAM.RFG</t>
  </si>
  <si>
    <t>FEC.ktoe.LT.CHI.PHARM.PROC_COOL_STEAM.STEAM.LPG</t>
  </si>
  <si>
    <t>FEC.ktoe.LT.CHI.PHARM.PROC_COOL_STEAM.STEAM.DIESEL_LIQBIO</t>
  </si>
  <si>
    <t>FEC.ktoe.LT.CHI.PHARM.PROC_COOL_STEAM.STEAM.RFO</t>
  </si>
  <si>
    <t>FEC.ktoe.LT.CHI.PHARM.PROC_COOL_STEAM.STEAM.OTHER</t>
  </si>
  <si>
    <t>FEC.ktoe.LT.CHI.PHARM.PROC_COOL_STEAM.STEAM.NG_BIOGAS</t>
  </si>
  <si>
    <t>FEC.ktoe.LT.CHI.PHARM.PROC_COOL_STEAM.STEAM.DERIVED</t>
  </si>
  <si>
    <t>FEC.ktoe.LT.CHI.PHARM.PROC_COOL_STEAM.STEAM.BIOMASS_WASTE</t>
  </si>
  <si>
    <t>FEC.ktoe.LT.CHI.PHARM.PROC_COOL_STEAM.STEAM.STEAM_DISTR</t>
  </si>
  <si>
    <t>FEC.ktoe.LT.CHI.PHARM.PROC_COOL.ELEC.ELEC</t>
  </si>
  <si>
    <t>FEC.ktoe.LT.CHI.PHARM.GENERIC.MECH.ELEC</t>
  </si>
  <si>
    <t>Chemicals: Process cooling - Natural gas</t>
  </si>
  <si>
    <t>UED.ktoe.LT.CHI.BASIC_CHEM.LIGHT.GENERIC.ELEC</t>
  </si>
  <si>
    <t>UED.ktoe.LT.CHI.BASIC_CHEM.AIRCOMP.GENERIC.ELEC</t>
  </si>
  <si>
    <t>UED.ktoe.LT.CHI.BASIC_CHEM.MOTOR.GENERIC.ELEC</t>
  </si>
  <si>
    <t>UED.ktoe.LT.CHI.BASIC_CHEM.FANS.GENERIC.ELEC</t>
  </si>
  <si>
    <t>UED.ktoe.LT.CHI.BASIC_CHEM.LOW_ENTH.TOTAL.TOTAL</t>
  </si>
  <si>
    <t>UED.ktoe.LT.CHI.BASIC_CHEM.LOW_ENTH.THERM.DIESEL_LIQBIO</t>
  </si>
  <si>
    <t>UED.ktoe.LT.CHI.BASIC_CHEM.LOW_ENTH.THERM.NG_BIOGAS</t>
  </si>
  <si>
    <t>UED.ktoe.LT.CHI.BASIC_CHEM.LOW_ENTH.THERM.SOLAR_GEO</t>
  </si>
  <si>
    <t>UED.ktoe.LT.CHI.BASIC_CHEM.LOW_ENTH.HP.AMBIENT</t>
  </si>
  <si>
    <t>UED.ktoe.LT.CHI.BASIC_CHEM.LOW_ENTH.THERM.ELEC</t>
  </si>
  <si>
    <t>UED.ktoe.LT.CHI.BASIC_CHEM.PROCESSING.TOTAL.TOTAL</t>
  </si>
  <si>
    <t>UED.ktoe.LT.CHI.BASIC_CHEM.PROCESSING.STEAM.SOLIDS</t>
  </si>
  <si>
    <t>UED.ktoe.LT.CHI.BASIC_CHEM.PROCESSING.STEAM.RFG</t>
  </si>
  <si>
    <t>UED.ktoe.LT.CHI.BASIC_CHEM.PROCESSING.STEAM.LPG</t>
  </si>
  <si>
    <t>UED.ktoe.LT.CHI.BASIC_CHEM.PROCESSING.STEAM.DIESEL_LIQBIO</t>
  </si>
  <si>
    <t>UED.ktoe.LT.CHI.BASIC_CHEM.PROCESSING.STEAM.RFO</t>
  </si>
  <si>
    <t>UED.ktoe.LT.CHI.BASIC_CHEM.PROCESSING.STEAM.OTHER</t>
  </si>
  <si>
    <t>UED.ktoe.LT.CHI.BASIC_CHEM.PROCESSING.STEAM.NG_BIOGAS</t>
  </si>
  <si>
    <t>UED.ktoe.LT.CHI.BASIC_CHEM.PROCESSING.STEAM.DERIVED</t>
  </si>
  <si>
    <t>UED.ktoe.LT.CHI.BASIC_CHEM.PROCESSING.STEAM.BIOMASS_WASTE</t>
  </si>
  <si>
    <t>UED.ktoe.LT.CHI.BASIC_CHEM.PROCESSING.STEAM.STEAM_DISTR</t>
  </si>
  <si>
    <t>UED.ktoe.LT.CHI.BASIC_CHEM.PROC_HEAT.TOTAL.TOTAL</t>
  </si>
  <si>
    <t>UED.ktoe.LT.CHI.BASIC_CHEM.PROC_HEAT.THERM.TOTAL</t>
  </si>
  <si>
    <t>UED.ktoe.LT.CHI.BASIC_CHEM.PROC_HEAT.THERM.SOLIDS</t>
  </si>
  <si>
    <t>UED.ktoe.LT.CHI.BASIC_CHEM.PROC_HEAT.THERM.LPG</t>
  </si>
  <si>
    <t>UED.ktoe.LT.CHI.BASIC_CHEM.PROC_HEAT.THERM.DIESEL_LIQBIO</t>
  </si>
  <si>
    <t>UED.ktoe.LT.CHI.BASIC_CHEM.PROC_HEAT.THERM.RFO</t>
  </si>
  <si>
    <t>UED.ktoe.LT.CHI.BASIC_CHEM.PROC_HEAT.THERM.NG_BIOGAS</t>
  </si>
  <si>
    <t>UED.ktoe.LT.CHI.BASIC_CHEM.PROC_HEAT.ELEC.ELEC</t>
  </si>
  <si>
    <t>UED.ktoe.LT.CHI.BASIC_CHEM.PROC_COOL.THERM.NG_BIOGAS</t>
  </si>
  <si>
    <t>UED.ktoe.LT.CHI.BASIC_CHEM.PROC_COOL_STEAM.TOTAL.TOTAL</t>
  </si>
  <si>
    <t>UED.ktoe.LT.CHI.BASIC_CHEM.PROC_COOL_STEAM.STEAM.SOLIDS</t>
  </si>
  <si>
    <t>UED.ktoe.LT.CHI.BASIC_CHEM.PROC_COOL_STEAM.STEAM.RFG</t>
  </si>
  <si>
    <t>UED.ktoe.LT.CHI.BASIC_CHEM.PROC_COOL_STEAM.STEAM.LPG</t>
  </si>
  <si>
    <t>UED.ktoe.LT.CHI.BASIC_CHEM.PROC_COOL_STEAM.STEAM.DIESEL_LIQBIO</t>
  </si>
  <si>
    <t>UED.ktoe.LT.CHI.BASIC_CHEM.PROC_COOL_STEAM.STEAM.RFO</t>
  </si>
  <si>
    <t>UED.ktoe.LT.CHI.BASIC_CHEM.PROC_COOL_STEAM.STEAM.OTHER</t>
  </si>
  <si>
    <t>UED.ktoe.LT.CHI.BASIC_CHEM.PROC_COOL_STEAM.STEAM.NG_BIOGAS</t>
  </si>
  <si>
    <t>UED.ktoe.LT.CHI.BASIC_CHEM.PROC_COOL_STEAM.STEAM.DERIVED</t>
  </si>
  <si>
    <t>UED.ktoe.LT.CHI.BASIC_CHEM.PROC_COOL_STEAM.STEAM.BIOMASS_WASTE</t>
  </si>
  <si>
    <t>UED.ktoe.LT.CHI.BASIC_CHEM.PROC_COOL_STEAM.STEAM.STEAM_DISTR</t>
  </si>
  <si>
    <t>UED.ktoe.LT.CHI.BASIC_CHEM.PROC_COOL.ELEC.ELEC</t>
  </si>
  <si>
    <t>UED.ktoe.LT.CHI.BASIC_CHEM.GENERIC.MECH.ELEC</t>
  </si>
  <si>
    <t>UED.ktoe.LT.CHI.OTHER_CHEM.TOTAL.TOTAL.TOTAL</t>
  </si>
  <si>
    <t>UED.ktoe.LT.CHI.OTHER_CHEM.LIGHT.GENERIC.ELEC</t>
  </si>
  <si>
    <t>UED.ktoe.LT.CHI.OTHER_CHEM.AIRCOMP.GENERIC.ELEC</t>
  </si>
  <si>
    <t>UED.ktoe.LT.CHI.OTHER_CHEM.MOTOR.GENERIC.ELEC</t>
  </si>
  <si>
    <t>UED.ktoe.LT.CHI.OTHER_CHEM.FANS.GENERIC.ELEC</t>
  </si>
  <si>
    <t>UED.ktoe.LT.CHI.OTHER_CHEM.LOW_ENTH.TOTAL.TOTAL</t>
  </si>
  <si>
    <t>UED.ktoe.LT.CHI.OTHER_CHEM.LOW_ENTH.THERM.DIESEL_LIQBIO</t>
  </si>
  <si>
    <t>UED.ktoe.LT.CHI.OTHER_CHEM.LOW_ENTH.THERM.NG_BIOGAS</t>
  </si>
  <si>
    <t>UED.ktoe.LT.CHI.OTHER_CHEM.LOW_ENTH.THERM.SOLAR_GEO</t>
  </si>
  <si>
    <t>UED.ktoe.LT.CHI.OTHER_CHEM.LOW_ENTH.HP.AMBIENT</t>
  </si>
  <si>
    <t>UED.ktoe.LT.CHI.OTHER_CHEM.LOW_ENTH.THERM.ELEC</t>
  </si>
  <si>
    <t>UED.ktoe.LT.CHI.OTHER_CHEM.PROCESSING_STEAM.TOTAL.TOTAL</t>
  </si>
  <si>
    <t>UED.ktoe.LT.CHI.OTHER_CHEM.PROCESSING_STEAM.STEAM.SOLIDS</t>
  </si>
  <si>
    <t>UED.ktoe.LT.CHI.OTHER_CHEM.PROCESSING_STEAM.STEAM.RFG</t>
  </si>
  <si>
    <t>UED.ktoe.LT.CHI.OTHER_CHEM.PROCESSING_STEAM.STEAM.LPG</t>
  </si>
  <si>
    <t>UED.ktoe.LT.CHI.OTHER_CHEM.PROCESSING_STEAM.STEAM.DIESEL_LIQBIO</t>
  </si>
  <si>
    <t>UED.ktoe.LT.CHI.OTHER_CHEM.PROCESSING_STEAM.STEAM.RFO</t>
  </si>
  <si>
    <t>UED.ktoe.LT.CHI.OTHER_CHEM.PROCESSING_STEAM.STEAM.OTHER</t>
  </si>
  <si>
    <t>UED.ktoe.LT.CHI.OTHER_CHEM.PROCESSING_STEAM.STEAM.NG_BIOGAS</t>
  </si>
  <si>
    <t>UED.ktoe.LT.CHI.OTHER_CHEM.PROCESSING_STEAM.STEAM.DERIVED</t>
  </si>
  <si>
    <t>UED.ktoe.LT.CHI.OTHER_CHEM.PROCESSING_STEAM.STEAM.BIOMASS_WASTE</t>
  </si>
  <si>
    <t>UED.ktoe.LT.CHI.OTHER_CHEM.PROCESSING_STEAM.STEAM.STEAM_DISTR</t>
  </si>
  <si>
    <t>UED.ktoe.LT.CHI.OTHER_CHEM.PROCESSING.MICROW.ELEC</t>
  </si>
  <si>
    <t>UED.ktoe.LT.CHI.OTHER_CHEM.PROC_HEAT.TOTAL.TOTAL</t>
  </si>
  <si>
    <t>UED.ktoe.LT.CHI.OTHER_CHEM.PROC_HEAT.THERM.TOTAL</t>
  </si>
  <si>
    <t>UED.ktoe.LT.CHI.OTHER_CHEM.PROC_HEAT.THERM.SOLIDS</t>
  </si>
  <si>
    <t>UED.ktoe.LT.CHI.OTHER_CHEM.PROC_HEAT.THERM.LPG</t>
  </si>
  <si>
    <t>UED.ktoe.LT.CHI.OTHER_CHEM.PROC_HEAT.THERM.DIESEL_LIQBIO</t>
  </si>
  <si>
    <t>UED.ktoe.LT.CHI.OTHER_CHEM.PROC_HEAT.THERM.RFO</t>
  </si>
  <si>
    <t>UED.ktoe.LT.CHI.OTHER_CHEM.PROC_HEAT.THERM.NG_BIOGAS</t>
  </si>
  <si>
    <t>UED.ktoe.LT.CHI.OTHER_CHEM.PROC_HEAT.ELEC.ELEC</t>
  </si>
  <si>
    <t>UED.ktoe.LT.CHI.OTHER_CHEM.PROC_COOL.THERM.NG_BIOGAS</t>
  </si>
  <si>
    <t>UED.ktoe.LT.CHI.OTHER_CHEM.PROC_COOL_STEAM.TOTAL.TOTAL</t>
  </si>
  <si>
    <t>UED.ktoe.LT.CHI.OTHER_CHEM.PROC_COOL_STEAM.STEAM.SOLIDS</t>
  </si>
  <si>
    <t>UED.ktoe.LT.CHI.OTHER_CHEM.PROC_COOL_STEAM.STEAM.RFG</t>
  </si>
  <si>
    <t>UED.ktoe.LT.CHI.OTHER_CHEM.PROC_COOL_STEAM.STEAM.LPG</t>
  </si>
  <si>
    <t>UED.ktoe.LT.CHI.OTHER_CHEM.PROC_COOL_STEAM.STEAM.DIESEL_LIQBIO</t>
  </si>
  <si>
    <t>UED.ktoe.LT.CHI.OTHER_CHEM.PROC_COOL_STEAM.STEAM.RFO</t>
  </si>
  <si>
    <t>UED.ktoe.LT.CHI.OTHER_CHEM.PROC_COOL_STEAM.STEAM.OTHER</t>
  </si>
  <si>
    <t>UED.ktoe.LT.CHI.OTHER_CHEM.PROC_COOL_STEAM.STEAM.NG_BIOGAS</t>
  </si>
  <si>
    <t>UED.ktoe.LT.CHI.OTHER_CHEM.PROC_COOL_STEAM.STEAM.DERIVED</t>
  </si>
  <si>
    <t>UED.ktoe.LT.CHI.OTHER_CHEM.PROC_COOL_STEAM.STEAM.BIOMASS_WASTE</t>
  </si>
  <si>
    <t>UED.ktoe.LT.CHI.OTHER_CHEM.PROC_COOL_STEAM.STEAM.STEAM_DISTR</t>
  </si>
  <si>
    <t>UED.ktoe.LT.CHI.OTHER_CHEM.PROC_COOL.ELEC.ELEC</t>
  </si>
  <si>
    <t>UED.ktoe.LT.CHI.OTHER_CHEM.GENERIC.MECH.ELEC</t>
  </si>
  <si>
    <t>UED.ktoe.LT.CHI.PHARM.TOTAL.TOTAL.TOTAL</t>
  </si>
  <si>
    <t>UED.ktoe.LT.CHI.PHARM.LIGHT.GENERIC.ELEC</t>
  </si>
  <si>
    <t>UED.ktoe.LT.CHI.PHARM.AIRCOMP.GENERIC.ELEC</t>
  </si>
  <si>
    <t>UED.ktoe.LT.CHI.PHARM.MOTOR.GENERIC.ELEC</t>
  </si>
  <si>
    <t>UED.ktoe.LT.CHI.PHARM.FANS.GENERIC.ELEC</t>
  </si>
  <si>
    <t>UED.ktoe.LT.CHI.PHARM.LOW_ENTH.TOTAL.TOTAL</t>
  </si>
  <si>
    <t>UED.ktoe.LT.CHI.PHARM.LOW_ENTH.THERM.DIESEL_LIQBIO</t>
  </si>
  <si>
    <t>UED.ktoe.LT.CHI.PHARM.LOW_ENTH.THERM.NG_BIOGAS</t>
  </si>
  <si>
    <t>UED.ktoe.LT.CHI.PHARM.LOW_ENTH.THERM.SOLAR_GEO</t>
  </si>
  <si>
    <t>UED.ktoe.LT.CHI.PHARM.LOW_ENTH.HP.AMBIENT</t>
  </si>
  <si>
    <t>UED.ktoe.LT.CHI.PHARM.LOW_ENTH.THERM.ELEC</t>
  </si>
  <si>
    <t>UED.ktoe.LT.CHI.PHARM.PROCESSING_STEAM.TOTAL.TOTAL</t>
  </si>
  <si>
    <t>UED.ktoe.LT.CHI.PHARM.PROCESSING_STEAM.STEAM.SOLIDS</t>
  </si>
  <si>
    <t>UED.ktoe.LT.CHI.PHARM.PROCESSING_STEAM.STEAM.RFG</t>
  </si>
  <si>
    <t>UED.ktoe.LT.CHI.PHARM.PROCESSING_STEAM.STEAM.LPG</t>
  </si>
  <si>
    <t>UED.ktoe.LT.CHI.PHARM.PROCESSING_STEAM.STEAM.DIESEL_LIQBIO</t>
  </si>
  <si>
    <t>UED.ktoe.LT.CHI.PHARM.PROCESSING_STEAM.STEAM.RFO</t>
  </si>
  <si>
    <t>UED.ktoe.LT.CHI.PHARM.PROCESSING_STEAM.STEAM.OTHER</t>
  </si>
  <si>
    <t>UED.ktoe.LT.CHI.PHARM.PROCESSING_STEAM.STEAM.NG_BIOGAS</t>
  </si>
  <si>
    <t>UED.ktoe.LT.CHI.PHARM.PROCESSING_STEAM.STEAM.DERIVED</t>
  </si>
  <si>
    <t>UED.ktoe.LT.CHI.PHARM.PROCESSING_STEAM.STEAM.BIOMASS_WASTE</t>
  </si>
  <si>
    <t>UED.ktoe.LT.CHI.PHARM.PROCESSING_STEAM.STEAM.STEAM_DISTR</t>
  </si>
  <si>
    <t>UED.ktoe.LT.CHI.PHARM.PROCESSING.MICROW.ELEC</t>
  </si>
  <si>
    <t>UED.ktoe.LT.CHI.PHARM.PROC_HEAT.TOTAL.TOTAL</t>
  </si>
  <si>
    <t>UED.ktoe.LT.CHI.PHARM.PROC_HEAT.THERM.TOTAL</t>
  </si>
  <si>
    <t>UED.ktoe.LT.CHI.PHARM.PROC_HEAT.THERM.SOLIDS</t>
  </si>
  <si>
    <t>UED.ktoe.LT.CHI.PHARM.PROC_HEAT.THERM.LPG</t>
  </si>
  <si>
    <t>UED.ktoe.LT.CHI.PHARM.PROC_HEAT.THERM.DIESEL_LIQBIO</t>
  </si>
  <si>
    <t>UED.ktoe.LT.CHI.PHARM.PROC_HEAT.THERM.RFO</t>
  </si>
  <si>
    <t>UED.ktoe.LT.CHI.PHARM.PROC_HEAT.THERM.NG_BIOGAS</t>
  </si>
  <si>
    <t>UED.ktoe.LT.CHI.PHARM.PROC_HEAT.ELEC.ELEC</t>
  </si>
  <si>
    <t>UED.ktoe.LT.CHI.PHARM.PROC_COOL.THERM.NG_BIOGAS</t>
  </si>
  <si>
    <t>UED.ktoe.LT.CHI.PHARM.PROC_COOL_STEAM.TOTAL.TOTAL</t>
  </si>
  <si>
    <t>UED.ktoe.LT.CHI.PHARM.PROC_COOL_STEAM.STEAM.SOLIDS</t>
  </si>
  <si>
    <t>UED.ktoe.LT.CHI.PHARM.PROC_COOL_STEAM.STEAM.RFG</t>
  </si>
  <si>
    <t>UED.ktoe.LT.CHI.PHARM.PROC_COOL_STEAM.STEAM.LPG</t>
  </si>
  <si>
    <t>UED.ktoe.LT.CHI.PHARM.PROC_COOL_STEAM.STEAM.DIESEL_LIQBIO</t>
  </si>
  <si>
    <t>UED.ktoe.LT.CHI.PHARM.PROC_COOL_STEAM.STEAM.RFO</t>
  </si>
  <si>
    <t>UED.ktoe.LT.CHI.PHARM.PROC_COOL_STEAM.STEAM.OTHER</t>
  </si>
  <si>
    <t>UED.ktoe.LT.CHI.PHARM.PROC_COOL_STEAM.STEAM.NG_BIOGAS</t>
  </si>
  <si>
    <t>UED.ktoe.LT.CHI.PHARM.PROC_COOL_STEAM.STEAM.DERIVED</t>
  </si>
  <si>
    <t>UED.ktoe.LT.CHI.PHARM.PROC_COOL_STEAM.STEAM.BIOMASS_WASTE</t>
  </si>
  <si>
    <t>UED.ktoe.LT.CHI.PHARM.PROC_COOL_STEAM.STEAM.STEAM_DISTR</t>
  </si>
  <si>
    <t>UED.ktoe.LT.CHI.PHARM.PROC_COOL.ELEC.ELEC</t>
  </si>
  <si>
    <t>UED.ktoe.LT.CHI.PHARM.GENERIC.MECH.ELEC</t>
  </si>
  <si>
    <t>Basic chemicals (energy consumption)</t>
  </si>
  <si>
    <t>FUEL_EMI.ktCO2.LT.CHI.BASIC_CHEM.LIGHT.GENERIC.ELEC</t>
  </si>
  <si>
    <t>FUEL_EMI.ktCO2.LT.CHI.BASIC_CHEM.AIRCOMP.GENERIC.ELEC</t>
  </si>
  <si>
    <t>FUEL_EMI.ktCO2.LT.CHI.BASIC_CHEM.MOTOR.GENERIC.ELEC</t>
  </si>
  <si>
    <t>FUEL_EMI.ktCO2.LT.CHI.BASIC_CHEM.FANS.GENERIC.ELEC</t>
  </si>
  <si>
    <t>FUEL_EMI.ktCO2.LT.CHI.BASIC_CHEM.LOW_ENTH.TOTAL.TOTAL</t>
  </si>
  <si>
    <t>FUEL_EMI.ktCO2.LT.CHI.BASIC_CHEM.LOW_ENTH.THERM.DIESEL_LIQBIO</t>
  </si>
  <si>
    <t>FUEL_EMI.ktCO2.LT.CHI.BASIC_CHEM.LOW_ENTH.THERM.NG_BIOGAS</t>
  </si>
  <si>
    <t>FUEL_EMI.ktCO2.LT.CHI.BASIC_CHEM.LOW_ENTH.THERM.SOLAR_GEO</t>
  </si>
  <si>
    <t>FUEL_EMI.ktCO2.LT.CHI.BASIC_CHEM.LOW_ENTH.HP.AMBIENT</t>
  </si>
  <si>
    <t>FUEL_EMI.ktCO2.LT.CHI.BASIC_CHEM.LOW_ENTH.THERM.ELEC</t>
  </si>
  <si>
    <t>FUEL_EMI.ktCO2.LT.CHI.BASIC_CHEM.PROCESSING.TOTAL.TOTAL</t>
  </si>
  <si>
    <t>FUEL_EMI.ktCO2.LT.CHI.BASIC_CHEM.PROCESSING.STEAM.SOLIDS</t>
  </si>
  <si>
    <t>FUEL_EMI.ktCO2.LT.CHI.BASIC_CHEM.PROCESSING.STEAM.RFG</t>
  </si>
  <si>
    <t>FUEL_EMI.ktCO2.LT.CHI.BASIC_CHEM.PROCESSING.STEAM.LPG</t>
  </si>
  <si>
    <t>FUEL_EMI.ktCO2.LT.CHI.BASIC_CHEM.PROCESSING.STEAM.DIESEL_LIQBIO</t>
  </si>
  <si>
    <t>FUEL_EMI.ktCO2.LT.CHI.BASIC_CHEM.PROCESSING.STEAM.RFO</t>
  </si>
  <si>
    <t>FUEL_EMI.ktCO2.LT.CHI.BASIC_CHEM.PROCESSING.STEAM.OTHER</t>
  </si>
  <si>
    <t>FUEL_EMI.ktCO2.LT.CHI.BASIC_CHEM.PROCESSING.STEAM.NG_BIOGAS</t>
  </si>
  <si>
    <t>FUEL_EMI.ktCO2.LT.CHI.BASIC_CHEM.PROCESSING.STEAM.DERIVED</t>
  </si>
  <si>
    <t>FUEL_EMI.ktCO2.LT.CHI.BASIC_CHEM.PROCESSING.STEAM.BIOMASS_WASTE</t>
  </si>
  <si>
    <t>FUEL_EMI.ktCO2.LT.CHI.BASIC_CHEM.PROCESSING.STEAM.STEAM_DISTR</t>
  </si>
  <si>
    <t>FUEL_EMI.ktCO2.LT.CHI.BASIC_CHEM.PROC_HEAT.TOTAL.TOTAL</t>
  </si>
  <si>
    <t>FUEL_EMI.ktCO2.LT.CHI.BASIC_CHEM.PROC_HEAT.THERM.TOTAL</t>
  </si>
  <si>
    <t>FUEL_EMI.ktCO2.LT.CHI.BASIC_CHEM.PROC_HEAT.THERM.SOLIDS</t>
  </si>
  <si>
    <t>FUEL_EMI.ktCO2.LT.CHI.BASIC_CHEM.PROC_HEAT.THERM.LPG</t>
  </si>
  <si>
    <t>FUEL_EMI.ktCO2.LT.CHI.BASIC_CHEM.PROC_HEAT.THERM.DIESEL_LIQBIO</t>
  </si>
  <si>
    <t>FUEL_EMI.ktCO2.LT.CHI.BASIC_CHEM.PROC_HEAT.THERM.RFO</t>
  </si>
  <si>
    <t>FUEL_EMI.ktCO2.LT.CHI.BASIC_CHEM.PROC_HEAT.THERM.NG_BIOGAS</t>
  </si>
  <si>
    <t>FUEL_EMI.ktCO2.LT.CHI.BASIC_CHEM.PROC_HEAT.ELEC.ELEC</t>
  </si>
  <si>
    <t>FUEL_EMI.ktCO2.LT.CHI.BASIC_CHEM.PROC_COOL.THERM.NG_BIOGAS</t>
  </si>
  <si>
    <t>FUEL_EMI.ktCO2.LT.CHI.BASIC_CHEM.PROC_COOL_STEAM.TOTAL.TOTAL</t>
  </si>
  <si>
    <t>FUEL_EMI.ktCO2.LT.CHI.BASIC_CHEM.PROC_COOL_STEAM.STEAM.SOLIDS</t>
  </si>
  <si>
    <t>FUEL_EMI.ktCO2.LT.CHI.BASIC_CHEM.PROC_COOL_STEAM.STEAM.RFG</t>
  </si>
  <si>
    <t>FUEL_EMI.ktCO2.LT.CHI.BASIC_CHEM.PROC_COOL_STEAM.STEAM.LPG</t>
  </si>
  <si>
    <t>FUEL_EMI.ktCO2.LT.CHI.BASIC_CHEM.PROC_COOL_STEAM.STEAM.DIESEL_LIQBIO</t>
  </si>
  <si>
    <t>FUEL_EMI.ktCO2.LT.CHI.BASIC_CHEM.PROC_COOL_STEAM.STEAM.RFO</t>
  </si>
  <si>
    <t>FUEL_EMI.ktCO2.LT.CHI.BASIC_CHEM.PROC_COOL_STEAM.STEAM.OTHER</t>
  </si>
  <si>
    <t>FUEL_EMI.ktCO2.LT.CHI.BASIC_CHEM.PROC_COOL_STEAM.STEAM.NG_BIOGAS</t>
  </si>
  <si>
    <t>FUEL_EMI.ktCO2.LT.CHI.BASIC_CHEM.PROC_COOL_STEAM.STEAM.DERIVED</t>
  </si>
  <si>
    <t>FUEL_EMI.ktCO2.LT.CHI.BASIC_CHEM.PROC_COOL_STEAM.STEAM.BIOMASS_WASTE</t>
  </si>
  <si>
    <t>FUEL_EMI.ktCO2.LT.CHI.BASIC_CHEM.PROC_COOL_STEAM.STEAM.STEAM_DISTR</t>
  </si>
  <si>
    <t>FUEL_EMI.ktCO2.LT.CHI.BASIC_CHEM.PROC_COOL.ELEC.ELEC</t>
  </si>
  <si>
    <t>FUEL_EMI.ktCO2.LT.CHI.BASIC_CHEM.GENERIC.MECH.ELEC</t>
  </si>
  <si>
    <t>PROCESS_EMI.ktCO2.LT.CHI.BASIC_CHEM</t>
  </si>
  <si>
    <t>FUEL_EMI.ktCO2.LT.CHI.OTHER_CHEM.LIGHT.GENERIC.ELEC</t>
  </si>
  <si>
    <t>FUEL_EMI.ktCO2.LT.CHI.OTHER_CHEM.AIRCOMP.GENERIC.ELEC</t>
  </si>
  <si>
    <t>FUEL_EMI.ktCO2.LT.CHI.OTHER_CHEM.MOTOR.GENERIC.ELEC</t>
  </si>
  <si>
    <t>FUEL_EMI.ktCO2.LT.CHI.OTHER_CHEM.FANS.GENERIC.ELEC</t>
  </si>
  <si>
    <t>FUEL_EMI.ktCO2.LT.CHI.OTHER_CHEM.LOW_ENTH.TOTAL.TOTAL</t>
  </si>
  <si>
    <t>FUEL_EMI.ktCO2.LT.CHI.OTHER_CHEM.LOW_ENTH.THERM.DIESEL_LIQBIO</t>
  </si>
  <si>
    <t>FUEL_EMI.ktCO2.LT.CHI.OTHER_CHEM.LOW_ENTH.THERM.NG_BIOGAS</t>
  </si>
  <si>
    <t>FUEL_EMI.ktCO2.LT.CHI.OTHER_CHEM.LOW_ENTH.THERM.SOLAR_GEO</t>
  </si>
  <si>
    <t>FUEL_EMI.ktCO2.LT.CHI.OTHER_CHEM.LOW_ENTH.HP.AMBIENT</t>
  </si>
  <si>
    <t>FUEL_EMI.ktCO2.LT.CHI.OTHER_CHEM.LOW_ENTH.THERM.ELEC</t>
  </si>
  <si>
    <t>FUEL_EMI.ktCO2.LT.CHI.OTHER_CHEM.PROCESSING_STEAM.TOTAL.TOTAL</t>
  </si>
  <si>
    <t>FUEL_EMI.ktCO2.LT.CHI.OTHER_CHEM.PROCESSING_STEAM.STEAM.SOLIDS</t>
  </si>
  <si>
    <t>FUEL_EMI.ktCO2.LT.CHI.OTHER_CHEM.PROCESSING_STEAM.STEAM.RFG</t>
  </si>
  <si>
    <t>FUEL_EMI.ktCO2.LT.CHI.OTHER_CHEM.PROCESSING_STEAM.STEAM.LPG</t>
  </si>
  <si>
    <t>FUEL_EMI.ktCO2.LT.CHI.OTHER_CHEM.PROCESSING_STEAM.STEAM.DIESEL_LIQBIO</t>
  </si>
  <si>
    <t>FUEL_EMI.ktCO2.LT.CHI.OTHER_CHEM.PROCESSING_STEAM.STEAM.RFO</t>
  </si>
  <si>
    <t>FUEL_EMI.ktCO2.LT.CHI.OTHER_CHEM.PROCESSING_STEAM.STEAM.OTHER</t>
  </si>
  <si>
    <t>FUEL_EMI.ktCO2.LT.CHI.OTHER_CHEM.PROCESSING_STEAM.STEAM.NG_BIOGAS</t>
  </si>
  <si>
    <t>FUEL_EMI.ktCO2.LT.CHI.OTHER_CHEM.PROCESSING_STEAM.STEAM.DERIVED</t>
  </si>
  <si>
    <t>FUEL_EMI.ktCO2.LT.CHI.OTHER_CHEM.PROCESSING_STEAM.STEAM.BIOMASS_WASTE</t>
  </si>
  <si>
    <t>FUEL_EMI.ktCO2.LT.CHI.OTHER_CHEM.PROCESSING_STEAM.STEAM.STEAM_DISTR</t>
  </si>
  <si>
    <t>FUEL_EMI.ktCO2.LT.CHI.OTHER_CHEM.PROCESSING.MICROW.ELEC</t>
  </si>
  <si>
    <t>FUEL_EMI.ktCO2.LT.CHI.OTHER_CHEM.PROC_HEAT.TOTAL.TOTAL</t>
  </si>
  <si>
    <t>FUEL_EMI.ktCO2.LT.CHI.OTHER_CHEM.PROC_HEAT.THERM.TOTAL</t>
  </si>
  <si>
    <t>FUEL_EMI.ktCO2.LT.CHI.OTHER_CHEM.PROC_HEAT.THERM.SOLIDS</t>
  </si>
  <si>
    <t>FUEL_EMI.ktCO2.LT.CHI.OTHER_CHEM.PROC_HEAT.THERM.LPG</t>
  </si>
  <si>
    <t>FUEL_EMI.ktCO2.LT.CHI.OTHER_CHEM.PROC_HEAT.THERM.DIESEL_LIQBIO</t>
  </si>
  <si>
    <t>FUEL_EMI.ktCO2.LT.CHI.OTHER_CHEM.PROC_HEAT.THERM.RFO</t>
  </si>
  <si>
    <t>FUEL_EMI.ktCO2.LT.CHI.OTHER_CHEM.PROC_HEAT.THERM.NG_BIOGAS</t>
  </si>
  <si>
    <t>FUEL_EMI.ktCO2.LT.CHI.OTHER_CHEM.PROC_HEAT.ELEC.ELEC</t>
  </si>
  <si>
    <t>FUEL_EMI.ktCO2.LT.CHI.OTHER_CHEM.PROC_COOL.THERM.NG_BIOGAS</t>
  </si>
  <si>
    <t>FUEL_EMI.ktCO2.LT.CHI.OTHER_CHEM.PROC_COOL_STEAM.TOTAL.TOTAL</t>
  </si>
  <si>
    <t>FUEL_EMI.ktCO2.LT.CHI.OTHER_CHEM.PROC_COOL_STEAM.STEAM.SOLIDS</t>
  </si>
  <si>
    <t>FUEL_EMI.ktCO2.LT.CHI.OTHER_CHEM.PROC_COOL_STEAM.STEAM.RFG</t>
  </si>
  <si>
    <t>FUEL_EMI.ktCO2.LT.CHI.OTHER_CHEM.PROC_COOL_STEAM.STEAM.LPG</t>
  </si>
  <si>
    <t>FUEL_EMI.ktCO2.LT.CHI.OTHER_CHEM.PROC_COOL_STEAM.STEAM.DIESEL_LIQBIO</t>
  </si>
  <si>
    <t>FUEL_EMI.ktCO2.LT.CHI.OTHER_CHEM.PROC_COOL_STEAM.STEAM.RFO</t>
  </si>
  <si>
    <t>FUEL_EMI.ktCO2.LT.CHI.OTHER_CHEM.PROC_COOL_STEAM.STEAM.OTHER</t>
  </si>
  <si>
    <t>FUEL_EMI.ktCO2.LT.CHI.OTHER_CHEM.PROC_COOL_STEAM.STEAM.NG_BIOGAS</t>
  </si>
  <si>
    <t>FUEL_EMI.ktCO2.LT.CHI.OTHER_CHEM.PROC_COOL_STEAM.STEAM.DERIVED</t>
  </si>
  <si>
    <t>FUEL_EMI.ktCO2.LT.CHI.OTHER_CHEM.PROC_COOL_STEAM.STEAM.BIOMASS_WASTE</t>
  </si>
  <si>
    <t>FUEL_EMI.ktCO2.LT.CHI.OTHER_CHEM.PROC_COOL_STEAM.STEAM.STEAM_DISTR</t>
  </si>
  <si>
    <t>FUEL_EMI.ktCO2.LT.CHI.OTHER_CHEM.PROC_COOL.ELEC.ELEC</t>
  </si>
  <si>
    <t>FUEL_EMI.ktCO2.LT.CHI.OTHER_CHEM.GENERIC.MECH.ELEC</t>
  </si>
  <si>
    <t>PROCESS_EMI.ktCO2.LT.CHI.OTHER_CHEM</t>
  </si>
  <si>
    <t>FUEL_EMI.ktCO2.LT.CHI.PHARM.TOTAL.TOTAL.TOTAL</t>
  </si>
  <si>
    <t>FUEL_EMI.ktCO2.LT.CHI.PHARM.LIGHT.GENERIC.ELEC</t>
  </si>
  <si>
    <t>FUEL_EMI.ktCO2.LT.CHI.PHARM.AIRCOMP.GENERIC.ELEC</t>
  </si>
  <si>
    <t>FUEL_EMI.ktCO2.LT.CHI.PHARM.MOTOR.GENERIC.ELEC</t>
  </si>
  <si>
    <t>FUEL_EMI.ktCO2.LT.CHI.PHARM.FANS.GENERIC.ELEC</t>
  </si>
  <si>
    <t>FUEL_EMI.ktCO2.LT.CHI.PHARM.LOW_ENTH.TOTAL.TOTAL</t>
  </si>
  <si>
    <t>FUEL_EMI.ktCO2.LT.CHI.PHARM.LOW_ENTH.THERM.DIESEL_LIQBIO</t>
  </si>
  <si>
    <t>FUEL_EMI.ktCO2.LT.CHI.PHARM.LOW_ENTH.THERM.NG_BIOGAS</t>
  </si>
  <si>
    <t>FUEL_EMI.ktCO2.LT.CHI.PHARM.LOW_ENTH.THERM.SOLAR_GEO</t>
  </si>
  <si>
    <t>FUEL_EMI.ktCO2.LT.CHI.PHARM.LOW_ENTH.HP.AMBIENT</t>
  </si>
  <si>
    <t>FUEL_EMI.ktCO2.LT.CHI.PHARM.LOW_ENTH.THERM.ELEC</t>
  </si>
  <si>
    <t>FUEL_EMI.ktCO2.LT.CHI.PHARM.PROCESSING_STEAM.TOTAL.TOTAL</t>
  </si>
  <si>
    <t>FUEL_EMI.ktCO2.LT.CHI.PHARM.PROCESSING_STEAM.STEAM.SOLIDS</t>
  </si>
  <si>
    <t>FUEL_EMI.ktCO2.LT.CHI.PHARM.PROCESSING_STEAM.STEAM.RFG</t>
  </si>
  <si>
    <t>FUEL_EMI.ktCO2.LT.CHI.PHARM.PROCESSING_STEAM.STEAM.LPG</t>
  </si>
  <si>
    <t>FUEL_EMI.ktCO2.LT.CHI.PHARM.PROCESSING_STEAM.STEAM.DIESEL_LIQBIO</t>
  </si>
  <si>
    <t>FUEL_EMI.ktCO2.LT.CHI.PHARM.PROCESSING_STEAM.STEAM.RFO</t>
  </si>
  <si>
    <t>FUEL_EMI.ktCO2.LT.CHI.PHARM.PROCESSING_STEAM.STEAM.OTHER</t>
  </si>
  <si>
    <t>FUEL_EMI.ktCO2.LT.CHI.PHARM.PROCESSING_STEAM.STEAM.NG_BIOGAS</t>
  </si>
  <si>
    <t>FUEL_EMI.ktCO2.LT.CHI.PHARM.PROCESSING_STEAM.STEAM.DERIVED</t>
  </si>
  <si>
    <t>FUEL_EMI.ktCO2.LT.CHI.PHARM.PROCESSING_STEAM.STEAM.BIOMASS_WASTE</t>
  </si>
  <si>
    <t>FUEL_EMI.ktCO2.LT.CHI.PHARM.PROCESSING_STEAM.STEAM.STEAM_DISTR</t>
  </si>
  <si>
    <t>FUEL_EMI.ktCO2.LT.CHI.PHARM.PROCESSING.MICROW.ELEC</t>
  </si>
  <si>
    <t>FUEL_EMI.ktCO2.LT.CHI.PHARM.PROC_HEAT.TOTAL.TOTAL</t>
  </si>
  <si>
    <t>FUEL_EMI.ktCO2.LT.CHI.PHARM.PROC_HEAT.THERM.TOTAL</t>
  </si>
  <si>
    <t>FUEL_EMI.ktCO2.LT.CHI.PHARM.PROC_HEAT.THERM.SOLIDS</t>
  </si>
  <si>
    <t>FUEL_EMI.ktCO2.LT.CHI.PHARM.PROC_HEAT.THERM.LPG</t>
  </si>
  <si>
    <t>FUEL_EMI.ktCO2.LT.CHI.PHARM.PROC_HEAT.THERM.DIESEL_LIQBIO</t>
  </si>
  <si>
    <t>FUEL_EMI.ktCO2.LT.CHI.PHARM.PROC_HEAT.THERM.RFO</t>
  </si>
  <si>
    <t>FUEL_EMI.ktCO2.LT.CHI.PHARM.PROC_HEAT.THERM.NG_BIOGAS</t>
  </si>
  <si>
    <t>FUEL_EMI.ktCO2.LT.CHI.PHARM.PROC_HEAT.ELEC.ELEC</t>
  </si>
  <si>
    <t>FUEL_EMI.ktCO2.LT.CHI.PHARM.PROC_COOL.THERM.NG_BIOGAS</t>
  </si>
  <si>
    <t>FUEL_EMI.ktCO2.LT.CHI.PHARM.PROC_COOL_STEAM.TOTAL.TOTAL</t>
  </si>
  <si>
    <t>FUEL_EMI.ktCO2.LT.CHI.PHARM.PROC_COOL_STEAM.STEAM.SOLIDS</t>
  </si>
  <si>
    <t>FUEL_EMI.ktCO2.LT.CHI.PHARM.PROC_COOL_STEAM.STEAM.RFG</t>
  </si>
  <si>
    <t>FUEL_EMI.ktCO2.LT.CHI.PHARM.PROC_COOL_STEAM.STEAM.LPG</t>
  </si>
  <si>
    <t>FUEL_EMI.ktCO2.LT.CHI.PHARM.PROC_COOL_STEAM.STEAM.DIESEL_LIQBIO</t>
  </si>
  <si>
    <t>FUEL_EMI.ktCO2.LT.CHI.PHARM.PROC_COOL_STEAM.STEAM.RFO</t>
  </si>
  <si>
    <t>FUEL_EMI.ktCO2.LT.CHI.PHARM.PROC_COOL_STEAM.STEAM.OTHER</t>
  </si>
  <si>
    <t>FUEL_EMI.ktCO2.LT.CHI.PHARM.PROC_COOL_STEAM.STEAM.NG_BIOGAS</t>
  </si>
  <si>
    <t>FUEL_EMI.ktCO2.LT.CHI.PHARM.PROC_COOL_STEAM.STEAM.DERIVED</t>
  </si>
  <si>
    <t>FUEL_EMI.ktCO2.LT.CHI.PHARM.PROC_COOL_STEAM.STEAM.BIOMASS_WASTE</t>
  </si>
  <si>
    <t>FUEL_EMI.ktCO2.LT.CHI.PHARM.PROC_COOL_STEAM.STEAM.STEAM_DISTR</t>
  </si>
  <si>
    <t>FUEL_EMI.ktCO2.LT.CHI.PHARM.PROC_COOL.ELEC.ELEC</t>
  </si>
  <si>
    <t>FUEL_EMI.ktCO2.LT.CHI.PHARM.GENERIC.MECH.ELEC</t>
  </si>
  <si>
    <t>Basic chemicals (over energy consumption, without process emissions)</t>
  </si>
  <si>
    <t>Other chemicals (without process emissions)</t>
  </si>
  <si>
    <t>VA.Meuro2023.LT.NMM.CEM</t>
  </si>
  <si>
    <t>VA.Meuro2023.LT.NMM.CER</t>
  </si>
  <si>
    <t>VA.Meuro2023.LT.NMM.GLASS</t>
  </si>
  <si>
    <t>Cement (kt)</t>
  </si>
  <si>
    <t>OUTPUT.kt.LT.NMM.CEM</t>
  </si>
  <si>
    <t>Ceramics &amp; other NMM (kt bricks eq.)</t>
  </si>
  <si>
    <t>OUTPUT.kt.LT.NMM.CER</t>
  </si>
  <si>
    <t>Glass production  (kt)</t>
  </si>
  <si>
    <t>OUTPUT.kt.LT.NMM.GLASS</t>
  </si>
  <si>
    <t>CAP.kt.LT.NMM.CEM</t>
  </si>
  <si>
    <t>CAP.kt.LT.NMM.CER</t>
  </si>
  <si>
    <t>CAP.kt.LT.NMM.GLASS</t>
  </si>
  <si>
    <t>NEWCAP.kt.LT.NMM.CEM</t>
  </si>
  <si>
    <t>NEWCAP.kt.LT.NMM.CER</t>
  </si>
  <si>
    <t>NEWCAP.kt.LT.NMM.GLASS</t>
  </si>
  <si>
    <t>FEC.ktoe.LT.NMM.TOTAL.TOTAL.TOTAL.TOTAL</t>
  </si>
  <si>
    <t>FEC.ktoe.LT.NMM.TOTAL.TOTAL.TOTAL.SOLIDS</t>
  </si>
  <si>
    <t>FEC.ktoe.LT.NMM.TOTAL.TOTAL.TOTAL.RFG</t>
  </si>
  <si>
    <t>FEC.ktoe.LT.NMM.TOTAL.TOTAL.TOTAL.LPG</t>
  </si>
  <si>
    <t>FEC.ktoe.LT.NMM.TOTAL.TOTAL.TOTAL.DIESEL</t>
  </si>
  <si>
    <t>FEC.ktoe.LT.NMM.TOTAL.TOTAL.TOTAL.RFO</t>
  </si>
  <si>
    <t>FEC.ktoe.LT.NMM.TOTAL.TOTAL.TOTAL.OTHER</t>
  </si>
  <si>
    <t>FEC.ktoe.LT.NMM.TOTAL.TOTAL.TOTAL.NG</t>
  </si>
  <si>
    <t>FEC.ktoe.LT.NMM.TOTAL.TOTAL.TOTAL.DERIVED</t>
  </si>
  <si>
    <t>FEC.ktoe.LT.NMM.TOTAL.TOTAL.TOTAL.BIOMASS_WASTE</t>
  </si>
  <si>
    <t>FEC.ktoe.LT.NMM.TOTAL.TOTAL.TOTAL.BIOGAS</t>
  </si>
  <si>
    <t>FEC.ktoe.LT.NMM.TOTAL.TOTAL.TOTAL.LIQBIO</t>
  </si>
  <si>
    <t>FEC.ktoe.LT.NMM.TOTAL.TOTAL.TOTAL.SOLAR</t>
  </si>
  <si>
    <t>FEC.ktoe.LT.NMM.TOTAL.TOTAL.TOTAL.GEO</t>
  </si>
  <si>
    <t>FEC.ktoe.LT.NMM.TOTAL.TOTAL.TOTAL.AMBIENT</t>
  </si>
  <si>
    <t>FEC.ktoe.LT.NMM.TOTAL.TOTAL.TOTAL.STEAM_DISTR</t>
  </si>
  <si>
    <t>FEC.ktoe.LT.NMM.TOTAL.TOTAL.TOTAL.ELEC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</si>
  <si>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</si>
  <si>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</si>
  <si>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</si>
  <si>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FEC.ktoe.LT.NMM.CEM.TOTAL.TOTAL.TOTAL</t>
  </si>
  <si>
    <t>FEC.ktoe.LT.NMM.CEM.LIGHT.GENERIC.ELEC</t>
  </si>
  <si>
    <t>FEC.ktoe.LT.NMM.CEM.AIRCOMP.GENERIC.ELEC</t>
  </si>
  <si>
    <t>FEC.ktoe.LT.NMM.CEM.MOTOR.GENERIC.ELEC</t>
  </si>
  <si>
    <t>FEC.ktoe.LT.NMM.CEM.FANS.GENERIC.ELEC</t>
  </si>
  <si>
    <t>FEC.ktoe.LT.NMM.CEM.LOW_ENTH.TOTAL.TOTAL</t>
  </si>
  <si>
    <t>FEC.ktoe.LT.NMM.CEM.LOW_ENTH.THERM.DIESEL_LIQBIO</t>
  </si>
  <si>
    <t>FEC.ktoe.LT.NMM.CEM.LOW_ENTH.THERM.NG_BIOGAS</t>
  </si>
  <si>
    <t>FEC.ktoe.LT.NMM.CEM.LOW_ENTH.THERM.SOLAR_GEO</t>
  </si>
  <si>
    <t>FEC.ktoe.LT.NMM.CEM.LOW_ENTH.HP.AMBIENT</t>
  </si>
  <si>
    <t>FEC.ktoe.LT.NMM.CEM.LOW_ENTH.THERM.ELEC</t>
  </si>
  <si>
    <t>Cement: Grinding, milling of raw material</t>
  </si>
  <si>
    <t>FEC.ktoe.LT.NMM.CEM.GRINDING_RAW.MECH.ELEC</t>
  </si>
  <si>
    <t>Cement: Pre-heating and pre-calcination</t>
  </si>
  <si>
    <t>FEC.ktoe.LT.NMM.CEM.PREHEAT.TOTAL.TOTAL</t>
  </si>
  <si>
    <t>FEC.ktoe.LT.NMM.CEM.PREHEAT.THERM.SOLIDS</t>
  </si>
  <si>
    <t>FEC.ktoe.LT.NMM.CEM.PREHEAT.THERM.LPG</t>
  </si>
  <si>
    <t>FEC.ktoe.LT.NMM.CEM.PREHEAT.THERM.DIESEL_LIQBIO</t>
  </si>
  <si>
    <t>FEC.ktoe.LT.NMM.CEM.PREHEAT.THERM.RFO</t>
  </si>
  <si>
    <t>FEC.ktoe.LT.NMM.CEM.PREHEAT.THERM.OTHER</t>
  </si>
  <si>
    <t>FEC.ktoe.LT.NMM.CEM.PREHEAT.THERM.NG_BIOGAS</t>
  </si>
  <si>
    <t>FEC.ktoe.LT.NMM.CEM.PREHEAT.THERM.BIOMASS_WASTE</t>
  </si>
  <si>
    <t>Cement: Clinker production (kilns)</t>
  </si>
  <si>
    <t>FEC.ktoe.LT.NMM.CEM.KILN.TOTAL.TOTAL</t>
  </si>
  <si>
    <t>FEC.ktoe.LT.NMM.CEM.KILN.THERM.SOLIDS</t>
  </si>
  <si>
    <t>FEC.ktoe.LT.NMM.CEM.KILN.THERM.LPG</t>
  </si>
  <si>
    <t>FEC.ktoe.LT.NMM.CEM.KILN.THERM.DIESEL_LIQBIO</t>
  </si>
  <si>
    <t>FEC.ktoe.LT.NMM.CEM.KILN.THERM.RFO</t>
  </si>
  <si>
    <t>FEC.ktoe.LT.NMM.CEM.KILN.THERM.OTHER</t>
  </si>
  <si>
    <t>FEC.ktoe.LT.NMM.CEM.KILN.THERM.NG_BIOGAS</t>
  </si>
  <si>
    <t>FEC.ktoe.LT.NMM.CEM.KILN.THERM.BIOMASS_WASTE</t>
  </si>
  <si>
    <t>Cement: Grinding, packaging and precasting</t>
  </si>
  <si>
    <t>Cement: Grinding, packaging and precasting (electricity)</t>
  </si>
  <si>
    <t>FEC.ktoe.LT.NMM.CEM.PRECAST.MECH.ELEC</t>
  </si>
  <si>
    <t>Cement: Precasting - Steam</t>
  </si>
  <si>
    <t>FEC.ktoe.LT.NMM.CEM.PRECAST_STEAM.TOTAL.TOTAL</t>
  </si>
  <si>
    <t>FEC.ktoe.LT.NMM.CEM.PRECAST_STEAM.STEAM.SOLIDS</t>
  </si>
  <si>
    <t>FEC.ktoe.LT.NMM.CEM.PRECAST_STEAM.STEAM.RFG</t>
  </si>
  <si>
    <t>FEC.ktoe.LT.NMM.CEM.PRECAST_STEAM.STEAM.LPG</t>
  </si>
  <si>
    <t>FEC.ktoe.LT.NMM.CEM.PRECAST_STEAM.STEAM.DIESEL_LIQBIO</t>
  </si>
  <si>
    <t>FEC.ktoe.LT.NMM.CEM.PRECAST_STEAM.STEAM.RFO</t>
  </si>
  <si>
    <t>FEC.ktoe.LT.NMM.CEM.PRECAST_STEAM.STEAM.OTHER</t>
  </si>
  <si>
    <t>FEC.ktoe.LT.NMM.CEM.PRECAST_STEAM.STEAM.NG_BIOGAS</t>
  </si>
  <si>
    <t>FEC.ktoe.LT.NMM.CEM.PRECAST_STEAM.STEAM.DERIVED</t>
  </si>
  <si>
    <t>FEC.ktoe.LT.NMM.CEM.PRECAST_STEAM.STEAM.BIOMASS_WASTE</t>
  </si>
  <si>
    <t>FEC.ktoe.LT.NMM.CEM.PRECAST_STEAM.STEAM.STEAM_DISTR</t>
  </si>
  <si>
    <t>FEC.ktoe.LT.NMM.CER.TOTAL.TOTAL.TOTAL</t>
  </si>
  <si>
    <t>FEC.ktoe.LT.NMM.CER.LIGHT.GENERIC.ELEC</t>
  </si>
  <si>
    <t>FEC.ktoe.LT.NMM.CER.AIRCOMP.GENERIC.ELEC</t>
  </si>
  <si>
    <t>FEC.ktoe.LT.NMM.CER.MOTOR.GENERIC.ELEC</t>
  </si>
  <si>
    <t>FEC.ktoe.LT.NMM.CER.FANS.GENERIC.ELEC</t>
  </si>
  <si>
    <t>FEC.ktoe.LT.NMM.CER.LOW_ENTH.TOTAL.TOTAL</t>
  </si>
  <si>
    <t>FEC.ktoe.LT.NMM.CER.LOW_ENTH.THERM.DIESEL_LIQBIO</t>
  </si>
  <si>
    <t>FEC.ktoe.LT.NMM.CER.LOW_ENTH.THERM.NG_BIOGAS</t>
  </si>
  <si>
    <t>FEC.ktoe.LT.NMM.CER.LOW_ENTH.THERM.SOLAR_GEO</t>
  </si>
  <si>
    <t>FEC.ktoe.LT.NMM.CER.LOW_ENTH.HP.AMBIENT</t>
  </si>
  <si>
    <t>FEC.ktoe.LT.NMM.CER.LOW_ENTH.THERM.ELEC</t>
  </si>
  <si>
    <t>Ceramics: Mixing of raw material</t>
  </si>
  <si>
    <t>FEC.ktoe.LT.NMM.CER.MIXING.MECH.ELEC</t>
  </si>
  <si>
    <t>Ceramics: Drying and sintering of raw material</t>
  </si>
  <si>
    <t>Ceramics: Thermal drying and sintering</t>
  </si>
  <si>
    <t>FEC.ktoe.LT.NMM.CER.DRYING.TOTAL.TOTAL</t>
  </si>
  <si>
    <t>FEC.ktoe.LT.NMM.CER.DRYING.THERM.SOLIDS</t>
  </si>
  <si>
    <t>FEC.ktoe.LT.NMM.CER.DRYING.THERM.LPG</t>
  </si>
  <si>
    <t>FEC.ktoe.LT.NMM.CER.DRYING.THERM.DIESEL_LIQBIO</t>
  </si>
  <si>
    <t>FEC.ktoe.LT.NMM.CER.DRYING.THERM.RFO</t>
  </si>
  <si>
    <t>FEC.ktoe.LT.NMM.CER.DRYING.THERM.NG_BIOGAS</t>
  </si>
  <si>
    <t>Ceramics: Steam drying and sintering</t>
  </si>
  <si>
    <t>FEC.ktoe.LT.NMM.CER.DRYING_STEAM.TOTAL.TOTAL</t>
  </si>
  <si>
    <t>FEC.ktoe.LT.NMM.CER.DRYING_STEAM.STEAM.SOLIDS</t>
  </si>
  <si>
    <t>FEC.ktoe.LT.NMM.CER.DRYING_STEAM.STEAM.RFG</t>
  </si>
  <si>
    <t>FEC.ktoe.LT.NMM.CER.DRYING_STEAM.STEAM.LPG</t>
  </si>
  <si>
    <t>FEC.ktoe.LT.NMM.CER.DRYING_STEAM.STEAM.DIESEL_LIQBIO</t>
  </si>
  <si>
    <t>FEC.ktoe.LT.NMM.CER.DRYING_STEAM.STEAM.RFO</t>
  </si>
  <si>
    <t>FEC.ktoe.LT.NMM.CER.DRYING_STEAM.STEAM.OTHER</t>
  </si>
  <si>
    <t>FEC.ktoe.LT.NMM.CER.DRYING_STEAM.STEAM.NG_BIOGAS</t>
  </si>
  <si>
    <t>FEC.ktoe.LT.NMM.CER.DRYING_STEAM.STEAM.DERIVED</t>
  </si>
  <si>
    <t>FEC.ktoe.LT.NMM.CER.DRYING_STEAM.STEAM.BIOMASS_WASTE</t>
  </si>
  <si>
    <t>FEC.ktoe.LT.NMM.CER.DRYING_STEAM.STEAM.STEAM_DISTR</t>
  </si>
  <si>
    <t>Ceramics: Microwave drying and sintering</t>
  </si>
  <si>
    <t>FEC.ktoe.LT.NMM.CER.DRYING_MICROW.MICROW.ELEC</t>
  </si>
  <si>
    <t>Ceramics: Primary production process</t>
  </si>
  <si>
    <t>Ceramics: Thermal kiln</t>
  </si>
  <si>
    <t>FEC.ktoe.LT.NMM.CER.KILN_THERM.TOTAL.TOTAL</t>
  </si>
  <si>
    <t>FEC.ktoe.LT.NMM.CER.KILN_THERM.THERM.SOLIDS</t>
  </si>
  <si>
    <t>FEC.ktoe.LT.NMM.CER.KILN_THERM.THERM.LPG</t>
  </si>
  <si>
    <t>FEC.ktoe.LT.NMM.CER.KILN_THERM.THERM.DIESEL_LIQBIO</t>
  </si>
  <si>
    <t>FEC.ktoe.LT.NMM.CER.KILN_THERM.THERM.RFO</t>
  </si>
  <si>
    <t>FEC.ktoe.LT.NMM.CER.KILN_THERM.THERM.OTHER</t>
  </si>
  <si>
    <t>FEC.ktoe.LT.NMM.CER.KILN_THERM.THERM.NG_BIOGAS</t>
  </si>
  <si>
    <t>FEC.ktoe.LT.NMM.CER.KILN_THERM.THERM.BIOMASS_WASTE</t>
  </si>
  <si>
    <t>Ceramics: Electric kiln</t>
  </si>
  <si>
    <t>FEC.ktoe.LT.NMM.CER.KILN_ELEC.ELEC.ELEC</t>
  </si>
  <si>
    <t>Ceramics: Product finishing</t>
  </si>
  <si>
    <t>Ceramics: Thermal furnace</t>
  </si>
  <si>
    <t>FEC.ktoe.LT.NMM.CER.FINISHING.TOTAL.TOTAL</t>
  </si>
  <si>
    <t>FEC.ktoe.LT.NMM.CER.FINISHING.THERM.SOLIDS</t>
  </si>
  <si>
    <t>FEC.ktoe.LT.NMM.CER.FINISHING.THERM.LPG</t>
  </si>
  <si>
    <t>FEC.ktoe.LT.NMM.CER.FINISHING.THERM.DIESEL_LIQBIO</t>
  </si>
  <si>
    <t>FEC.ktoe.LT.NMM.CER.FINISHING.THERM.RFO</t>
  </si>
  <si>
    <t>FEC.ktoe.LT.NMM.CER.FINISHING.THERM.NG_BIOGAS</t>
  </si>
  <si>
    <t>Ceramics: Electric furnace</t>
  </si>
  <si>
    <t>FEC.ktoe.LT.NMM.CER.FINISHING_ELEC.ELEC.ELEC</t>
  </si>
  <si>
    <t>FEC.ktoe.LT.NMM.GLASS.TOTAL.TOTAL.TOTAL</t>
  </si>
  <si>
    <t>FEC.ktoe.LT.NMM.GLASS.LIGHT.GENERIC.ELEC</t>
  </si>
  <si>
    <t>FEC.ktoe.LT.NMM.GLASS.AIRCOMP.GENERIC.ELEC</t>
  </si>
  <si>
    <t>FEC.ktoe.LT.NMM.GLASS.MOTOR.GENERIC.ELEC</t>
  </si>
  <si>
    <t>FEC.ktoe.LT.NMM.GLASS.FANS.GENERIC.ELEC</t>
  </si>
  <si>
    <t>FEC.ktoe.LT.NMM.GLASS.LOW_ENTH.TOTAL.TOTAL</t>
  </si>
  <si>
    <t>FEC.ktoe.LT.NMM.GLASS.LOW_ENTH.THERM.DIESEL_LIQBIO</t>
  </si>
  <si>
    <t>FEC.ktoe.LT.NMM.GLASS.LOW_ENTH.THERM.NG_BIOGAS</t>
  </si>
  <si>
    <t>FEC.ktoe.LT.NMM.GLASS.LOW_ENTH.THERM.SOLAR_GEO</t>
  </si>
  <si>
    <t>FEC.ktoe.LT.NMM.GLASS.LOW_ENTH.HP.AMBIENT</t>
  </si>
  <si>
    <t>FEC.ktoe.LT.NMM.GLASS.LOW_ENTH.THERM.ELEC</t>
  </si>
  <si>
    <t>Glass: Melting tank</t>
  </si>
  <si>
    <t>Glass: Thermal melting tank</t>
  </si>
  <si>
    <t>FEC.ktoe.LT.NMM.GLASS.MELTING.TOTAL.TOTAL</t>
  </si>
  <si>
    <t>FEC.ktoe.LT.NMM.GLASS.MELTING.THERM.SOLIDS</t>
  </si>
  <si>
    <t>FEC.ktoe.LT.NMM.GLASS.MELTING.THERM.LPG</t>
  </si>
  <si>
    <t>FEC.ktoe.LT.NMM.GLASS.MELTING.THERM.DIESEL_LIQBIO</t>
  </si>
  <si>
    <t>FEC.ktoe.LT.NMM.GLASS.MELTING.THERM.RFO</t>
  </si>
  <si>
    <t>FEC.ktoe.LT.NMM.GLASS.MELTING.THERM.NG_BIOGAS</t>
  </si>
  <si>
    <t>Glass: Electric melting tank</t>
  </si>
  <si>
    <t>FEC.ktoe.LT.NMM.GLASS.MELTING_ELEC.ELEC.ELEC</t>
  </si>
  <si>
    <t>Glass: Forming</t>
  </si>
  <si>
    <t>FEC.ktoe.LT.NMM.GLASS.FORMING.ELEC.ELEC</t>
  </si>
  <si>
    <t>Glass: Annealing</t>
  </si>
  <si>
    <t>Glass: Annealing - thermal</t>
  </si>
  <si>
    <t>FEC.ktoe.LT.NMM.GLASS.ANNEALING.TOTAL.TOTAL</t>
  </si>
  <si>
    <t>FEC.ktoe.LT.NMM.GLASS.ANNEALING.THERM.SOLIDS</t>
  </si>
  <si>
    <t>FEC.ktoe.LT.NMM.GLASS.ANNEALING.THERM.LPG</t>
  </si>
  <si>
    <t>FEC.ktoe.LT.NMM.GLASS.ANNEALING.THERM.DIESEL_LIQBIO</t>
  </si>
  <si>
    <t>FEC.ktoe.LT.NMM.GLASS.ANNEALING.THERM.RFO</t>
  </si>
  <si>
    <t>FEC.ktoe.LT.NMM.GLASS.ANNEALING.THERM.NG_BIOGAS</t>
  </si>
  <si>
    <t>Glass: Annealing - electric</t>
  </si>
  <si>
    <t>FEC.ktoe.LT.NMM.GLASS.ANNEALING_ELEC.ELEC.ELEC</t>
  </si>
  <si>
    <t>Glass: Finishing processes</t>
  </si>
  <si>
    <t>FEC.ktoe.LT.NMM.GLASS.FINISHING.ELEC.ELEC</t>
  </si>
  <si>
    <t>Cement: Grinding, packaging - electric</t>
  </si>
  <si>
    <t>Cement: Precasting - steam</t>
  </si>
  <si>
    <t>UED.ktoe.LT.NMM.CEM.TOTAL.TOTAL.TOTAL</t>
  </si>
  <si>
    <t>UED.ktoe.LT.NMM.CEM.LIGHT.GENERIC.ELEC</t>
  </si>
  <si>
    <t>UED.ktoe.LT.NMM.CEM.AIRCOMP.GENERIC.ELEC</t>
  </si>
  <si>
    <t>UED.ktoe.LT.NMM.CEM.MOTOR.GENERIC.ELEC</t>
  </si>
  <si>
    <t>UED.ktoe.LT.NMM.CEM.FANS.GENERIC.ELEC</t>
  </si>
  <si>
    <t>UED.ktoe.LT.NMM.CEM.LOW_ENTH.TOTAL.TOTAL</t>
  </si>
  <si>
    <t>UED.ktoe.LT.NMM.CEM.LOW_ENTH.THERM.DIESEL_LIQBIO</t>
  </si>
  <si>
    <t>UED.ktoe.LT.NMM.CEM.LOW_ENTH.THERM.NG_BIOGAS</t>
  </si>
  <si>
    <t>UED.ktoe.LT.NMM.CEM.LOW_ENTH.THERM.SOLAR_GEO</t>
  </si>
  <si>
    <t>UED.ktoe.LT.NMM.CEM.LOW_ENTH.HP.AMBIENT</t>
  </si>
  <si>
    <t>UED.ktoe.LT.NMM.CEM.LOW_ENTH.THERM.ELEC</t>
  </si>
  <si>
    <t>UED.ktoe.LT.NMM.CEM.GRINDING_RAW.MECH.ELEC</t>
  </si>
  <si>
    <t>UED.ktoe.LT.NMM.CEM.PREHEAT.TOTAL.TOTAL</t>
  </si>
  <si>
    <t>UED.ktoe.LT.NMM.CEM.PREHEAT.THERM.SOLIDS</t>
  </si>
  <si>
    <t>UED.ktoe.LT.NMM.CEM.PREHEAT.THERM.LPG</t>
  </si>
  <si>
    <t>UED.ktoe.LT.NMM.CEM.PREHEAT.THERM.DIESEL_LIQBIO</t>
  </si>
  <si>
    <t>UED.ktoe.LT.NMM.CEM.PREHEAT.THERM.RFO</t>
  </si>
  <si>
    <t>UED.ktoe.LT.NMM.CEM.PREHEAT.THERM.OTHER</t>
  </si>
  <si>
    <t>UED.ktoe.LT.NMM.CEM.PREHEAT.THERM.NG_BIOGAS</t>
  </si>
  <si>
    <t>UED.ktoe.LT.NMM.CEM.PREHEAT.THERM.BIOMASS_WASTE</t>
  </si>
  <si>
    <t>UED.ktoe.LT.NMM.CEM.KILN.TOTAL.TOTAL</t>
  </si>
  <si>
    <t>UED.ktoe.LT.NMM.CEM.KILN.THERM.SOLIDS</t>
  </si>
  <si>
    <t>UED.ktoe.LT.NMM.CEM.KILN.THERM.LPG</t>
  </si>
  <si>
    <t>UED.ktoe.LT.NMM.CEM.KILN.THERM.DIESEL_LIQBIO</t>
  </si>
  <si>
    <t>UED.ktoe.LT.NMM.CEM.KILN.THERM.RFO</t>
  </si>
  <si>
    <t>UED.ktoe.LT.NMM.CEM.KILN.THERM.OTHER</t>
  </si>
  <si>
    <t>UED.ktoe.LT.NMM.CEM.KILN.THERM.NG_BIOGAS</t>
  </si>
  <si>
    <t>UED.ktoe.LT.NMM.CEM.KILN.THERM.BIOMASS_WASTE</t>
  </si>
  <si>
    <t>UED.ktoe.LT.NMM.CEM.PRECAST.MECH.ELEC</t>
  </si>
  <si>
    <t>UED.ktoe.LT.NMM.CEM.PRECAST_STEAM.TOTAL.TOTAL</t>
  </si>
  <si>
    <t>UED.ktoe.LT.NMM.CEM.PRECAST_STEAM.STEAM.SOLIDS</t>
  </si>
  <si>
    <t>UED.ktoe.LT.NMM.CEM.PRECAST_STEAM.STEAM.RFG</t>
  </si>
  <si>
    <t>UED.ktoe.LT.NMM.CEM.PRECAST_STEAM.STEAM.LPG</t>
  </si>
  <si>
    <t>UED.ktoe.LT.NMM.CEM.PRECAST_STEAM.STEAM.DIESEL_LIQBIO</t>
  </si>
  <si>
    <t>UED.ktoe.LT.NMM.CEM.PRECAST_STEAM.STEAM.RFO</t>
  </si>
  <si>
    <t>UED.ktoe.LT.NMM.CEM.PRECAST_STEAM.STEAM.OTHER</t>
  </si>
  <si>
    <t>UED.ktoe.LT.NMM.CEM.PRECAST_STEAM.STEAM.NG_BIOGAS</t>
  </si>
  <si>
    <t>UED.ktoe.LT.NMM.CEM.PRECAST_STEAM.STEAM.DERIVED</t>
  </si>
  <si>
    <t>UED.ktoe.LT.NMM.CEM.PRECAST_STEAM.STEAM.BIOMASS_WASTE</t>
  </si>
  <si>
    <t>UED.ktoe.LT.NMM.CEM.PRECAST_STEAM.STEAM.STEAM_DISTR</t>
  </si>
  <si>
    <t>UED.ktoe.LT.NMM.CER.TOTAL.TOTAL.TOTAL</t>
  </si>
  <si>
    <t>UED.ktoe.LT.NMM.CER.LIGHT.GENERIC.ELEC</t>
  </si>
  <si>
    <t>UED.ktoe.LT.NMM.CER.AIRCOMP.GENERIC.ELEC</t>
  </si>
  <si>
    <t>UED.ktoe.LT.NMM.CER.MOTOR.GENERIC.ELEC</t>
  </si>
  <si>
    <t>UED.ktoe.LT.NMM.CER.FANS.GENERIC.ELEC</t>
  </si>
  <si>
    <t>UED.ktoe.LT.NMM.CER.LOW_ENTH.TOTAL.TOTAL</t>
  </si>
  <si>
    <t>UED.ktoe.LT.NMM.CER.LOW_ENTH.THERM.DIESEL_LIQBIO</t>
  </si>
  <si>
    <t>UED.ktoe.LT.NMM.CER.LOW_ENTH.THERM.NG_BIOGAS</t>
  </si>
  <si>
    <t>UED.ktoe.LT.NMM.CER.LOW_ENTH.THERM.SOLAR_GEO</t>
  </si>
  <si>
    <t>UED.ktoe.LT.NMM.CER.LOW_ENTH.HP.AMBIENT</t>
  </si>
  <si>
    <t>UED.ktoe.LT.NMM.CER.LOW_ENTH.THERM.ELEC</t>
  </si>
  <si>
    <t>UED.ktoe.LT.NMM.CER.MIXING.MECH.ELEC</t>
  </si>
  <si>
    <t>UED.ktoe.LT.NMM.CER.DRYING.TOTAL.TOTAL</t>
  </si>
  <si>
    <t>UED.ktoe.LT.NMM.CER.DRYING.THERM.SOLIDS</t>
  </si>
  <si>
    <t>UED.ktoe.LT.NMM.CER.DRYING.THERM.LPG</t>
  </si>
  <si>
    <t>UED.ktoe.LT.NMM.CER.DRYING.THERM.DIESEL_LIQBIO</t>
  </si>
  <si>
    <t>UED.ktoe.LT.NMM.CER.DRYING.THERM.RFO</t>
  </si>
  <si>
    <t>UED.ktoe.LT.NMM.CER.DRYING.THERM.NG_BIOGAS</t>
  </si>
  <si>
    <t>UED.ktoe.LT.NMM.CER.DRYING_STEAM.TOTAL.TOTAL</t>
  </si>
  <si>
    <t>UED.ktoe.LT.NMM.CER.DRYING_STEAM.STEAM.SOLIDS</t>
  </si>
  <si>
    <t>UED.ktoe.LT.NMM.CER.DRYING_STEAM.STEAM.RFG</t>
  </si>
  <si>
    <t>UED.ktoe.LT.NMM.CER.DRYING_STEAM.STEAM.LPG</t>
  </si>
  <si>
    <t>UED.ktoe.LT.NMM.CER.DRYING_STEAM.STEAM.DIESEL_LIQBIO</t>
  </si>
  <si>
    <t>UED.ktoe.LT.NMM.CER.DRYING_STEAM.STEAM.RFO</t>
  </si>
  <si>
    <t>UED.ktoe.LT.NMM.CER.DRYING_STEAM.STEAM.OTHER</t>
  </si>
  <si>
    <t>UED.ktoe.LT.NMM.CER.DRYING_STEAM.STEAM.NG_BIOGAS</t>
  </si>
  <si>
    <t>UED.ktoe.LT.NMM.CER.DRYING_STEAM.STEAM.DERIVED</t>
  </si>
  <si>
    <t>UED.ktoe.LT.NMM.CER.DRYING_STEAM.STEAM.BIOMASS_WASTE</t>
  </si>
  <si>
    <t>UED.ktoe.LT.NMM.CER.DRYING_STEAM.STEAM.STEAM_DISTR</t>
  </si>
  <si>
    <t>UED.ktoe.LT.NMM.CER.DRYING_MICROW.MICROW.ELEC</t>
  </si>
  <si>
    <t>UED.ktoe.LT.NMM.CER.KILN_THERM.TOTAL.TOTAL</t>
  </si>
  <si>
    <t>UED.ktoe.LT.NMM.CER.KILN_THERM.THERM.SOLIDS</t>
  </si>
  <si>
    <t>UED.ktoe.LT.NMM.CER.KILN_THERM.THERM.LPG</t>
  </si>
  <si>
    <t>UED.ktoe.LT.NMM.CER.KILN_THERM.THERM.DIESEL_LIQBIO</t>
  </si>
  <si>
    <t>UED.ktoe.LT.NMM.CER.KILN_THERM.THERM.RFO</t>
  </si>
  <si>
    <t>UED.ktoe.LT.NMM.CER.KILN_THERM.THERM.OTHER</t>
  </si>
  <si>
    <t>UED.ktoe.LT.NMM.CER.KILN_THERM.THERM.NG_BIOGAS</t>
  </si>
  <si>
    <t>UED.ktoe.LT.NMM.CER.KILN_THERM.THERM.BIOMASS_WASTE</t>
  </si>
  <si>
    <t>UED.ktoe.LT.NMM.CER.KILN_ELEC.ELEC.ELEC</t>
  </si>
  <si>
    <t>UED.ktoe.LT.NMM.CER.FINISHING.TOTAL.TOTAL</t>
  </si>
  <si>
    <t>UED.ktoe.LT.NMM.CER.FINISHING.THERM.SOLIDS</t>
  </si>
  <si>
    <t>UED.ktoe.LT.NMM.CER.FINISHING.THERM.LPG</t>
  </si>
  <si>
    <t>UED.ktoe.LT.NMM.CER.FINISHING.THERM.DIESEL_LIQBIO</t>
  </si>
  <si>
    <t>UED.ktoe.LT.NMM.CER.FINISHING.THERM.RFO</t>
  </si>
  <si>
    <t>UED.ktoe.LT.NMM.CER.FINISHING.THERM.NG_BIOGAS</t>
  </si>
  <si>
    <t>UED.ktoe.LT.NMM.CER.FINISHING_ELEC.ELEC.ELEC</t>
  </si>
  <si>
    <t>UED.ktoe.LT.NMM.GLASS.TOTAL.TOTAL.TOTAL</t>
  </si>
  <si>
    <t>UED.ktoe.LT.NMM.GLASS.LIGHT.GENERIC.ELEC</t>
  </si>
  <si>
    <t>UED.ktoe.LT.NMM.GLASS.AIRCOMP.GENERIC.ELEC</t>
  </si>
  <si>
    <t>UED.ktoe.LT.NMM.GLASS.MOTOR.GENERIC.ELEC</t>
  </si>
  <si>
    <t>UED.ktoe.LT.NMM.GLASS.FANS.GENERIC.ELEC</t>
  </si>
  <si>
    <t>UED.ktoe.LT.NMM.GLASS.LOW_ENTH.TOTAL.TOTAL</t>
  </si>
  <si>
    <t>UED.ktoe.LT.NMM.GLASS.LOW_ENTH.THERM.DIESEL_LIQBIO</t>
  </si>
  <si>
    <t>UED.ktoe.LT.NMM.GLASS.LOW_ENTH.THERM.NG_BIOGAS</t>
  </si>
  <si>
    <t>UED.ktoe.LT.NMM.GLASS.LOW_ENTH.THERM.SOLAR_GEO</t>
  </si>
  <si>
    <t>UED.ktoe.LT.NMM.GLASS.LOW_ENTH.HP.AMBIENT</t>
  </si>
  <si>
    <t>UED.ktoe.LT.NMM.GLASS.LOW_ENTH.THERM.ELEC</t>
  </si>
  <si>
    <t>UED.ktoe.LT.NMM.GLASS.MELTING.TOTAL.TOTAL</t>
  </si>
  <si>
    <t>UED.ktoe.LT.NMM.GLASS.MELTING.THERM.SOLIDS</t>
  </si>
  <si>
    <t>UED.ktoe.LT.NMM.GLASS.MELTING.THERM.LPG</t>
  </si>
  <si>
    <t>UED.ktoe.LT.NMM.GLASS.MELTING.THERM.DIESEL_LIQBIO</t>
  </si>
  <si>
    <t>UED.ktoe.LT.NMM.GLASS.MELTING.THERM.RFO</t>
  </si>
  <si>
    <t>UED.ktoe.LT.NMM.GLASS.MELTING.THERM.NG_BIOGAS</t>
  </si>
  <si>
    <t>UED.ktoe.LT.NMM.GLASS.MELTING_ELEC.ELEC.ELEC</t>
  </si>
  <si>
    <t>UED.ktoe.LT.NMM.GLASS.FORMING.ELEC.ELEC</t>
  </si>
  <si>
    <t>UED.ktoe.LT.NMM.GLASS.ANNEALING.TOTAL.TOTAL</t>
  </si>
  <si>
    <t>UED.ktoe.LT.NMM.GLASS.ANNEALING.THERM.SOLIDS</t>
  </si>
  <si>
    <t>UED.ktoe.LT.NMM.GLASS.ANNEALING.THERM.LPG</t>
  </si>
  <si>
    <t>UED.ktoe.LT.NMM.GLASS.ANNEALING.THERM.DIESEL_LIQBIO</t>
  </si>
  <si>
    <t>UED.ktoe.LT.NMM.GLASS.ANNEALING.THERM.RFO</t>
  </si>
  <si>
    <t>UED.ktoe.LT.NMM.GLASS.ANNEALING.THERM.NG_BIOGAS</t>
  </si>
  <si>
    <t>UED.ktoe.LT.NMM.GLASS.ANNEALING_ELEC.ELEC.ELEC</t>
  </si>
  <si>
    <t>UED.ktoe.LT.NMM.GLASS.FINISHING.ELEC.ELEC</t>
  </si>
  <si>
    <t>FUEL_EMI.ktCO2.LT.NMM.CEM.LIGHT.GENERIC.ELEC</t>
  </si>
  <si>
    <t>FUEL_EMI.ktCO2.LT.NMM.CEM.AIRCOMP.GENERIC.ELEC</t>
  </si>
  <si>
    <t>FUEL_EMI.ktCO2.LT.NMM.CEM.MOTOR.GENERIC.ELEC</t>
  </si>
  <si>
    <t>FUEL_EMI.ktCO2.LT.NMM.CEM.FANS.GENERIC.ELEC</t>
  </si>
  <si>
    <t>FUEL_EMI.ktCO2.LT.NMM.CEM.LOW_ENTH.TOTAL.TOTAL</t>
  </si>
  <si>
    <t>FUEL_EMI.ktCO2.LT.NMM.CEM.LOW_ENTH.THERM.DIESEL_LIQBIO</t>
  </si>
  <si>
    <t>FUEL_EMI.ktCO2.LT.NMM.CEM.LOW_ENTH.THERM.NG_BIOGAS</t>
  </si>
  <si>
    <t>FUEL_EMI.ktCO2.LT.NMM.CEM.LOW_ENTH.THERM.SOLAR_GEO</t>
  </si>
  <si>
    <t>FUEL_EMI.ktCO2.LT.NMM.CEM.LOW_ENTH.HP.AMBIENT</t>
  </si>
  <si>
    <t>FUEL_EMI.ktCO2.LT.NMM.CEM.LOW_ENTH.THERM.ELEC</t>
  </si>
  <si>
    <t>FUEL_EMI.ktCO2.LT.NMM.CEM.GRINDING_RAW.MECH.ELEC</t>
  </si>
  <si>
    <t>FUEL_EMI.ktCO2.LT.NMM.CEM.PREHEAT.TOTAL.TOTAL</t>
  </si>
  <si>
    <t>FUEL_EMI.ktCO2.LT.NMM.CEM.PREHEAT.THERM.SOLIDS</t>
  </si>
  <si>
    <t>FUEL_EMI.ktCO2.LT.NMM.CEM.PREHEAT.THERM.LPG</t>
  </si>
  <si>
    <t>FUEL_EMI.ktCO2.LT.NMM.CEM.PREHEAT.THERM.DIESEL_LIQBIO</t>
  </si>
  <si>
    <t>FUEL_EMI.ktCO2.LT.NMM.CEM.PREHEAT.THERM.RFO</t>
  </si>
  <si>
    <t>FUEL_EMI.ktCO2.LT.NMM.CEM.PREHEAT.THERM.OTHER</t>
  </si>
  <si>
    <t>FUEL_EMI.ktCO2.LT.NMM.CEM.PREHEAT.THERM.NG_BIOGAS</t>
  </si>
  <si>
    <t>FUEL_EMI.ktCO2.LT.NMM.CEM.PREHEAT.THERM.BIOMASS_WASTE</t>
  </si>
  <si>
    <t>FUEL_EMI.ktCO2.LT.NMM.CEM.KILN.TOTAL.TOTAL</t>
  </si>
  <si>
    <t>FUEL_EMI.ktCO2.LT.NMM.CEM.KILN.THERM.SOLIDS</t>
  </si>
  <si>
    <t>FUEL_EMI.ktCO2.LT.NMM.CEM.KILN.THERM.LPG</t>
  </si>
  <si>
    <t>FUEL_EMI.ktCO2.LT.NMM.CEM.KILN.THERM.DIESEL_LIQBIO</t>
  </si>
  <si>
    <t>FUEL_EMI.ktCO2.LT.NMM.CEM.KILN.THERM.RFO</t>
  </si>
  <si>
    <t>FUEL_EMI.ktCO2.LT.NMM.CEM.KILN.THERM.OTHER</t>
  </si>
  <si>
    <t>FUEL_EMI.ktCO2.LT.NMM.CEM.KILN.THERM.NG_BIOGAS</t>
  </si>
  <si>
    <t>FUEL_EMI.ktCO2.LT.NMM.CEM.KILN.THERM.BIOMASS_WASTE</t>
  </si>
  <si>
    <t>FUEL_EMI.ktCO2.LT.NMM.CEM.PRECAST.MECH.ELEC</t>
  </si>
  <si>
    <t>FUEL_EMI.ktCO2.LT.NMM.CEM.PRECAST_STEAM.TOTAL.TOTAL</t>
  </si>
  <si>
    <t>FUEL_EMI.ktCO2.LT.NMM.CEM.PRECAST_STEAM.STEAM.SOLIDS</t>
  </si>
  <si>
    <t>FUEL_EMI.ktCO2.LT.NMM.CEM.PRECAST_STEAM.STEAM.RFG</t>
  </si>
  <si>
    <t>FUEL_EMI.ktCO2.LT.NMM.CEM.PRECAST_STEAM.STEAM.LPG</t>
  </si>
  <si>
    <t>FUEL_EMI.ktCO2.LT.NMM.CEM.PRECAST_STEAM.STEAM.DIESEL_LIQBIO</t>
  </si>
  <si>
    <t>FUEL_EMI.ktCO2.LT.NMM.CEM.PRECAST_STEAM.STEAM.RFO</t>
  </si>
  <si>
    <t>FUEL_EMI.ktCO2.LT.NMM.CEM.PRECAST_STEAM.STEAM.OTHER</t>
  </si>
  <si>
    <t>FUEL_EMI.ktCO2.LT.NMM.CEM.PRECAST_STEAM.STEAM.NG_BIOGAS</t>
  </si>
  <si>
    <t>FUEL_EMI.ktCO2.LT.NMM.CEM.PRECAST_STEAM.STEAM.DERIVED</t>
  </si>
  <si>
    <t>FUEL_EMI.ktCO2.LT.NMM.CEM.PRECAST_STEAM.STEAM.BIOMASS_WASTE</t>
  </si>
  <si>
    <t>FUEL_EMI.ktCO2.LT.NMM.CEM.PRECAST_STEAM.STEAM.STEAM_DISTR</t>
  </si>
  <si>
    <t>PROCESS_EMI.ktCO2.LT.NMM.CEM</t>
  </si>
  <si>
    <t>FUEL_EMI.ktCO2.LT.NMM.CER.LIGHT.GENERIC.ELEC</t>
  </si>
  <si>
    <t>FUEL_EMI.ktCO2.LT.NMM.CER.AIRCOMP.GENERIC.ELEC</t>
  </si>
  <si>
    <t>FUEL_EMI.ktCO2.LT.NMM.CER.MOTOR.GENERIC.ELEC</t>
  </si>
  <si>
    <t>FUEL_EMI.ktCO2.LT.NMM.CER.FANS.GENERIC.ELEC</t>
  </si>
  <si>
    <t>FUEL_EMI.ktCO2.LT.NMM.CER.LOW_ENTH.TOTAL.TOTAL</t>
  </si>
  <si>
    <t>FUEL_EMI.ktCO2.LT.NMM.CER.LOW_ENTH.THERM.DIESEL_LIQBIO</t>
  </si>
  <si>
    <t>FUEL_EMI.ktCO2.LT.NMM.CER.LOW_ENTH.THERM.NG_BIOGAS</t>
  </si>
  <si>
    <t>FUEL_EMI.ktCO2.LT.NMM.CER.LOW_ENTH.THERM.SOLAR_GEO</t>
  </si>
  <si>
    <t>FUEL_EMI.ktCO2.LT.NMM.CER.LOW_ENTH.HP.AMBIENT</t>
  </si>
  <si>
    <t>FUEL_EMI.ktCO2.LT.NMM.CER.LOW_ENTH.THERM.ELEC</t>
  </si>
  <si>
    <t>FUEL_EMI.ktCO2.LT.NMM.CER.MIXING.MECH.ELEC</t>
  </si>
  <si>
    <t>FUEL_EMI.ktCO2.LT.NMM.CER.DRYING.TOTAL.TOTAL</t>
  </si>
  <si>
    <t>FUEL_EMI.ktCO2.LT.NMM.CER.DRYING.THERM.SOLIDS</t>
  </si>
  <si>
    <t>FUEL_EMI.ktCO2.LT.NMM.CER.DRYING.THERM.LPG</t>
  </si>
  <si>
    <t>FUEL_EMI.ktCO2.LT.NMM.CER.DRYING.THERM.DIESEL_LIQBIO</t>
  </si>
  <si>
    <t>FUEL_EMI.ktCO2.LT.NMM.CER.DRYING.THERM.RFO</t>
  </si>
  <si>
    <t>FUEL_EMI.ktCO2.LT.NMM.CER.DRYING.THERM.NG_BIOGAS</t>
  </si>
  <si>
    <t>FUEL_EMI.ktCO2.LT.NMM.CER.DRYING_STEAM.TOTAL.TOTAL</t>
  </si>
  <si>
    <t>FUEL_EMI.ktCO2.LT.NMM.CER.DRYING_STEAM.STEAM.SOLIDS</t>
  </si>
  <si>
    <t>FUEL_EMI.ktCO2.LT.NMM.CER.DRYING_STEAM.STEAM.RFG</t>
  </si>
  <si>
    <t>FUEL_EMI.ktCO2.LT.NMM.CER.DRYING_STEAM.STEAM.LPG</t>
  </si>
  <si>
    <t>FUEL_EMI.ktCO2.LT.NMM.CER.DRYING_STEAM.STEAM.DIESEL_LIQBIO</t>
  </si>
  <si>
    <t>FUEL_EMI.ktCO2.LT.NMM.CER.DRYING_STEAM.STEAM.RFO</t>
  </si>
  <si>
    <t>FUEL_EMI.ktCO2.LT.NMM.CER.DRYING_STEAM.STEAM.OTHER</t>
  </si>
  <si>
    <t>FUEL_EMI.ktCO2.LT.NMM.CER.DRYING_STEAM.STEAM.NG_BIOGAS</t>
  </si>
  <si>
    <t>FUEL_EMI.ktCO2.LT.NMM.CER.DRYING_STEAM.STEAM.DERIVED</t>
  </si>
  <si>
    <t>FUEL_EMI.ktCO2.LT.NMM.CER.DRYING_STEAM.STEAM.BIOMASS_WASTE</t>
  </si>
  <si>
    <t>FUEL_EMI.ktCO2.LT.NMM.CER.DRYING_STEAM.STEAM.STEAM_DISTR</t>
  </si>
  <si>
    <t>FUEL_EMI.ktCO2.LT.NMM.CER.DRYING_MICROW.MICROW.ELEC</t>
  </si>
  <si>
    <t>FUEL_EMI.ktCO2.LT.NMM.CER.KILN_THERM.TOTAL.TOTAL</t>
  </si>
  <si>
    <t>FUEL_EMI.ktCO2.LT.NMM.CER.KILN_THERM.THERM.SOLIDS</t>
  </si>
  <si>
    <t>FUEL_EMI.ktCO2.LT.NMM.CER.KILN_THERM.THERM.LPG</t>
  </si>
  <si>
    <t>FUEL_EMI.ktCO2.LT.NMM.CER.KILN_THERM.THERM.DIESEL_LIQBIO</t>
  </si>
  <si>
    <t>FUEL_EMI.ktCO2.LT.NMM.CER.KILN_THERM.THERM.RFO</t>
  </si>
  <si>
    <t>FUEL_EMI.ktCO2.LT.NMM.CER.KILN_THERM.THERM.OTHER</t>
  </si>
  <si>
    <t>FUEL_EMI.ktCO2.LT.NMM.CER.KILN_THERM.THERM.NG_BIOGAS</t>
  </si>
  <si>
    <t>FUEL_EMI.ktCO2.LT.NMM.CER.KILN_THERM.THERM.BIOMASS_WASTE</t>
  </si>
  <si>
    <t>FUEL_EMI.ktCO2.LT.NMM.CER.KILN_ELEC.ELEC.ELEC</t>
  </si>
  <si>
    <t>FUEL_EMI.ktCO2.LT.NMM.CER.FINISHING.TOTAL.TOTAL</t>
  </si>
  <si>
    <t>FUEL_EMI.ktCO2.LT.NMM.CER.FINISHING.THERM.SOLIDS</t>
  </si>
  <si>
    <t>FUEL_EMI.ktCO2.LT.NMM.CER.FINISHING.THERM.LPG</t>
  </si>
  <si>
    <t>FUEL_EMI.ktCO2.LT.NMM.CER.FINISHING.THERM.DIESEL_LIQBIO</t>
  </si>
  <si>
    <t>FUEL_EMI.ktCO2.LT.NMM.CER.FINISHING.THERM.RFO</t>
  </si>
  <si>
    <t>FUEL_EMI.ktCO2.LT.NMM.CER.FINISHING.THERM.NG_BIOGAS</t>
  </si>
  <si>
    <t>FUEL_EMI.ktCO2.LT.NMM.CER.FINISHING_ELEC.ELEC.ELEC</t>
  </si>
  <si>
    <t>PROCESS_EMI.ktCO2.LT.NMM.CER</t>
  </si>
  <si>
    <t>FUEL_EMI.ktCO2.LT.NMM.GLASS.LIGHT.GENERIC.ELEC</t>
  </si>
  <si>
    <t>FUEL_EMI.ktCO2.LT.NMM.GLASS.AIRCOMP.GENERIC.ELEC</t>
  </si>
  <si>
    <t>FUEL_EMI.ktCO2.LT.NMM.GLASS.MOTOR.GENERIC.ELEC</t>
  </si>
  <si>
    <t>FUEL_EMI.ktCO2.LT.NMM.GLASS.FANS.GENERIC.ELEC</t>
  </si>
  <si>
    <t>FUEL_EMI.ktCO2.LT.NMM.GLASS.LOW_ENTH.TOTAL.TOTAL</t>
  </si>
  <si>
    <t>FUEL_EMI.ktCO2.LT.NMM.GLASS.LOW_ENTH.THERM.DIESEL_LIQBIO</t>
  </si>
  <si>
    <t>FUEL_EMI.ktCO2.LT.NMM.GLASS.LOW_ENTH.THERM.NG_BIOGAS</t>
  </si>
  <si>
    <t>FUEL_EMI.ktCO2.LT.NMM.GLASS.LOW_ENTH.THERM.SOLAR_GEO</t>
  </si>
  <si>
    <t>FUEL_EMI.ktCO2.LT.NMM.GLASS.LOW_ENTH.HP.AMBIENT</t>
  </si>
  <si>
    <t>FUEL_EMI.ktCO2.LT.NMM.GLASS.LOW_ENTH.THERM.ELEC</t>
  </si>
  <si>
    <t>FUEL_EMI.ktCO2.LT.NMM.GLASS.MELTING.TOTAL.TOTAL</t>
  </si>
  <si>
    <t>FUEL_EMI.ktCO2.LT.NMM.GLASS.MELTING.THERM.SOLIDS</t>
  </si>
  <si>
    <t>FUEL_EMI.ktCO2.LT.NMM.GLASS.MELTING.THERM.LPG</t>
  </si>
  <si>
    <t>FUEL_EMI.ktCO2.LT.NMM.GLASS.MELTING.THERM.DIESEL_LIQBIO</t>
  </si>
  <si>
    <t>FUEL_EMI.ktCO2.LT.NMM.GLASS.MELTING.THERM.RFO</t>
  </si>
  <si>
    <t>FUEL_EMI.ktCO2.LT.NMM.GLASS.MELTING.THERM.NG_BIOGAS</t>
  </si>
  <si>
    <t>FUEL_EMI.ktCO2.LT.NMM.GLASS.MELTING_ELEC.ELEC.ELEC</t>
  </si>
  <si>
    <t>FUEL_EMI.ktCO2.LT.NMM.GLASS.FORMING.ELEC.ELEC</t>
  </si>
  <si>
    <t>FUEL_EMI.ktCO2.LT.NMM.GLASS.ANNEALING.TOTAL.TOTAL</t>
  </si>
  <si>
    <t>FUEL_EMI.ktCO2.LT.NMM.GLASS.ANNEALING.THERM.SOLIDS</t>
  </si>
  <si>
    <t>FUEL_EMI.ktCO2.LT.NMM.GLASS.ANNEALING.THERM.LPG</t>
  </si>
  <si>
    <t>FUEL_EMI.ktCO2.LT.NMM.GLASS.ANNEALING.THERM.DIESEL_LIQBIO</t>
  </si>
  <si>
    <t>FUEL_EMI.ktCO2.LT.NMM.GLASS.ANNEALING.THERM.RFO</t>
  </si>
  <si>
    <t>FUEL_EMI.ktCO2.LT.NMM.GLASS.ANNEALING.THERM.NG_BIOGAS</t>
  </si>
  <si>
    <t>FUEL_EMI.ktCO2.LT.NMM.GLASS.ANNEALING_ELEC.ELEC.ELEC</t>
  </si>
  <si>
    <t>FUEL_EMI.ktCO2.LT.NMM.GLASS.FINISHING.ELEC.ELEC</t>
  </si>
  <si>
    <t>PROCESS_EMI.ktCO2.LT.NMM.GLASS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</si>
  <si>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</si>
  <si>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</si>
  <si>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</si>
  <si>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</si>
  <si>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</si>
  <si>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VA.Meuro2023.LT.PPA.PULP</t>
  </si>
  <si>
    <t>VA.Meuro2023.LT.PPA.PAPER</t>
  </si>
  <si>
    <t>VA.Meuro2023.LT.PPA.PRINT</t>
  </si>
  <si>
    <t>Pulp production (kt)</t>
  </si>
  <si>
    <t>OUTPUT.kt.LT.PPA.PULP</t>
  </si>
  <si>
    <t>Paper production  (kt)</t>
  </si>
  <si>
    <t>OUTPUT.kt.LT.PPA.PAPER</t>
  </si>
  <si>
    <t>Printing and media reproduction (kt paper eq.)</t>
  </si>
  <si>
    <t>OUTPUT.kt.LT.PPA.PRINT</t>
  </si>
  <si>
    <t>CAP.kt.LT.PPA.PULP</t>
  </si>
  <si>
    <t>CAP.kt.LT.PPA.PAPER</t>
  </si>
  <si>
    <t>CAP.kt.LT.PPA.PRINT</t>
  </si>
  <si>
    <t>NEWCAP.kt.LT.PPA.PULP</t>
  </si>
  <si>
    <t>NEWCAP.kt.LT.PPA.PAPER</t>
  </si>
  <si>
    <t>NEWCAP.kt.LT.PPA.PRINT</t>
  </si>
  <si>
    <t>FEC.ktoe.LT.PPA.TOTAL.TOTAL.TOTAL.TOTAL</t>
  </si>
  <si>
    <t>FEC.ktoe.LT.PPA.TOTAL.TOTAL.TOTAL.SOLIDS</t>
  </si>
  <si>
    <t>FEC.ktoe.LT.PPA.TOTAL.TOTAL.TOTAL.RFG</t>
  </si>
  <si>
    <t>FEC.ktoe.LT.PPA.TOTAL.TOTAL.TOTAL.LPG</t>
  </si>
  <si>
    <t>FEC.ktoe.LT.PPA.TOTAL.TOTAL.TOTAL.DIESEL</t>
  </si>
  <si>
    <t>FEC.ktoe.LT.PPA.TOTAL.TOTAL.TOTAL.RFO</t>
  </si>
  <si>
    <t>FEC.ktoe.LT.PPA.TOTAL.TOTAL.TOTAL.OTHER</t>
  </si>
  <si>
    <t>FEC.ktoe.LT.PPA.TOTAL.TOTAL.TOTAL.NG</t>
  </si>
  <si>
    <t>FEC.ktoe.LT.PPA.TOTAL.TOTAL.TOTAL.DERIVED</t>
  </si>
  <si>
    <t>FEC.ktoe.LT.PPA.TOTAL.TOTAL.TOTAL.BIOMASS_WASTE</t>
  </si>
  <si>
    <t>FEC.ktoe.LT.PPA.TOTAL.TOTAL.TOTAL.BIOGAS</t>
  </si>
  <si>
    <t>FEC.ktoe.LT.PPA.TOTAL.TOTAL.TOTAL.LIQBIO</t>
  </si>
  <si>
    <t>FEC.ktoe.LT.PPA.TOTAL.TOTAL.TOTAL.SOLAR</t>
  </si>
  <si>
    <t>FEC.ktoe.LT.PPA.TOTAL.TOTAL.TOTAL.GEO</t>
  </si>
  <si>
    <t>FEC.ktoe.LT.PPA.TOTAL.TOTAL.TOTAL.AMBIENT</t>
  </si>
  <si>
    <t>FEC.ktoe.LT.PPA.TOTAL.TOTAL.TOTAL.STEAM_DISTR</t>
  </si>
  <si>
    <t>FEC.ktoe.LT.PPA.TOTAL.TOTAL.TOTAL.ELEC</t>
  </si>
  <si>
    <t>FEC.ktoe.LT.PPA.PULP.TOTAL.TOTAL.TOTAL</t>
  </si>
  <si>
    <t>FEC.ktoe.LT.PPA.PULP.LIGHT.GENERIC.ELEC</t>
  </si>
  <si>
    <t>FEC.ktoe.LT.PPA.PULP.AIRCOMP.GENERIC.ELEC</t>
  </si>
  <si>
    <t>FEC.ktoe.LT.PPA.PULP.MOTOR.GENERIC.ELEC</t>
  </si>
  <si>
    <t>FEC.ktoe.LT.PPA.PULP.FANS.GENERIC.ELEC</t>
  </si>
  <si>
    <t>FEC.ktoe.LT.PPA.PULP.LOW_ENTH.TOTAL.TOTAL</t>
  </si>
  <si>
    <t>FEC.ktoe.LT.PPA.PULP.LOW_ENTH.THERM.DIESEL_LIQBIO</t>
  </si>
  <si>
    <t>FEC.ktoe.LT.PPA.PULP.LOW_ENTH.THERM.NG_BIOGAS</t>
  </si>
  <si>
    <t>FEC.ktoe.LT.PPA.PULP.LOW_ENTH.THERM.SOLAR_GEO</t>
  </si>
  <si>
    <t>FEC.ktoe.LT.PPA.PULP.LOW_ENTH.HP.AMBIENT</t>
  </si>
  <si>
    <t>FEC.ktoe.LT.PPA.PULP.LOW_ENTH.THERM.ELEC</t>
  </si>
  <si>
    <t>Pulp: Wood preparation, grinding</t>
  </si>
  <si>
    <t>FEC.ktoe.LT.PPA.PULP.PREPARATION.MECH.ELEC</t>
  </si>
  <si>
    <t>Pulp: Pulping</t>
  </si>
  <si>
    <t>Pulp: Pulping thermal</t>
  </si>
  <si>
    <t>FEC.ktoe.LT.PPA.PULP.PULPING.TOTAL.TOTAL</t>
  </si>
  <si>
    <t>FEC.ktoe.LT.PPA.PULP.PULPING.STEAM.SOLIDS</t>
  </si>
  <si>
    <t>FEC.ktoe.LT.PPA.PULP.PULPING.STEAM.RFG</t>
  </si>
  <si>
    <t>FEC.ktoe.LT.PPA.PULP.PULPING.STEAM.LPG</t>
  </si>
  <si>
    <t>FEC.ktoe.LT.PPA.PULP.PULPING.STEAM.DIESEL_LIQBIO</t>
  </si>
  <si>
    <t>FEC.ktoe.LT.PPA.PULP.PULPING.STEAM.RFO</t>
  </si>
  <si>
    <t>FEC.ktoe.LT.PPA.PULP.PULPING.STEAM.OTHER</t>
  </si>
  <si>
    <t>FEC.ktoe.LT.PPA.PULP.PULPING.STEAM.NG_BIOGAS</t>
  </si>
  <si>
    <t>FEC.ktoe.LT.PPA.PULP.PULPING.STEAM.DERIVED</t>
  </si>
  <si>
    <t>FEC.ktoe.LT.PPA.PULP.PULPING.STEAM.BIOMASS_WASTE</t>
  </si>
  <si>
    <t>FEC.ktoe.LT.PPA.PULP.PULPING.STEAM.STEAM_DISTR</t>
  </si>
  <si>
    <t>Pulp: Pulping electric</t>
  </si>
  <si>
    <t>FEC.ktoe.LT.PPA.PULP.PULPING_MECH.MECH.ELEC</t>
  </si>
  <si>
    <t>Pulp: Cleaning</t>
  </si>
  <si>
    <t>FEC.ktoe.LT.PPA.PULP.BLEACHING.THERM.ELEC</t>
  </si>
  <si>
    <t>FEC.ktoe.LT.PPA.PAPER.TOTAL.TOTAL.TOTAL</t>
  </si>
  <si>
    <t>FEC.ktoe.LT.PPA.PAPER.LIGHT.GENERIC.ELEC</t>
  </si>
  <si>
    <t>FEC.ktoe.LT.PPA.PAPER.AIRCOMP.GENERIC.ELEC</t>
  </si>
  <si>
    <t>FEC.ktoe.LT.PPA.PAPER.MOTOR.GENERIC.ELEC</t>
  </si>
  <si>
    <t>FEC.ktoe.LT.PPA.PAPER.FANS.GENERIC.ELEC</t>
  </si>
  <si>
    <t>FEC.ktoe.LT.PPA.PAPER.LOW_ENTH.TOTAL.TOTAL</t>
  </si>
  <si>
    <t>FEC.ktoe.LT.PPA.PAPER.LOW_ENTH.THERM.DIESEL_LIQBIO</t>
  </si>
  <si>
    <t>FEC.ktoe.LT.PPA.PAPER.LOW_ENTH.THERM.NG_BIOGAS</t>
  </si>
  <si>
    <t>FEC.ktoe.LT.PPA.PAPER.LOW_ENTH.THERM.SOLAR_GEO</t>
  </si>
  <si>
    <t>FEC.ktoe.LT.PPA.PAPER.LOW_ENTH.HP.AMBIENT</t>
  </si>
  <si>
    <t>FEC.ktoe.LT.PPA.PAPER.LOW_ENTH.THERM.ELEC</t>
  </si>
  <si>
    <t>Paper: Stock preparation</t>
  </si>
  <si>
    <t>Paper: Stock preparation - Thermal</t>
  </si>
  <si>
    <t>FEC.ktoe.LT.PPA.PAPER.PREPARATION.TOTAL.TOTAL</t>
  </si>
  <si>
    <t>FEC.ktoe.LT.PPA.PAPER.PREPARATION.THERM.SOLIDS</t>
  </si>
  <si>
    <t>FEC.ktoe.LT.PPA.PAPER.PREPARATION.THERM.RFG</t>
  </si>
  <si>
    <t>FEC.ktoe.LT.PPA.PAPER.PREPARATION.THERM.LPG</t>
  </si>
  <si>
    <t>FEC.ktoe.LT.PPA.PAPER.PREPARATION.THERM.DIESEL_LIQBIO</t>
  </si>
  <si>
    <t>FEC.ktoe.LT.PPA.PAPER.PREPARATION.THERM.RFO</t>
  </si>
  <si>
    <t>FEC.ktoe.LT.PPA.PAPER.PREPARATION.THERM.OTHER</t>
  </si>
  <si>
    <t>FEC.ktoe.LT.PPA.PAPER.PREPARATION.THERM.NG_BIOGAS</t>
  </si>
  <si>
    <t>FEC.ktoe.LT.PPA.PAPER.PREPARATION.THERM.DERIVED</t>
  </si>
  <si>
    <t>FEC.ktoe.LT.PPA.PAPER.PREPARATION.THERM.BIOMASS_WASTE</t>
  </si>
  <si>
    <t>FEC.ktoe.LT.PPA.PAPER.PREPARATION.THERM.STEAM_DISTR</t>
  </si>
  <si>
    <t>Paper: Stock preparation - Mechanical</t>
  </si>
  <si>
    <t>FEC.ktoe.LT.PPA.PAPER.PREPARATION_ELEC.MECH.ELEC</t>
  </si>
  <si>
    <t>Paper: Paper machine</t>
  </si>
  <si>
    <t>Paper: Paper machine - Steam use</t>
  </si>
  <si>
    <t>FEC.ktoe.LT.PPA.PAPER.PAPER_MACHINE.TOTAL.TOTAL</t>
  </si>
  <si>
    <t>FEC.ktoe.LT.PPA.PAPER.PAPER_MACHINE.STEAM.SOLIDS</t>
  </si>
  <si>
    <t>FEC.ktoe.LT.PPA.PAPER.PAPER_MACHINE.STEAM.RFG</t>
  </si>
  <si>
    <t>FEC.ktoe.LT.PPA.PAPER.PAPER_MACHINE.STEAM.LPG</t>
  </si>
  <si>
    <t>FEC.ktoe.LT.PPA.PAPER.PAPER_MACHINE.STEAM.DIESEL_LIQBIO</t>
  </si>
  <si>
    <t>FEC.ktoe.LT.PPA.PAPER.PAPER_MACHINE.STEAM.RFO</t>
  </si>
  <si>
    <t>FEC.ktoe.LT.PPA.PAPER.PAPER_MACHINE.STEAM.OTHER</t>
  </si>
  <si>
    <t>FEC.ktoe.LT.PPA.PAPER.PAPER_MACHINE.STEAM.NG_BIOGAS</t>
  </si>
  <si>
    <t>FEC.ktoe.LT.PPA.PAPER.PAPER_MACHINE.STEAM.DERIVED</t>
  </si>
  <si>
    <t>FEC.ktoe.LT.PPA.PAPER.PAPER_MACHINE.STEAM.BIOMASS_WASTE</t>
  </si>
  <si>
    <t>FEC.ktoe.LT.PPA.PAPER.PAPER_MACHINE.STEAM.STEAM_DISTR</t>
  </si>
  <si>
    <t>Paper: Paper machine - Electricity</t>
  </si>
  <si>
    <t>FEC.ktoe.LT.PPA.PAPER.PAPER_MACHINE_ELEC.ELEC.ELEC</t>
  </si>
  <si>
    <t>Paper: Product finishing</t>
  </si>
  <si>
    <t>Paper: Product finishing - Steam use</t>
  </si>
  <si>
    <t>FEC.ktoe.LT.PPA.PAPER.FINISHING.TOTAL.TOTAL</t>
  </si>
  <si>
    <t>FEC.ktoe.LT.PPA.PAPER.FINISHING.STEAM.SOLIDS</t>
  </si>
  <si>
    <t>FEC.ktoe.LT.PPA.PAPER.FINISHING.STEAM.RFG</t>
  </si>
  <si>
    <t>FEC.ktoe.LT.PPA.PAPER.FINISHING.STEAM.LPG</t>
  </si>
  <si>
    <t>FEC.ktoe.LT.PPA.PAPER.FINISHING.STEAM.DIESEL_LIQBIO</t>
  </si>
  <si>
    <t>FEC.ktoe.LT.PPA.PAPER.FINISHING.STEAM.RFO</t>
  </si>
  <si>
    <t>FEC.ktoe.LT.PPA.PAPER.FINISHING.STEAM.OTHER</t>
  </si>
  <si>
    <t>FEC.ktoe.LT.PPA.PAPER.FINISHING.STEAM.NG_BIOGAS</t>
  </si>
  <si>
    <t>FEC.ktoe.LT.PPA.PAPER.FINISHING.STEAM.DERIVED</t>
  </si>
  <si>
    <t>FEC.ktoe.LT.PPA.PAPER.FINISHING.STEAM.BIOMASS_WASTE</t>
  </si>
  <si>
    <t>FEC.ktoe.LT.PPA.PAPER.FINISHING.STEAM.STEAM_DISTR</t>
  </si>
  <si>
    <t>Paper: Product finishing - Electricity</t>
  </si>
  <si>
    <t>FEC.ktoe.LT.PPA.PAPER.FINISHING_ELEC.ELEC.ELEC</t>
  </si>
  <si>
    <t>FEC.ktoe.LT.PPA.PRINT.TOTAL.TOTAL.TOTAL</t>
  </si>
  <si>
    <t>FEC.ktoe.LT.PPA.PRINT.LIGHT.GENERIC.ELEC</t>
  </si>
  <si>
    <t>FEC.ktoe.LT.PPA.PRINT.AIRCOMP.GENERIC.ELEC</t>
  </si>
  <si>
    <t>FEC.ktoe.LT.PPA.PRINT.MOTOR.GENERIC.ELEC</t>
  </si>
  <si>
    <t>FEC.ktoe.LT.PPA.PRINT.FANS.GENERIC.ELEC</t>
  </si>
  <si>
    <t>FEC.ktoe.LT.PPA.PRINT.LOW_ENTH.TOTAL.TOTAL</t>
  </si>
  <si>
    <t>FEC.ktoe.LT.PPA.PRINT.LOW_ENTH.THERM.DIESEL_LIQBIO</t>
  </si>
  <si>
    <t>FEC.ktoe.LT.PPA.PRINT.LOW_ENTH.THERM.NG_BIOGAS</t>
  </si>
  <si>
    <t>FEC.ktoe.LT.PPA.PRINT.LOW_ENTH.THERM.SOLAR_GEO</t>
  </si>
  <si>
    <t>FEC.ktoe.LT.PPA.PRINT.LOW_ENTH.HP.AMBIENT</t>
  </si>
  <si>
    <t>FEC.ktoe.LT.PPA.PRINT.LOW_ENTH.THERM.ELEC</t>
  </si>
  <si>
    <t>Printing and publishing</t>
  </si>
  <si>
    <t>FEC.ktoe.LT.PPA.PRINT.PRINTING.MECH.ELEC</t>
  </si>
  <si>
    <t>UED.ktoe.LT.PPA.PULP.TOTAL.TOTAL.TOTAL</t>
  </si>
  <si>
    <t>UED.ktoe.LT.PPA.PULP.LIGHT.GENERIC.ELEC</t>
  </si>
  <si>
    <t>UED.ktoe.LT.PPA.PULP.AIRCOMP.GENERIC.ELEC</t>
  </si>
  <si>
    <t>UED.ktoe.LT.PPA.PULP.MOTOR.GENERIC.ELEC</t>
  </si>
  <si>
    <t>UED.ktoe.LT.PPA.PULP.FANS.GENERIC.ELEC</t>
  </si>
  <si>
    <t>UED.ktoe.LT.PPA.PULP.LOW_ENTH.TOTAL.TOTAL</t>
  </si>
  <si>
    <t>UED.ktoe.LT.PPA.PULP.LOW_ENTH.THERM.DIESEL_LIQBIO</t>
  </si>
  <si>
    <t>UED.ktoe.LT.PPA.PULP.LOW_ENTH.THERM.NG_BIOGAS</t>
  </si>
  <si>
    <t>UED.ktoe.LT.PPA.PULP.LOW_ENTH.THERM.SOLAR_GEO</t>
  </si>
  <si>
    <t>UED.ktoe.LT.PPA.PULP.LOW_ENTH.HP.AMBIENT</t>
  </si>
  <si>
    <t>UED.ktoe.LT.PPA.PULP.LOW_ENTH.THERM.ELEC</t>
  </si>
  <si>
    <t>UED.ktoe.LT.PPA.PULP.PREPARATION.MECH.ELEC</t>
  </si>
  <si>
    <t>UED.ktoe.LT.PPA.PULP.PULPING.TOTAL.TOTAL</t>
  </si>
  <si>
    <t>UED.ktoe.LT.PPA.PULP.PULPING.STEAM.SOLIDS</t>
  </si>
  <si>
    <t>UED.ktoe.LT.PPA.PULP.PULPING.STEAM.RFG</t>
  </si>
  <si>
    <t>UED.ktoe.LT.PPA.PULP.PULPING.STEAM.LPG</t>
  </si>
  <si>
    <t>UED.ktoe.LT.PPA.PULP.PULPING.STEAM.DIESEL_LIQBIO</t>
  </si>
  <si>
    <t>UED.ktoe.LT.PPA.PULP.PULPING.STEAM.RFO</t>
  </si>
  <si>
    <t>UED.ktoe.LT.PPA.PULP.PULPING.STEAM.OTHER</t>
  </si>
  <si>
    <t>UED.ktoe.LT.PPA.PULP.PULPING.STEAM.NG_BIOGAS</t>
  </si>
  <si>
    <t>UED.ktoe.LT.PPA.PULP.PULPING.STEAM.DERIVED</t>
  </si>
  <si>
    <t>UED.ktoe.LT.PPA.PULP.PULPING.STEAM.BIOMASS_WASTE</t>
  </si>
  <si>
    <t>UED.ktoe.LT.PPA.PULP.PULPING.STEAM.STEAM_DISTR</t>
  </si>
  <si>
    <t>UED.ktoe.LT.PPA.PULP.PULPING_MECH.MECH.ELEC</t>
  </si>
  <si>
    <t>UED.ktoe.LT.PPA.PULP.BLEACHING.THERM.ELEC</t>
  </si>
  <si>
    <t>UED.ktoe.LT.PPA.PAPER.TOTAL.TOTAL.TOTAL</t>
  </si>
  <si>
    <t>UED.ktoe.LT.PPA.PAPER.LIGHT.GENERIC.ELEC</t>
  </si>
  <si>
    <t>UED.ktoe.LT.PPA.PAPER.AIRCOMP.GENERIC.ELEC</t>
  </si>
  <si>
    <t>UED.ktoe.LT.PPA.PAPER.MOTOR.GENERIC.ELEC</t>
  </si>
  <si>
    <t>UED.ktoe.LT.PPA.PAPER.FANS.GENERIC.ELEC</t>
  </si>
  <si>
    <t>UED.ktoe.LT.PPA.PAPER.LOW_ENTH.TOTAL.TOTAL</t>
  </si>
  <si>
    <t>UED.ktoe.LT.PPA.PAPER.LOW_ENTH.THERM.DIESEL_LIQBIO</t>
  </si>
  <si>
    <t>UED.ktoe.LT.PPA.PAPER.LOW_ENTH.THERM.NG_BIOGAS</t>
  </si>
  <si>
    <t>UED.ktoe.LT.PPA.PAPER.LOW_ENTH.THERM.SOLAR_GEO</t>
  </si>
  <si>
    <t>UED.ktoe.LT.PPA.PAPER.LOW_ENTH.HP.AMBIENT</t>
  </si>
  <si>
    <t>UED.ktoe.LT.PPA.PAPER.LOW_ENTH.THERM.ELEC</t>
  </si>
  <si>
    <t>UED.ktoe.LT.PPA.PAPER.PREPARATION.TOTAL.TOTAL</t>
  </si>
  <si>
    <t>UED.ktoe.LT.PPA.PAPER.PREPARATION.THERM.SOLIDS</t>
  </si>
  <si>
    <t>UED.ktoe.LT.PPA.PAPER.PREPARATION.THERM.RFG</t>
  </si>
  <si>
    <t>UED.ktoe.LT.PPA.PAPER.PREPARATION.THERM.LPG</t>
  </si>
  <si>
    <t>UED.ktoe.LT.PPA.PAPER.PREPARATION.THERM.DIESEL_LIQBIO</t>
  </si>
  <si>
    <t>UED.ktoe.LT.PPA.PAPER.PREPARATION.THERM.RFO</t>
  </si>
  <si>
    <t>UED.ktoe.LT.PPA.PAPER.PREPARATION.THERM.OTHER</t>
  </si>
  <si>
    <t>UED.ktoe.LT.PPA.PAPER.PREPARATION.THERM.NG_BIOGAS</t>
  </si>
  <si>
    <t>UED.ktoe.LT.PPA.PAPER.PREPARATION.THERM.DERIVED</t>
  </si>
  <si>
    <t>UED.ktoe.LT.PPA.PAPER.PREPARATION.THERM.BIOMASS_WASTE</t>
  </si>
  <si>
    <t>UED.ktoe.LT.PPA.PAPER.PREPARATION.THERM.STEAM_DISTR</t>
  </si>
  <si>
    <t>UED.ktoe.LT.PPA.PAPER.PREPARATION_ELEC.MECH.ELEC</t>
  </si>
  <si>
    <t>UED.ktoe.LT.PPA.PAPER.PAPER_MACHINE.TOTAL.TOTAL</t>
  </si>
  <si>
    <t>UED.ktoe.LT.PPA.PAPER.PAPER_MACHINE.STEAM.SOLIDS</t>
  </si>
  <si>
    <t>UED.ktoe.LT.PPA.PAPER.PAPER_MACHINE.STEAM.RFG</t>
  </si>
  <si>
    <t>UED.ktoe.LT.PPA.PAPER.PAPER_MACHINE.STEAM.LPG</t>
  </si>
  <si>
    <t>UED.ktoe.LT.PPA.PAPER.PAPER_MACHINE.STEAM.DIESEL_LIQBIO</t>
  </si>
  <si>
    <t>UED.ktoe.LT.PPA.PAPER.PAPER_MACHINE.STEAM.RFO</t>
  </si>
  <si>
    <t>UED.ktoe.LT.PPA.PAPER.PAPER_MACHINE.STEAM.OTHER</t>
  </si>
  <si>
    <t>UED.ktoe.LT.PPA.PAPER.PAPER_MACHINE.STEAM.NG_BIOGAS</t>
  </si>
  <si>
    <t>UED.ktoe.LT.PPA.PAPER.PAPER_MACHINE.STEAM.DERIVED</t>
  </si>
  <si>
    <t>UED.ktoe.LT.PPA.PAPER.PAPER_MACHINE.STEAM.BIOMASS_WASTE</t>
  </si>
  <si>
    <t>UED.ktoe.LT.PPA.PAPER.PAPER_MACHINE.STEAM.STEAM_DISTR</t>
  </si>
  <si>
    <t>UED.ktoe.LT.PPA.PAPER.PAPER_MACHINE_ELEC.ELEC.ELEC</t>
  </si>
  <si>
    <t>UED.ktoe.LT.PPA.PAPER.FINISHING.TOTAL.TOTAL</t>
  </si>
  <si>
    <t>UED.ktoe.LT.PPA.PAPER.FINISHING.STEAM.SOLIDS</t>
  </si>
  <si>
    <t>UED.ktoe.LT.PPA.PAPER.FINISHING.STEAM.RFG</t>
  </si>
  <si>
    <t>UED.ktoe.LT.PPA.PAPER.FINISHING.STEAM.LPG</t>
  </si>
  <si>
    <t>UED.ktoe.LT.PPA.PAPER.FINISHING.STEAM.DIESEL_LIQBIO</t>
  </si>
  <si>
    <t>UED.ktoe.LT.PPA.PAPER.FINISHING.STEAM.RFO</t>
  </si>
  <si>
    <t>UED.ktoe.LT.PPA.PAPER.FINISHING.STEAM.OTHER</t>
  </si>
  <si>
    <t>UED.ktoe.LT.PPA.PAPER.FINISHING.STEAM.NG_BIOGAS</t>
  </si>
  <si>
    <t>UED.ktoe.LT.PPA.PAPER.FINISHING.STEAM.DERIVED</t>
  </si>
  <si>
    <t>UED.ktoe.LT.PPA.PAPER.FINISHING.STEAM.BIOMASS_WASTE</t>
  </si>
  <si>
    <t>UED.ktoe.LT.PPA.PAPER.FINISHING.STEAM.STEAM_DISTR</t>
  </si>
  <si>
    <t>UED.ktoe.LT.PPA.PAPER.FINISHING_ELEC.ELEC.ELEC</t>
  </si>
  <si>
    <t>UED.ktoe.LT.PPA.PRINT.TOTAL.TOTAL.TOTAL</t>
  </si>
  <si>
    <t>UED.ktoe.LT.PPA.PRINT.LIGHT.GENERIC.ELEC</t>
  </si>
  <si>
    <t>UED.ktoe.LT.PPA.PRINT.AIRCOMP.GENERIC.ELEC</t>
  </si>
  <si>
    <t>UED.ktoe.LT.PPA.PRINT.MOTOR.GENERIC.ELEC</t>
  </si>
  <si>
    <t>UED.ktoe.LT.PPA.PRINT.FANS.GENERIC.ELEC</t>
  </si>
  <si>
    <t>UED.ktoe.LT.PPA.PRINT.LOW_ENTH.TOTAL.TOTAL</t>
  </si>
  <si>
    <t>UED.ktoe.LT.PPA.PRINT.LOW_ENTH.THERM.DIESEL_LIQBIO</t>
  </si>
  <si>
    <t>UED.ktoe.LT.PPA.PRINT.LOW_ENTH.THERM.NG_BIOGAS</t>
  </si>
  <si>
    <t>UED.ktoe.LT.PPA.PRINT.LOW_ENTH.THERM.SOLAR_GEO</t>
  </si>
  <si>
    <t>UED.ktoe.LT.PPA.PRINT.LOW_ENTH.HP.AMBIENT</t>
  </si>
  <si>
    <t>UED.ktoe.LT.PPA.PRINT.LOW_ENTH.THERM.ELEC</t>
  </si>
  <si>
    <t>UED.ktoe.LT.PPA.PRINT.PRINTING.MECH.ELEC</t>
  </si>
  <si>
    <t>FUEL_EMI.ktCO2.LT.PPA.PULP.TOTAL.TOTAL.TOTAL</t>
  </si>
  <si>
    <t>FUEL_EMI.ktCO2.LT.PPA.PULP.LIGHT.GENERIC.ELEC</t>
  </si>
  <si>
    <t>FUEL_EMI.ktCO2.LT.PPA.PULP.AIRCOMP.GENERIC.ELEC</t>
  </si>
  <si>
    <t>FUEL_EMI.ktCO2.LT.PPA.PULP.MOTOR.GENERIC.ELEC</t>
  </si>
  <si>
    <t>FUEL_EMI.ktCO2.LT.PPA.PULP.FANS.GENERIC.ELEC</t>
  </si>
  <si>
    <t>FUEL_EMI.ktCO2.LT.PPA.PULP.LOW_ENTH.TOTAL.TOTAL</t>
  </si>
  <si>
    <t>FUEL_EMI.ktCO2.LT.PPA.PULP.LOW_ENTH.THERM.DIESEL_LIQBIO</t>
  </si>
  <si>
    <t>FUEL_EMI.ktCO2.LT.PPA.PULP.LOW_ENTH.THERM.NG_BIOGAS</t>
  </si>
  <si>
    <t>FUEL_EMI.ktCO2.LT.PPA.PULP.LOW_ENTH.THERM.SOLAR_GEO</t>
  </si>
  <si>
    <t>FUEL_EMI.ktCO2.LT.PPA.PULP.LOW_ENTH.HP.AMBIENT</t>
  </si>
  <si>
    <t>FUEL_EMI.ktCO2.LT.PPA.PULP.LOW_ENTH.THERM.ELEC</t>
  </si>
  <si>
    <t>FUEL_EMI.ktCO2.LT.PPA.PULP.PREPARATION.MECH.ELEC</t>
  </si>
  <si>
    <t>FUEL_EMI.ktCO2.LT.PPA.PULP.PULPING.TOTAL.TOTAL</t>
  </si>
  <si>
    <t>FUEL_EMI.ktCO2.LT.PPA.PULP.PULPING.STEAM.SOLIDS</t>
  </si>
  <si>
    <t>FUEL_EMI.ktCO2.LT.PPA.PULP.PULPING.STEAM.RFG</t>
  </si>
  <si>
    <t>FUEL_EMI.ktCO2.LT.PPA.PULP.PULPING.STEAM.LPG</t>
  </si>
  <si>
    <t>FUEL_EMI.ktCO2.LT.PPA.PULP.PULPING.STEAM.DIESEL_LIQBIO</t>
  </si>
  <si>
    <t>FUEL_EMI.ktCO2.LT.PPA.PULP.PULPING.STEAM.RFO</t>
  </si>
  <si>
    <t>FUEL_EMI.ktCO2.LT.PPA.PULP.PULPING.STEAM.OTHER</t>
  </si>
  <si>
    <t>FUEL_EMI.ktCO2.LT.PPA.PULP.PULPING.STEAM.NG_BIOGAS</t>
  </si>
  <si>
    <t>FUEL_EMI.ktCO2.LT.PPA.PULP.PULPING.STEAM.DERIVED</t>
  </si>
  <si>
    <t>FUEL_EMI.ktCO2.LT.PPA.PULP.PULPING.STEAM.BIOMASS_WASTE</t>
  </si>
  <si>
    <t>FUEL_EMI.ktCO2.LT.PPA.PULP.PULPING.STEAM.STEAM_DISTR</t>
  </si>
  <si>
    <t>FUEL_EMI.ktCO2.LT.PPA.PULP.PULPING_MECH.MECH.ELEC</t>
  </si>
  <si>
    <t>FUEL_EMI.ktCO2.LT.PPA.PULP.BLEACHING.THERM.ELEC</t>
  </si>
  <si>
    <t>FUEL_EMI.ktCO2.LT.PPA.PAPER.TOTAL.TOTAL.TOTAL</t>
  </si>
  <si>
    <t>FUEL_EMI.ktCO2.LT.PPA.PAPER.LIGHT.GENERIC.ELEC</t>
  </si>
  <si>
    <t>FUEL_EMI.ktCO2.LT.PPA.PAPER.AIRCOMP.GENERIC.ELEC</t>
  </si>
  <si>
    <t>FUEL_EMI.ktCO2.LT.PPA.PAPER.MOTOR.GENERIC.ELEC</t>
  </si>
  <si>
    <t>FUEL_EMI.ktCO2.LT.PPA.PAPER.FANS.GENERIC.ELEC</t>
  </si>
  <si>
    <t>FUEL_EMI.ktCO2.LT.PPA.PAPER.LOW_ENTH.TOTAL.TOTAL</t>
  </si>
  <si>
    <t>FUEL_EMI.ktCO2.LT.PPA.PAPER.LOW_ENTH.THERM.DIESEL_LIQBIO</t>
  </si>
  <si>
    <t>FUEL_EMI.ktCO2.LT.PPA.PAPER.LOW_ENTH.THERM.NG_BIOGAS</t>
  </si>
  <si>
    <t>FUEL_EMI.ktCO2.LT.PPA.PAPER.LOW_ENTH.THERM.SOLAR_GEO</t>
  </si>
  <si>
    <t>FUEL_EMI.ktCO2.LT.PPA.PAPER.LOW_ENTH.HP.AMBIENT</t>
  </si>
  <si>
    <t>FUEL_EMI.ktCO2.LT.PPA.PAPER.LOW_ENTH.THERM.ELEC</t>
  </si>
  <si>
    <t>FUEL_EMI.ktCO2.LT.PPA.PAPER.PREPARATION.TOTAL.TOTAL</t>
  </si>
  <si>
    <t>FUEL_EMI.ktCO2.LT.PPA.PAPER.PREPARATION.THERM.SOLIDS</t>
  </si>
  <si>
    <t>FUEL_EMI.ktCO2.LT.PPA.PAPER.PREPARATION.THERM.RFG</t>
  </si>
  <si>
    <t>FUEL_EMI.ktCO2.LT.PPA.PAPER.PREPARATION.THERM.LPG</t>
  </si>
  <si>
    <t>FUEL_EMI.ktCO2.LT.PPA.PAPER.PREPARATION.THERM.DIESEL_LIQBIO</t>
  </si>
  <si>
    <t>FUEL_EMI.ktCO2.LT.PPA.PAPER.PREPARATION.THERM.RFO</t>
  </si>
  <si>
    <t>FUEL_EMI.ktCO2.LT.PPA.PAPER.PREPARATION.THERM.OTHER</t>
  </si>
  <si>
    <t>FUEL_EMI.ktCO2.LT.PPA.PAPER.PREPARATION.THERM.NG_BIOGAS</t>
  </si>
  <si>
    <t>FUEL_EMI.ktCO2.LT.PPA.PAPER.PREPARATION.THERM.DERIVED</t>
  </si>
  <si>
    <t>FUEL_EMI.ktCO2.LT.PPA.PAPER.PREPARATION.THERM.BIOMASS_WASTE</t>
  </si>
  <si>
    <t>FUEL_EMI.ktCO2.LT.PPA.PAPER.PREPARATION.THERM.STEAM_DISTR</t>
  </si>
  <si>
    <t>FUEL_EMI.ktCO2.LT.PPA.PAPER.PREPARATION_ELEC.MECH.ELEC</t>
  </si>
  <si>
    <t>FUEL_EMI.ktCO2.LT.PPA.PAPER.PAPER_MACHINE.TOTAL.TOTAL</t>
  </si>
  <si>
    <t>FUEL_EMI.ktCO2.LT.PPA.PAPER.PAPER_MACHINE.STEAM.SOLIDS</t>
  </si>
  <si>
    <t>FUEL_EMI.ktCO2.LT.PPA.PAPER.PAPER_MACHINE.STEAM.RFG</t>
  </si>
  <si>
    <t>FUEL_EMI.ktCO2.LT.PPA.PAPER.PAPER_MACHINE.STEAM.LPG</t>
  </si>
  <si>
    <t>FUEL_EMI.ktCO2.LT.PPA.PAPER.PAPER_MACHINE.STEAM.DIESEL_LIQBIO</t>
  </si>
  <si>
    <t>FUEL_EMI.ktCO2.LT.PPA.PAPER.PAPER_MACHINE.STEAM.RFO</t>
  </si>
  <si>
    <t>FUEL_EMI.ktCO2.LT.PPA.PAPER.PAPER_MACHINE.STEAM.OTHER</t>
  </si>
  <si>
    <t>FUEL_EMI.ktCO2.LT.PPA.PAPER.PAPER_MACHINE.STEAM.NG_BIOGAS</t>
  </si>
  <si>
    <t>FUEL_EMI.ktCO2.LT.PPA.PAPER.PAPER_MACHINE.STEAM.DERIVED</t>
  </si>
  <si>
    <t>FUEL_EMI.ktCO2.LT.PPA.PAPER.PAPER_MACHINE.STEAM.BIOMASS_WASTE</t>
  </si>
  <si>
    <t>FUEL_EMI.ktCO2.LT.PPA.PAPER.PAPER_MACHINE.STEAM.STEAM_DISTR</t>
  </si>
  <si>
    <t>FUEL_EMI.ktCO2.LT.PPA.PAPER.PAPER_MACHINE_ELEC.ELEC.ELEC</t>
  </si>
  <si>
    <t>FUEL_EMI.ktCO2.LT.PPA.PAPER.FINISHING.TOTAL.TOTAL</t>
  </si>
  <si>
    <t>FUEL_EMI.ktCO2.LT.PPA.PAPER.FINISHING.STEAM.SOLIDS</t>
  </si>
  <si>
    <t>FUEL_EMI.ktCO2.LT.PPA.PAPER.FINISHING.STEAM.RFG</t>
  </si>
  <si>
    <t>FUEL_EMI.ktCO2.LT.PPA.PAPER.FINISHING.STEAM.LPG</t>
  </si>
  <si>
    <t>FUEL_EMI.ktCO2.LT.PPA.PAPER.FINISHING.STEAM.DIESEL_LIQBIO</t>
  </si>
  <si>
    <t>FUEL_EMI.ktCO2.LT.PPA.PAPER.FINISHING.STEAM.RFO</t>
  </si>
  <si>
    <t>FUEL_EMI.ktCO2.LT.PPA.PAPER.FINISHING.STEAM.OTHER</t>
  </si>
  <si>
    <t>FUEL_EMI.ktCO2.LT.PPA.PAPER.FINISHING.STEAM.NG_BIOGAS</t>
  </si>
  <si>
    <t>FUEL_EMI.ktCO2.LT.PPA.PAPER.FINISHING.STEAM.DERIVED</t>
  </si>
  <si>
    <t>FUEL_EMI.ktCO2.LT.PPA.PAPER.FINISHING.STEAM.BIOMASS_WASTE</t>
  </si>
  <si>
    <t>FUEL_EMI.ktCO2.LT.PPA.PAPER.FINISHING.STEAM.STEAM_DISTR</t>
  </si>
  <si>
    <t>FUEL_EMI.ktCO2.LT.PPA.PAPER.FINISHING_ELEC.ELEC.ELEC</t>
  </si>
  <si>
    <t>FUEL_EMI.ktCO2.LT.PPA.PRINT.TOTAL.TOTAL.TOTAL</t>
  </si>
  <si>
    <t>FUEL_EMI.ktCO2.LT.PPA.PRINT.LIGHT.GENERIC.ELEC</t>
  </si>
  <si>
    <t>FUEL_EMI.ktCO2.LT.PPA.PRINT.AIRCOMP.GENERIC.ELEC</t>
  </si>
  <si>
    <t>FUEL_EMI.ktCO2.LT.PPA.PRINT.MOTOR.GENERIC.ELEC</t>
  </si>
  <si>
    <t>FUEL_EMI.ktCO2.LT.PPA.PRINT.FANS.GENERIC.ELEC</t>
  </si>
  <si>
    <t>FUEL_EMI.ktCO2.LT.PPA.PRINT.LOW_ENTH.TOTAL.TOTAL</t>
  </si>
  <si>
    <t>FUEL_EMI.ktCO2.LT.PPA.PRINT.LOW_ENTH.THERM.DIESEL_LIQBIO</t>
  </si>
  <si>
    <t>FUEL_EMI.ktCO2.LT.PPA.PRINT.LOW_ENTH.THERM.NG_BIOGAS</t>
  </si>
  <si>
    <t>FUEL_EMI.ktCO2.LT.PPA.PRINT.LOW_ENTH.THERM.SOLAR_GEO</t>
  </si>
  <si>
    <t>FUEL_EMI.ktCO2.LT.PPA.PRINT.LOW_ENTH.HP.AMBIENT</t>
  </si>
  <si>
    <t>FUEL_EMI.ktCO2.LT.PPA.PRINT.LOW_ENTH.THERM.ELEC</t>
  </si>
  <si>
    <t>FUEL_EMI.ktCO2.LT.PPA.PRINT.PRINTING.MECH.ELEC</t>
  </si>
  <si>
    <t>VA.Meuro2023.LT.FBT.FBT</t>
  </si>
  <si>
    <t>Physical output (index)</t>
  </si>
  <si>
    <t>OUTPUT.index.LT.FBT.FBT</t>
  </si>
  <si>
    <t>Installed capacity (production index)</t>
  </si>
  <si>
    <t>CAP.index.LT.FBT.FBT</t>
  </si>
  <si>
    <t>Capacity investment (production index)</t>
  </si>
  <si>
    <t>NEWCAP.index.LT.FBT.FBT</t>
  </si>
  <si>
    <t>Decommissioned capacity (production index)</t>
  </si>
  <si>
    <t>Idle capacity (production index)</t>
  </si>
  <si>
    <t>FEC.ktoe.LT.FBT.FBT.TOTAL.TOTAL.TOTAL</t>
  </si>
  <si>
    <t>FEC.ktoe.LT.FBT.FBT.TOTAL.TOTAL.SOLIDS</t>
  </si>
  <si>
    <t>FEC.ktoe.LT.FBT.FBT.TOTAL.TOTAL.RFG</t>
  </si>
  <si>
    <t>FEC.ktoe.LT.FBT.FBT.TOTAL.TOTAL.LPG</t>
  </si>
  <si>
    <t>FEC.ktoe.LT.FBT.FBT.TOTAL.TOTAL.DIESEL</t>
  </si>
  <si>
    <t>FEC.ktoe.LT.FBT.FBT.TOTAL.TOTAL.RFO</t>
  </si>
  <si>
    <t>FEC.ktoe.LT.FBT.FBT.TOTAL.TOTAL.OTHER</t>
  </si>
  <si>
    <t>FEC.ktoe.LT.FBT.FBT.TOTAL.TOTAL.NG</t>
  </si>
  <si>
    <t>FEC.ktoe.LT.FBT.FBT.TOTAL.TOTAL.DERIVED</t>
  </si>
  <si>
    <t>FEC.ktoe.LT.FBT.FBT.TOTAL.TOTAL.BIOMASS_WASTE</t>
  </si>
  <si>
    <t>FEC.ktoe.LT.FBT.FBT.TOTAL.TOTAL.BIOGAS</t>
  </si>
  <si>
    <t>FEC.ktoe.LT.FBT.FBT.TOTAL.TOTAL.LIQBIO</t>
  </si>
  <si>
    <t>FEC.ktoe.LT.FBT.FBT.TOTAL.TOTAL.SOLAR</t>
  </si>
  <si>
    <t>FEC.ktoe.LT.FBT.FBT.TOTAL.TOTAL.GEO</t>
  </si>
  <si>
    <t>FEC.ktoe.LT.FBT.FBT.TOTAL.TOTAL.AMBIENT</t>
  </si>
  <si>
    <t>FEC.ktoe.LT.FBT.FBT.TOTAL.TOTAL.STEAM_DISTR</t>
  </si>
  <si>
    <t>FEC.ktoe.LT.FBT.FBT.TOTAL.TOTAL.ELEC</t>
  </si>
  <si>
    <t>Energy intensity (toe / physical output index)</t>
  </si>
  <si>
    <t>Useful energy demand intensity (toe useful / physical output index)</t>
  </si>
  <si>
    <t>FEC.ktoe.LT.FBT.FBT.LIGHT.GENERIC.ELEC</t>
  </si>
  <si>
    <t>FEC.ktoe.LT.FBT.FBT.AIRCOMP.GENERIC.ELEC</t>
  </si>
  <si>
    <t>FEC.ktoe.LT.FBT.FBT.MOTOR.GENERIC.ELEC</t>
  </si>
  <si>
    <t>FEC.ktoe.LT.FBT.FBT.FANS.GENERIC.ELEC</t>
  </si>
  <si>
    <t>FEC.ktoe.LT.FBT.FBT.LOW_ENTH.TOTAL.TOTAL</t>
  </si>
  <si>
    <t>FEC.ktoe.LT.FBT.FBT.LOW_ENTH.THERM.DIESEL_LIQBIO</t>
  </si>
  <si>
    <t>FEC.ktoe.LT.FBT.FBT.LOW_ENTH.THERM.NG_BIOGAS</t>
  </si>
  <si>
    <t>FEC.ktoe.LT.FBT.FBT.LOW_ENTH.THERM.SOLAR_GEO</t>
  </si>
  <si>
    <t>FEC.ktoe.LT.FBT.FBT.LOW_ENTH.HP.AMBIENT</t>
  </si>
  <si>
    <t>FEC.ktoe.LT.FBT.FBT.LOW_ENTH.THERM.ELEC</t>
  </si>
  <si>
    <t>Food: Oven (direct heat)</t>
  </si>
  <si>
    <t>Food: Direct Heat - Thermal</t>
  </si>
  <si>
    <t>FEC.ktoe.LT.FBT.FBT.OVEN.THERM.TOTAL</t>
  </si>
  <si>
    <t>FEC.ktoe.LT.FBT.FBT.OVEN.THERM.SOLIDS</t>
  </si>
  <si>
    <t>FEC.ktoe.LT.FBT.FBT.OVEN.THERM.LPG</t>
  </si>
  <si>
    <t>FEC.ktoe.LT.FBT.FBT.OVEN.THERM.DIESEL_LIQBIO</t>
  </si>
  <si>
    <t>FEC.ktoe.LT.FBT.FBT.OVEN.THERM.RFO</t>
  </si>
  <si>
    <t>FEC.ktoe.LT.FBT.FBT.OVEN.THERM.NG_BIOGAS</t>
  </si>
  <si>
    <t>Food: Direct Heat - Electric</t>
  </si>
  <si>
    <t>FEC.ktoe.LT.FBT.FBT.OVEN.ELEC.ELEC</t>
  </si>
  <si>
    <t>Food: Direct Heat - Microwave</t>
  </si>
  <si>
    <t>FEC.ktoe.LT.FBT.FBT.OVEN_MICROW.MICROW.ELEC</t>
  </si>
  <si>
    <t>Food: Specific process heat</t>
  </si>
  <si>
    <t>Food: Process Heat - Thermal</t>
  </si>
  <si>
    <t>FEC.ktoe.LT.FBT.FBT.PROC_HEAT.THERM.TOTAL</t>
  </si>
  <si>
    <t>FEC.ktoe.LT.FBT.FBT.PROC_HEAT.THERM.SOLIDS</t>
  </si>
  <si>
    <t>FEC.ktoe.LT.FBT.FBT.PROC_HEAT.THERM.LPG</t>
  </si>
  <si>
    <t>FEC.ktoe.LT.FBT.FBT.PROC_HEAT.THERM.DIESEL_LIQBIO</t>
  </si>
  <si>
    <t>FEC.ktoe.LT.FBT.FBT.PROC_HEAT.THERM.RFO</t>
  </si>
  <si>
    <t>FEC.ktoe.LT.FBT.FBT.PROC_HEAT.THERM.NG_BIOGAS</t>
  </si>
  <si>
    <t>Food: Process Heat - Electric</t>
  </si>
  <si>
    <t>FEC.ktoe.LT.FBT.FBT.PROC_HEAT.ELEC.ELEC</t>
  </si>
  <si>
    <t>Food: Process Heat - Microwave</t>
  </si>
  <si>
    <t>FEC.ktoe.LT.FBT.FBT.PROC_HEAT_MICROW.MICROW.ELEC</t>
  </si>
  <si>
    <t>Food: Steam processing</t>
  </si>
  <si>
    <t>FEC.ktoe.LT.FBT.FBT.PROCESSING.TOTAL.TOTAL</t>
  </si>
  <si>
    <t>FEC.ktoe.LT.FBT.FBT.PROCESSING.STEAM.SOLIDS</t>
  </si>
  <si>
    <t>FEC.ktoe.LT.FBT.FBT.PROCESSING.STEAM.RFG</t>
  </si>
  <si>
    <t>FEC.ktoe.LT.FBT.FBT.PROCESSING.STEAM.LPG</t>
  </si>
  <si>
    <t>FEC.ktoe.LT.FBT.FBT.PROCESSING.STEAM.DIESEL_LIQBIO</t>
  </si>
  <si>
    <t>FEC.ktoe.LT.FBT.FBT.PROCESSING.STEAM.RFO</t>
  </si>
  <si>
    <t>FEC.ktoe.LT.FBT.FBT.PROCESSING.STEAM.OTHER</t>
  </si>
  <si>
    <t>FEC.ktoe.LT.FBT.FBT.PROCESSING.STEAM.NG_BIOGAS</t>
  </si>
  <si>
    <t>FEC.ktoe.LT.FBT.FBT.PROCESSING.STEAM.DERIVED</t>
  </si>
  <si>
    <t>FEC.ktoe.LT.FBT.FBT.PROCESSING.STEAM.BIOMASS_WASTE</t>
  </si>
  <si>
    <t>FEC.ktoe.LT.FBT.FBT.PROCESSING.STEAM.STEAM_DISTR</t>
  </si>
  <si>
    <t>Food: Drying</t>
  </si>
  <si>
    <t>Food: Thermal drying</t>
  </si>
  <si>
    <t>FEC.ktoe.LT.FBT.FBT.DRYING.TOTAL.TOTAL</t>
  </si>
  <si>
    <t>FEC.ktoe.LT.FBT.FBT.DRYING.THERM.SOLIDS</t>
  </si>
  <si>
    <t>FEC.ktoe.LT.FBT.FBT.DRYING.THERM.LPG</t>
  </si>
  <si>
    <t>FEC.ktoe.LT.FBT.FBT.DRYING.THERM.DIESEL_LIQBIO</t>
  </si>
  <si>
    <t>FEC.ktoe.LT.FBT.FBT.DRYING.THERM.RFO</t>
  </si>
  <si>
    <t>FEC.ktoe.LT.FBT.FBT.DRYING.THERM.NG_BIOGAS</t>
  </si>
  <si>
    <t>Food: Steam drying</t>
  </si>
  <si>
    <t>FEC.ktoe.LT.FBT.FBT.DRYING_STEAM.TOTAL.TOTAL</t>
  </si>
  <si>
    <t>FEC.ktoe.LT.FBT.FBT.DRYING_STEAM.STEAM.SOLIDS</t>
  </si>
  <si>
    <t>FEC.ktoe.LT.FBT.FBT.DRYING_STEAM.STEAM.RFG</t>
  </si>
  <si>
    <t>FEC.ktoe.LT.FBT.FBT.DRYING_STEAM.STEAM.LPG</t>
  </si>
  <si>
    <t>FEC.ktoe.LT.FBT.FBT.DRYING_STEAM.STEAM.DIESEL_LIQBIO</t>
  </si>
  <si>
    <t>FEC.ktoe.LT.FBT.FBT.DRYING_STEAM.STEAM.RFO</t>
  </si>
  <si>
    <t>FEC.ktoe.LT.FBT.FBT.DRYING_STEAM.STEAM.OTHER</t>
  </si>
  <si>
    <t>FEC.ktoe.LT.FBT.FBT.DRYING_STEAM.STEAM.NG_BIOGAS</t>
  </si>
  <si>
    <t>FEC.ktoe.LT.FBT.FBT.DRYING_STEAM.STEAM.DERIVED</t>
  </si>
  <si>
    <t>FEC.ktoe.LT.FBT.FBT.DRYING_STEAM.STEAM.BIOMASS_WASTE</t>
  </si>
  <si>
    <t>FEC.ktoe.LT.FBT.FBT.DRYING_STEAM.STEAM.STEAM_DISTR</t>
  </si>
  <si>
    <t>Food: Electric drying</t>
  </si>
  <si>
    <t>FEC.ktoe.LT.FBT.FBT.DRYING_ELEC.ELEC.ELEC</t>
  </si>
  <si>
    <t>Food: Freeze drying</t>
  </si>
  <si>
    <t>FEC.ktoe.LT.FBT.FBT.DRYING_FREEZE.FREEZE_DRY.ELEC</t>
  </si>
  <si>
    <t>Food: Microwave drying</t>
  </si>
  <si>
    <t>FEC.ktoe.LT.FBT.FBT.DRYING_MICROW.MICROW.ELEC</t>
  </si>
  <si>
    <t>Food: Process cooling and refrigeration</t>
  </si>
  <si>
    <t>Food: Thermal cooling</t>
  </si>
  <si>
    <t>FEC.ktoe.LT.FBT.FBT.PROC_COOL_THERM.THERM.NG_BIOGAS</t>
  </si>
  <si>
    <t>Food: Steam cooling</t>
  </si>
  <si>
    <t>FEC.ktoe.LT.FBT.FBT.PROC_COOL.TOTAL.TOTAL</t>
  </si>
  <si>
    <t>FEC.ktoe.LT.FBT.FBT.PROC_COOL.STEAM.SOLIDS</t>
  </si>
  <si>
    <t>FEC.ktoe.LT.FBT.FBT.PROC_COOL.STEAM.RFG</t>
  </si>
  <si>
    <t>FEC.ktoe.LT.FBT.FBT.PROC_COOL.STEAM.LPG</t>
  </si>
  <si>
    <t>FEC.ktoe.LT.FBT.FBT.PROC_COOL.STEAM.DIESEL_LIQBIO</t>
  </si>
  <si>
    <t>FEC.ktoe.LT.FBT.FBT.PROC_COOL.STEAM.RFO</t>
  </si>
  <si>
    <t>FEC.ktoe.LT.FBT.FBT.PROC_COOL.STEAM.OTHER</t>
  </si>
  <si>
    <t>FEC.ktoe.LT.FBT.FBT.PROC_COOL.STEAM.NG_BIOGAS</t>
  </si>
  <si>
    <t>FEC.ktoe.LT.FBT.FBT.PROC_COOL.STEAM.DERIVED</t>
  </si>
  <si>
    <t>FEC.ktoe.LT.FBT.FBT.PROC_COOL.STEAM.BIOMASS_WASTE</t>
  </si>
  <si>
    <t>FEC.ktoe.LT.FBT.FBT.PROC_COOL.STEAM.STEAM_DISTR</t>
  </si>
  <si>
    <t>Food: Electric cooling</t>
  </si>
  <si>
    <t>FEC.ktoe.LT.FBT.FBT.PROC_COOL_ELEC.ELEC.ELEC</t>
  </si>
  <si>
    <t>Food: Electric machinery</t>
  </si>
  <si>
    <t>FEC.ktoe.LT.FBT.FBT.GENERIC.MECH.ELEC</t>
  </si>
  <si>
    <t>UED.ktoe.LT.FBT.FBT.TOTAL.TOTAL.TOTAL</t>
  </si>
  <si>
    <t>UED.ktoe.LT.FBT.FBT.LIGHT.GENERIC.ELEC</t>
  </si>
  <si>
    <t>UED.ktoe.LT.FBT.FBT.AIRCOMP.GENERIC.ELEC</t>
  </si>
  <si>
    <t>UED.ktoe.LT.FBT.FBT.MOTOR.GENERIC.ELEC</t>
  </si>
  <si>
    <t>UED.ktoe.LT.FBT.FBT.FANS.GENERIC.ELEC</t>
  </si>
  <si>
    <t>UED.ktoe.LT.FBT.FBT.LOW_ENTH.TOTAL.TOTAL</t>
  </si>
  <si>
    <t>UED.ktoe.LT.FBT.FBT.LOW_ENTH.THERM.DIESEL_LIQBIO</t>
  </si>
  <si>
    <t>UED.ktoe.LT.FBT.FBT.LOW_ENTH.THERM.NG_BIOGAS</t>
  </si>
  <si>
    <t>UED.ktoe.LT.FBT.FBT.LOW_ENTH.THERM.SOLAR_GEO</t>
  </si>
  <si>
    <t>UED.ktoe.LT.FBT.FBT.LOW_ENTH.HP.AMBIENT</t>
  </si>
  <si>
    <t>UED.ktoe.LT.FBT.FBT.LOW_ENTH.THERM.ELEC</t>
  </si>
  <si>
    <t>UED.ktoe.LT.FBT.FBT.OVEN.THERM.TOTAL</t>
  </si>
  <si>
    <t>UED.ktoe.LT.FBT.FBT.OVEN.THERM.SOLIDS</t>
  </si>
  <si>
    <t>UED.ktoe.LT.FBT.FBT.OVEN.THERM.LPG</t>
  </si>
  <si>
    <t>UED.ktoe.LT.FBT.FBT.OVEN.THERM.DIESEL_LIQBIO</t>
  </si>
  <si>
    <t>UED.ktoe.LT.FBT.FBT.OVEN.THERM.RFO</t>
  </si>
  <si>
    <t>UED.ktoe.LT.FBT.FBT.OVEN.THERM.NG_BIOGAS</t>
  </si>
  <si>
    <t>UED.ktoe.LT.FBT.FBT.OVEN.ELEC.ELEC</t>
  </si>
  <si>
    <t>UED.ktoe.LT.FBT.FBT.OVEN_MICROW.MICROW.ELEC</t>
  </si>
  <si>
    <t>UED.ktoe.LT.FBT.FBT.PROC_HEAT.THERM.TOTAL</t>
  </si>
  <si>
    <t>UED.ktoe.LT.FBT.FBT.PROC_HEAT.THERM.SOLIDS</t>
  </si>
  <si>
    <t>UED.ktoe.LT.FBT.FBT.PROC_HEAT.THERM.LPG</t>
  </si>
  <si>
    <t>UED.ktoe.LT.FBT.FBT.PROC_HEAT.THERM.DIESEL_LIQBIO</t>
  </si>
  <si>
    <t>UED.ktoe.LT.FBT.FBT.PROC_HEAT.THERM.RFO</t>
  </si>
  <si>
    <t>UED.ktoe.LT.FBT.FBT.PROC_HEAT.THERM.NG_BIOGAS</t>
  </si>
  <si>
    <t>UED.ktoe.LT.FBT.FBT.PROC_HEAT.ELEC.ELEC</t>
  </si>
  <si>
    <t>UED.ktoe.LT.FBT.FBT.PROC_HEAT_MICROW.MICROW.ELEC</t>
  </si>
  <si>
    <t>UED.ktoe.LT.FBT.FBT.PROCESSING.TOTAL.TOTAL</t>
  </si>
  <si>
    <t>UED.ktoe.LT.FBT.FBT.PROCESSING.STEAM.SOLIDS</t>
  </si>
  <si>
    <t>UED.ktoe.LT.FBT.FBT.PROCESSING.STEAM.RFG</t>
  </si>
  <si>
    <t>UED.ktoe.LT.FBT.FBT.PROCESSING.STEAM.LPG</t>
  </si>
  <si>
    <t>UED.ktoe.LT.FBT.FBT.PROCESSING.STEAM.DIESEL_LIQBIO</t>
  </si>
  <si>
    <t>UED.ktoe.LT.FBT.FBT.PROCESSING.STEAM.RFO</t>
  </si>
  <si>
    <t>UED.ktoe.LT.FBT.FBT.PROCESSING.STEAM.OTHER</t>
  </si>
  <si>
    <t>UED.ktoe.LT.FBT.FBT.PROCESSING.STEAM.NG_BIOGAS</t>
  </si>
  <si>
    <t>UED.ktoe.LT.FBT.FBT.PROCESSING.STEAM.DERIVED</t>
  </si>
  <si>
    <t>UED.ktoe.LT.FBT.FBT.PROCESSING.STEAM.BIOMASS_WASTE</t>
  </si>
  <si>
    <t>UED.ktoe.LT.FBT.FBT.PROCESSING.STEAM.STEAM_DISTR</t>
  </si>
  <si>
    <t>UED.ktoe.LT.FBT.FBT.DRYING.TOTAL.TOTAL</t>
  </si>
  <si>
    <t>UED.ktoe.LT.FBT.FBT.DRYING.THERM.SOLIDS</t>
  </si>
  <si>
    <t>UED.ktoe.LT.FBT.FBT.DRYING.THERM.LPG</t>
  </si>
  <si>
    <t>UED.ktoe.LT.FBT.FBT.DRYING.THERM.DIESEL_LIQBIO</t>
  </si>
  <si>
    <t>UED.ktoe.LT.FBT.FBT.DRYING.THERM.RFO</t>
  </si>
  <si>
    <t>UED.ktoe.LT.FBT.FBT.DRYING.THERM.NG_BIOGAS</t>
  </si>
  <si>
    <t>UED.ktoe.LT.FBT.FBT.DRYING_STEAM.TOTAL.TOTAL</t>
  </si>
  <si>
    <t>UED.ktoe.LT.FBT.FBT.DRYING_STEAM.STEAM.SOLIDS</t>
  </si>
  <si>
    <t>UED.ktoe.LT.FBT.FBT.DRYING_STEAM.STEAM.RFG</t>
  </si>
  <si>
    <t>UED.ktoe.LT.FBT.FBT.DRYING_STEAM.STEAM.LPG</t>
  </si>
  <si>
    <t>UED.ktoe.LT.FBT.FBT.DRYING_STEAM.STEAM.DIESEL_LIQBIO</t>
  </si>
  <si>
    <t>UED.ktoe.LT.FBT.FBT.DRYING_STEAM.STEAM.RFO</t>
  </si>
  <si>
    <t>UED.ktoe.LT.FBT.FBT.DRYING_STEAM.STEAM.OTHER</t>
  </si>
  <si>
    <t>UED.ktoe.LT.FBT.FBT.DRYING_STEAM.STEAM.NG_BIOGAS</t>
  </si>
  <si>
    <t>UED.ktoe.LT.FBT.FBT.DRYING_STEAM.STEAM.DERIVED</t>
  </si>
  <si>
    <t>UED.ktoe.LT.FBT.FBT.DRYING_STEAM.STEAM.BIOMASS_WASTE</t>
  </si>
  <si>
    <t>UED.ktoe.LT.FBT.FBT.DRYING_STEAM.STEAM.STEAM_DISTR</t>
  </si>
  <si>
    <t>UED.ktoe.LT.FBT.FBT.DRYING_ELEC.ELEC.ELEC</t>
  </si>
  <si>
    <t>UED.ktoe.LT.FBT.FBT.DRYING_FREEZE.FREEZE_DRY.ELEC</t>
  </si>
  <si>
    <t>UED.ktoe.LT.FBT.FBT.DRYING_MICROW.MICROW.ELEC</t>
  </si>
  <si>
    <t>UED.ktoe.LT.FBT.FBT.PROC_COOL_THERM.THERM.NG_BIOGAS</t>
  </si>
  <si>
    <t>UED.ktoe.LT.FBT.FBT.PROC_COOL.TOTAL.TOTAL</t>
  </si>
  <si>
    <t>UED.ktoe.LT.FBT.FBT.PROC_COOL.STEAM.SOLIDS</t>
  </si>
  <si>
    <t>UED.ktoe.LT.FBT.FBT.PROC_COOL.STEAM.RFG</t>
  </si>
  <si>
    <t>UED.ktoe.LT.FBT.FBT.PROC_COOL.STEAM.LPG</t>
  </si>
  <si>
    <t>UED.ktoe.LT.FBT.FBT.PROC_COOL.STEAM.DIESEL_LIQBIO</t>
  </si>
  <si>
    <t>UED.ktoe.LT.FBT.FBT.PROC_COOL.STEAM.RFO</t>
  </si>
  <si>
    <t>UED.ktoe.LT.FBT.FBT.PROC_COOL.STEAM.OTHER</t>
  </si>
  <si>
    <t>UED.ktoe.LT.FBT.FBT.PROC_COOL.STEAM.NG_BIOGAS</t>
  </si>
  <si>
    <t>UED.ktoe.LT.FBT.FBT.PROC_COOL.STEAM.DERIVED</t>
  </si>
  <si>
    <t>UED.ktoe.LT.FBT.FBT.PROC_COOL.STEAM.BIOMASS_WASTE</t>
  </si>
  <si>
    <t>UED.ktoe.LT.FBT.FBT.PROC_COOL.STEAM.STEAM_DISTR</t>
  </si>
  <si>
    <t>UED.ktoe.LT.FBT.FBT.PROC_COOL_ELEC.ELEC.ELEC</t>
  </si>
  <si>
    <t>UED.ktoe.LT.FBT.FBT.GENERIC.MECH.ELEC</t>
  </si>
  <si>
    <t>FUEL_EMI.ktCO2.LT.FBT.FBT.TOTAL.TOTAL.TOTAL</t>
  </si>
  <si>
    <t>FUEL_EMI.ktCO2.LT.FBT.FBT.LIGHT.GENERIC.ELEC</t>
  </si>
  <si>
    <t>FUEL_EMI.ktCO2.LT.FBT.FBT.AIRCOMP.GENERIC.ELEC</t>
  </si>
  <si>
    <t>FUEL_EMI.ktCO2.LT.FBT.FBT.MOTOR.GENERIC.ELEC</t>
  </si>
  <si>
    <t>FUEL_EMI.ktCO2.LT.FBT.FBT.FANS.GENERIC.ELEC</t>
  </si>
  <si>
    <t>FUEL_EMI.ktCO2.LT.FBT.FBT.LOW_ENTH.TOTAL.TOTAL</t>
  </si>
  <si>
    <t>FUEL_EMI.ktCO2.LT.FBT.FBT.LOW_ENTH.THERM.DIESEL_LIQBIO</t>
  </si>
  <si>
    <t>FUEL_EMI.ktCO2.LT.FBT.FBT.LOW_ENTH.THERM.NG_BIOGAS</t>
  </si>
  <si>
    <t>FUEL_EMI.ktCO2.LT.FBT.FBT.LOW_ENTH.THERM.SOLAR_GEO</t>
  </si>
  <si>
    <t>FUEL_EMI.ktCO2.LT.FBT.FBT.LOW_ENTH.HP.AMBIENT</t>
  </si>
  <si>
    <t>FUEL_EMI.ktCO2.LT.FBT.FBT.LOW_ENTH.THERM.ELEC</t>
  </si>
  <si>
    <t>FUEL_EMI.ktCO2.LT.FBT.FBT.OVEN.THERM.TOTAL</t>
  </si>
  <si>
    <t>FUEL_EMI.ktCO2.LT.FBT.FBT.OVEN.THERM.SOLIDS</t>
  </si>
  <si>
    <t>FUEL_EMI.ktCO2.LT.FBT.FBT.OVEN.THERM.LPG</t>
  </si>
  <si>
    <t>FUEL_EMI.ktCO2.LT.FBT.FBT.OVEN.THERM.DIESEL_LIQBIO</t>
  </si>
  <si>
    <t>FUEL_EMI.ktCO2.LT.FBT.FBT.OVEN.THERM.RFO</t>
  </si>
  <si>
    <t>FUEL_EMI.ktCO2.LT.FBT.FBT.OVEN.THERM.NG_BIOGAS</t>
  </si>
  <si>
    <t>FUEL_EMI.ktCO2.LT.FBT.FBT.OVEN.ELEC.ELEC</t>
  </si>
  <si>
    <t>FUEL_EMI.ktCO2.LT.FBT.FBT.OVEN_MICROW.MICROW.ELEC</t>
  </si>
  <si>
    <t>FUEL_EMI.ktCO2.LT.FBT.FBT.PROC_HEAT.THERM.TOTAL</t>
  </si>
  <si>
    <t>FUEL_EMI.ktCO2.LT.FBT.FBT.PROC_HEAT.THERM.SOLIDS</t>
  </si>
  <si>
    <t>FUEL_EMI.ktCO2.LT.FBT.FBT.PROC_HEAT.THERM.LPG</t>
  </si>
  <si>
    <t>FUEL_EMI.ktCO2.LT.FBT.FBT.PROC_HEAT.THERM.DIESEL_LIQBIO</t>
  </si>
  <si>
    <t>FUEL_EMI.ktCO2.LT.FBT.FBT.PROC_HEAT.THERM.RFO</t>
  </si>
  <si>
    <t>FUEL_EMI.ktCO2.LT.FBT.FBT.PROC_HEAT.THERM.NG_BIOGAS</t>
  </si>
  <si>
    <t>FUEL_EMI.ktCO2.LT.FBT.FBT.PROC_HEAT.ELEC.ELEC</t>
  </si>
  <si>
    <t>FUEL_EMI.ktCO2.LT.FBT.FBT.PROC_HEAT_MICROW.MICROW.ELEC</t>
  </si>
  <si>
    <t>FUEL_EMI.ktCO2.LT.FBT.FBT.PROCESSING.TOTAL.TOTAL</t>
  </si>
  <si>
    <t>FUEL_EMI.ktCO2.LT.FBT.FBT.PROCESSING.STEAM.SOLIDS</t>
  </si>
  <si>
    <t>FUEL_EMI.ktCO2.LT.FBT.FBT.PROCESSING.STEAM.RFG</t>
  </si>
  <si>
    <t>FUEL_EMI.ktCO2.LT.FBT.FBT.PROCESSING.STEAM.LPG</t>
  </si>
  <si>
    <t>FUEL_EMI.ktCO2.LT.FBT.FBT.PROCESSING.STEAM.DIESEL_LIQBIO</t>
  </si>
  <si>
    <t>FUEL_EMI.ktCO2.LT.FBT.FBT.PROCESSING.STEAM.RFO</t>
  </si>
  <si>
    <t>FUEL_EMI.ktCO2.LT.FBT.FBT.PROCESSING.STEAM.OTHER</t>
  </si>
  <si>
    <t>FUEL_EMI.ktCO2.LT.FBT.FBT.PROCESSING.STEAM.NG_BIOGAS</t>
  </si>
  <si>
    <t>FUEL_EMI.ktCO2.LT.FBT.FBT.PROCESSING.STEAM.DERIVED</t>
  </si>
  <si>
    <t>FUEL_EMI.ktCO2.LT.FBT.FBT.PROCESSING.STEAM.BIOMASS_WASTE</t>
  </si>
  <si>
    <t>FUEL_EMI.ktCO2.LT.FBT.FBT.PROCESSING.STEAM.STEAM_DISTR</t>
  </si>
  <si>
    <t>FUEL_EMI.ktCO2.LT.FBT.FBT.DRYING.TOTAL.TOTAL</t>
  </si>
  <si>
    <t>FUEL_EMI.ktCO2.LT.FBT.FBT.DRYING.THERM.SOLIDS</t>
  </si>
  <si>
    <t>FUEL_EMI.ktCO2.LT.FBT.FBT.DRYING.THERM.LPG</t>
  </si>
  <si>
    <t>FUEL_EMI.ktCO2.LT.FBT.FBT.DRYING.THERM.DIESEL_LIQBIO</t>
  </si>
  <si>
    <t>FUEL_EMI.ktCO2.LT.FBT.FBT.DRYING.THERM.RFO</t>
  </si>
  <si>
    <t>FUEL_EMI.ktCO2.LT.FBT.FBT.DRYING.THERM.NG_BIOGAS</t>
  </si>
  <si>
    <t>FUEL_EMI.ktCO2.LT.FBT.FBT.DRYING_STEAM.TOTAL.TOTAL</t>
  </si>
  <si>
    <t>FUEL_EMI.ktCO2.LT.FBT.FBT.DRYING_STEAM.STEAM.SOLIDS</t>
  </si>
  <si>
    <t>FUEL_EMI.ktCO2.LT.FBT.FBT.DRYING_STEAM.STEAM.RFG</t>
  </si>
  <si>
    <t>FUEL_EMI.ktCO2.LT.FBT.FBT.DRYING_STEAM.STEAM.LPG</t>
  </si>
  <si>
    <t>FUEL_EMI.ktCO2.LT.FBT.FBT.DRYING_STEAM.STEAM.DIESEL_LIQBIO</t>
  </si>
  <si>
    <t>FUEL_EMI.ktCO2.LT.FBT.FBT.DRYING_STEAM.STEAM.RFO</t>
  </si>
  <si>
    <t>FUEL_EMI.ktCO2.LT.FBT.FBT.DRYING_STEAM.STEAM.OTHER</t>
  </si>
  <si>
    <t>FUEL_EMI.ktCO2.LT.FBT.FBT.DRYING_STEAM.STEAM.NG_BIOGAS</t>
  </si>
  <si>
    <t>FUEL_EMI.ktCO2.LT.FBT.FBT.DRYING_STEAM.STEAM.DERIVED</t>
  </si>
  <si>
    <t>FUEL_EMI.ktCO2.LT.FBT.FBT.DRYING_STEAM.STEAM.BIOMASS_WASTE</t>
  </si>
  <si>
    <t>FUEL_EMI.ktCO2.LT.FBT.FBT.DRYING_STEAM.STEAM.STEAM_DISTR</t>
  </si>
  <si>
    <t>FUEL_EMI.ktCO2.LT.FBT.FBT.DRYING_ELEC.ELEC.ELEC</t>
  </si>
  <si>
    <t>FUEL_EMI.ktCO2.LT.FBT.FBT.DRYING_FREEZE.FREEZE_DRY.ELEC</t>
  </si>
  <si>
    <t>FUEL_EMI.ktCO2.LT.FBT.FBT.DRYING_MICROW.MICROW.ELEC</t>
  </si>
  <si>
    <t>FUEL_EMI.ktCO2.LT.FBT.FBT.PROC_COOL_THERM.THERM.NG_BIOGAS</t>
  </si>
  <si>
    <t>FUEL_EMI.ktCO2.LT.FBT.FBT.PROC_COOL.TOTAL.TOTAL</t>
  </si>
  <si>
    <t>FUEL_EMI.ktCO2.LT.FBT.FBT.PROC_COOL.STEAM.SOLIDS</t>
  </si>
  <si>
    <t>FUEL_EMI.ktCO2.LT.FBT.FBT.PROC_COOL.STEAM.RFG</t>
  </si>
  <si>
    <t>FUEL_EMI.ktCO2.LT.FBT.FBT.PROC_COOL.STEAM.LPG</t>
  </si>
  <si>
    <t>FUEL_EMI.ktCO2.LT.FBT.FBT.PROC_COOL.STEAM.DIESEL_LIQBIO</t>
  </si>
  <si>
    <t>FUEL_EMI.ktCO2.LT.FBT.FBT.PROC_COOL.STEAM.RFO</t>
  </si>
  <si>
    <t>FUEL_EMI.ktCO2.LT.FBT.FBT.PROC_COOL.STEAM.OTHER</t>
  </si>
  <si>
    <t>FUEL_EMI.ktCO2.LT.FBT.FBT.PROC_COOL.STEAM.NG_BIOGAS</t>
  </si>
  <si>
    <t>FUEL_EMI.ktCO2.LT.FBT.FBT.PROC_COOL.STEAM.DERIVED</t>
  </si>
  <si>
    <t>FUEL_EMI.ktCO2.LT.FBT.FBT.PROC_COOL.STEAM.BIOMASS_WASTE</t>
  </si>
  <si>
    <t>FUEL_EMI.ktCO2.LT.FBT.FBT.PROC_COOL.STEAM.STEAM_DISTR</t>
  </si>
  <si>
    <t>FUEL_EMI.ktCO2.LT.FBT.FBT.PROC_COOL_ELEC.ELEC.ELEC</t>
  </si>
  <si>
    <t>FUEL_EMI.ktCO2.LT.FBT.FBT.GENERIC.MECH.ELEC</t>
  </si>
  <si>
    <t>VA.Meuro2023.LT.TRE.TRE</t>
  </si>
  <si>
    <t>OUTPUT.index.LT.TRE.TRE</t>
  </si>
  <si>
    <t>CAP.index.LT.TRE.TRE</t>
  </si>
  <si>
    <t>NEWCAP.index.LT.TRE.TRE</t>
  </si>
  <si>
    <t>FEC.ktoe.LT.TRE.TRE.TOTAL.TOTAL.TOTAL</t>
  </si>
  <si>
    <t>FEC.ktoe.LT.TRE.TRE.TOTAL.TOTAL.SOLIDS</t>
  </si>
  <si>
    <t>FEC.ktoe.LT.TRE.TRE.TOTAL.TOTAL.RFG</t>
  </si>
  <si>
    <t>FEC.ktoe.LT.TRE.TRE.TOTAL.TOTAL.LPG</t>
  </si>
  <si>
    <t>FEC.ktoe.LT.TRE.TRE.TOTAL.TOTAL.DIESEL</t>
  </si>
  <si>
    <t>FEC.ktoe.LT.TRE.TRE.TOTAL.TOTAL.RFO</t>
  </si>
  <si>
    <t>FEC.ktoe.LT.TRE.TRE.TOTAL.TOTAL.OTHER</t>
  </si>
  <si>
    <t>FEC.ktoe.LT.TRE.TRE.TOTAL.TOTAL.NG</t>
  </si>
  <si>
    <t>FEC.ktoe.LT.TRE.TRE.TOTAL.TOTAL.DERIVED</t>
  </si>
  <si>
    <t>FEC.ktoe.LT.TRE.TRE.TOTAL.TOTAL.BIOMASS_WASTE</t>
  </si>
  <si>
    <t>FEC.ktoe.LT.TRE.TRE.TOTAL.TOTAL.BIOGAS</t>
  </si>
  <si>
    <t>FEC.ktoe.LT.TRE.TRE.TOTAL.TOTAL.LIQBIO</t>
  </si>
  <si>
    <t>FEC.ktoe.LT.TRE.TRE.TOTAL.TOTAL.SOLAR</t>
  </si>
  <si>
    <t>FEC.ktoe.LT.TRE.TRE.TOTAL.TOTAL.GEO</t>
  </si>
  <si>
    <t>FEC.ktoe.LT.TRE.TRE.TOTAL.TOTAL.AMBIENT</t>
  </si>
  <si>
    <t>FEC.ktoe.LT.TRE.TRE.TOTAL.TOTAL.STEAM_DISTR</t>
  </si>
  <si>
    <t>FEC.ktoe.LT.TRE.TRE.TOTAL.TOTAL.ELEC</t>
  </si>
  <si>
    <t>FEC.ktoe.LT.TRE.TRE.LIGHT.GENERIC.ELEC</t>
  </si>
  <si>
    <t>FEC.ktoe.LT.TRE.TRE.AIRCOMP.GENERIC.ELEC</t>
  </si>
  <si>
    <t>FEC.ktoe.LT.TRE.TRE.MOTOR.GENERIC.ELEC</t>
  </si>
  <si>
    <t>FEC.ktoe.LT.TRE.TRE.FANS.GENERIC.ELEC</t>
  </si>
  <si>
    <t>FEC.ktoe.LT.TRE.TRE.LOW_ENTH.TOTAL.TOTAL</t>
  </si>
  <si>
    <t>FEC.ktoe.LT.TRE.TRE.LOW_ENTH.THERM.DIESEL_LIQBIO</t>
  </si>
  <si>
    <t>FEC.ktoe.LT.TRE.TRE.LOW_ENTH.THERM.NG_BIOGAS</t>
  </si>
  <si>
    <t>FEC.ktoe.LT.TRE.TRE.LOW_ENTH.THERM.SOLAR_GEO</t>
  </si>
  <si>
    <t>FEC.ktoe.LT.TRE.TRE.LOW_ENTH.HP.AMBIENT</t>
  </si>
  <si>
    <t>FEC.ktoe.LT.TRE.TRE.LOW_ENTH.THERM.ELEC</t>
  </si>
  <si>
    <t>Trans. Eq.: Foundries</t>
  </si>
  <si>
    <t>Trans. Eq.: Thermal Foundries</t>
  </si>
  <si>
    <t>FEC.ktoe.LT.TRE.TRE.FOUNDRY.THERM.TOTAL</t>
  </si>
  <si>
    <t>FEC.ktoe.LT.TRE.TRE.FOUNDRY.THERM.SOLIDS</t>
  </si>
  <si>
    <t>FEC.ktoe.LT.TRE.TRE.FOUNDRY.THERM.LPG</t>
  </si>
  <si>
    <t>FEC.ktoe.LT.TRE.TRE.FOUNDRY.THERM.DIESEL_LIQBIO</t>
  </si>
  <si>
    <t>FEC.ktoe.LT.TRE.TRE.FOUNDRY.THERM.RFO</t>
  </si>
  <si>
    <t>FEC.ktoe.LT.TRE.TRE.FOUNDRY.THERM.NG_BIOGAS</t>
  </si>
  <si>
    <t>Trans. Eq.: Electric Foundries</t>
  </si>
  <si>
    <t>FEC.ktoe.LT.TRE.TRE.FOUNDRY.ELEC.ELEC</t>
  </si>
  <si>
    <t>Trans. Eq.: Connection techniques</t>
  </si>
  <si>
    <t>Trans. Eq.: Thermal connection</t>
  </si>
  <si>
    <t>FEC.ktoe.LT.TRE.TRE.CONNECTION_THERM.THERM.NG_BIOGAS</t>
  </si>
  <si>
    <t>Trans. Eq.: Electric connection</t>
  </si>
  <si>
    <t>FEC.ktoe.LT.TRE.TRE.CONNECTION_ELEC.ELEC.ELEC</t>
  </si>
  <si>
    <t>Trans. Eq.: Heat treatment</t>
  </si>
  <si>
    <t>Trans. Eq.: Heat treatment - Thermal</t>
  </si>
  <si>
    <t>FEC.ktoe.LT.TRE.TRE.HEAT_TREAT.THERM.TOTAL</t>
  </si>
  <si>
    <t>FEC.ktoe.LT.TRE.TRE.HEAT_TREAT.THERM.SOLIDS</t>
  </si>
  <si>
    <t>FEC.ktoe.LT.TRE.TRE.HEAT_TREAT.THERM.LPG</t>
  </si>
  <si>
    <t>FEC.ktoe.LT.TRE.TRE.HEAT_TREAT.THERM.DIESEL_LIQBIO</t>
  </si>
  <si>
    <t>FEC.ktoe.LT.TRE.TRE.HEAT_TREAT.THERM.RFO</t>
  </si>
  <si>
    <t>FEC.ktoe.LT.TRE.TRE.HEAT_TREAT.THERM.NG_BIOGAS</t>
  </si>
  <si>
    <t>Trans. Eq.: Heat treatment - Electric</t>
  </si>
  <si>
    <t>FEC.ktoe.LT.TRE.TRE.HEAT_TREAT.ELEC.ELEC</t>
  </si>
  <si>
    <t>Trans. Eq.: Steam processing</t>
  </si>
  <si>
    <t>FEC.ktoe.LT.TRE.TRE.PROCESSING.TOTAL.TOTAL</t>
  </si>
  <si>
    <t>FEC.ktoe.LT.TRE.TRE.PROCESSING.STEAM.SOLIDS</t>
  </si>
  <si>
    <t>FEC.ktoe.LT.TRE.TRE.PROCESSING.STEAM.RFG</t>
  </si>
  <si>
    <t>FEC.ktoe.LT.TRE.TRE.PROCESSING.STEAM.LPG</t>
  </si>
  <si>
    <t>FEC.ktoe.LT.TRE.TRE.PROCESSING.STEAM.DIESEL_LIQBIO</t>
  </si>
  <si>
    <t>FEC.ktoe.LT.TRE.TRE.PROCESSING.STEAM.RFO</t>
  </si>
  <si>
    <t>FEC.ktoe.LT.TRE.TRE.PROCESSING.STEAM.OTHER</t>
  </si>
  <si>
    <t>FEC.ktoe.LT.TRE.TRE.PROCESSING.STEAM.NG_BIOGAS</t>
  </si>
  <si>
    <t>FEC.ktoe.LT.TRE.TRE.PROCESSING.STEAM.DERIVED</t>
  </si>
  <si>
    <t>FEC.ktoe.LT.TRE.TRE.PROCESSING.STEAM.BIOMASS_WASTE</t>
  </si>
  <si>
    <t>FEC.ktoe.LT.TRE.TRE.PROCESSING.STEAM.STEAM_DISTR</t>
  </si>
  <si>
    <t>Trans. Eq.: General machinery</t>
  </si>
  <si>
    <t>FEC.ktoe.LT.TRE.TRE.GENERIC.MECH.ELEC</t>
  </si>
  <si>
    <t>Trans. Eq.: Product finishing</t>
  </si>
  <si>
    <t>FEC.ktoe.LT.TRE.TRE.FINISHING.THERM.ELEC</t>
  </si>
  <si>
    <t>UED.ktoe.LT.TRE.TRE.TOTAL.TOTAL.TOTAL</t>
  </si>
  <si>
    <t>UED.ktoe.LT.TRE.TRE.LIGHT.GENERIC.ELEC</t>
  </si>
  <si>
    <t>UED.ktoe.LT.TRE.TRE.AIRCOMP.GENERIC.ELEC</t>
  </si>
  <si>
    <t>UED.ktoe.LT.TRE.TRE.MOTOR.GENERIC.ELEC</t>
  </si>
  <si>
    <t>UED.ktoe.LT.TRE.TRE.FANS.GENERIC.ELEC</t>
  </si>
  <si>
    <t>UED.ktoe.LT.TRE.TRE.LOW_ENTH.TOTAL.TOTAL</t>
  </si>
  <si>
    <t>UED.ktoe.LT.TRE.TRE.LOW_ENTH.THERM.DIESEL_LIQBIO</t>
  </si>
  <si>
    <t>UED.ktoe.LT.TRE.TRE.LOW_ENTH.THERM.NG_BIOGAS</t>
  </si>
  <si>
    <t>UED.ktoe.LT.TRE.TRE.LOW_ENTH.THERM.SOLAR_GEO</t>
  </si>
  <si>
    <t>UED.ktoe.LT.TRE.TRE.LOW_ENTH.HP.AMBIENT</t>
  </si>
  <si>
    <t>UED.ktoe.LT.TRE.TRE.LOW_ENTH.THERM.ELEC</t>
  </si>
  <si>
    <t>UED.ktoe.LT.TRE.TRE.FOUNDRY.THERM.TOTAL</t>
  </si>
  <si>
    <t>UED.ktoe.LT.TRE.TRE.FOUNDRY.THERM.SOLIDS</t>
  </si>
  <si>
    <t>UED.ktoe.LT.TRE.TRE.FOUNDRY.THERM.LPG</t>
  </si>
  <si>
    <t>UED.ktoe.LT.TRE.TRE.FOUNDRY.THERM.DIESEL_LIQBIO</t>
  </si>
  <si>
    <t>UED.ktoe.LT.TRE.TRE.FOUNDRY.THERM.RFO</t>
  </si>
  <si>
    <t>UED.ktoe.LT.TRE.TRE.FOUNDRY.THERM.NG_BIOGAS</t>
  </si>
  <si>
    <t>UED.ktoe.LT.TRE.TRE.FOUNDRY.ELEC.ELEC</t>
  </si>
  <si>
    <t>UED.ktoe.LT.TRE.TRE.CONNECTION_THERM.THERM.NG_BIOGAS</t>
  </si>
  <si>
    <t>UED.ktoe.LT.TRE.TRE.CONNECTION_ELEC.ELEC.ELEC</t>
  </si>
  <si>
    <t>UED.ktoe.LT.TRE.TRE.HEAT_TREAT.THERM.TOTAL</t>
  </si>
  <si>
    <t>UED.ktoe.LT.TRE.TRE.HEAT_TREAT.THERM.SOLIDS</t>
  </si>
  <si>
    <t>UED.ktoe.LT.TRE.TRE.HEAT_TREAT.THERM.LPG</t>
  </si>
  <si>
    <t>UED.ktoe.LT.TRE.TRE.HEAT_TREAT.THERM.DIESEL_LIQBIO</t>
  </si>
  <si>
    <t>UED.ktoe.LT.TRE.TRE.HEAT_TREAT.THERM.RFO</t>
  </si>
  <si>
    <t>UED.ktoe.LT.TRE.TRE.HEAT_TREAT.THERM.NG_BIOGAS</t>
  </si>
  <si>
    <t>UED.ktoe.LT.TRE.TRE.HEAT_TREAT.ELEC.ELEC</t>
  </si>
  <si>
    <t>UED.ktoe.LT.TRE.TRE.PROCESSING.TOTAL.TOTAL</t>
  </si>
  <si>
    <t>UED.ktoe.LT.TRE.TRE.PROCESSING.STEAM.SOLIDS</t>
  </si>
  <si>
    <t>UED.ktoe.LT.TRE.TRE.PROCESSING.STEAM.RFG</t>
  </si>
  <si>
    <t>UED.ktoe.LT.TRE.TRE.PROCESSING.STEAM.LPG</t>
  </si>
  <si>
    <t>UED.ktoe.LT.TRE.TRE.PROCESSING.STEAM.DIESEL_LIQBIO</t>
  </si>
  <si>
    <t>UED.ktoe.LT.TRE.TRE.PROCESSING.STEAM.RFO</t>
  </si>
  <si>
    <t>UED.ktoe.LT.TRE.TRE.PROCESSING.STEAM.OTHER</t>
  </si>
  <si>
    <t>UED.ktoe.LT.TRE.TRE.PROCESSING.STEAM.NG_BIOGAS</t>
  </si>
  <si>
    <t>UED.ktoe.LT.TRE.TRE.PROCESSING.STEAM.DERIVED</t>
  </si>
  <si>
    <t>UED.ktoe.LT.TRE.TRE.PROCESSING.STEAM.BIOMASS_WASTE</t>
  </si>
  <si>
    <t>UED.ktoe.LT.TRE.TRE.PROCESSING.STEAM.STEAM_DISTR</t>
  </si>
  <si>
    <t>UED.ktoe.LT.TRE.TRE.GENERIC.MECH.ELEC</t>
  </si>
  <si>
    <t>UED.ktoe.LT.TRE.TRE.FINISHING.THERM.ELEC</t>
  </si>
  <si>
    <t>FUEL_EMI.ktCO2.LT.TRE.TRE.TOTAL.TOTAL.TOTAL</t>
  </si>
  <si>
    <t>FUEL_EMI.ktCO2.LT.TRE.TRE.LIGHT.GENERIC.ELEC</t>
  </si>
  <si>
    <t>FUEL_EMI.ktCO2.LT.TRE.TRE.AIRCOMP.GENERIC.ELEC</t>
  </si>
  <si>
    <t>FUEL_EMI.ktCO2.LT.TRE.TRE.MOTOR.GENERIC.ELEC</t>
  </si>
  <si>
    <t>FUEL_EMI.ktCO2.LT.TRE.TRE.FANS.GENERIC.ELEC</t>
  </si>
  <si>
    <t>FUEL_EMI.ktCO2.LT.TRE.TRE.LOW_ENTH.TOTAL.TOTAL</t>
  </si>
  <si>
    <t>FUEL_EMI.ktCO2.LT.TRE.TRE.LOW_ENTH.THERM.DIESEL_LIQBIO</t>
  </si>
  <si>
    <t>FUEL_EMI.ktCO2.LT.TRE.TRE.LOW_ENTH.THERM.NG_BIOGAS</t>
  </si>
  <si>
    <t>FUEL_EMI.ktCO2.LT.TRE.TRE.LOW_ENTH.THERM.SOLAR_GEO</t>
  </si>
  <si>
    <t>FUEL_EMI.ktCO2.LT.TRE.TRE.LOW_ENTH.HP.AMBIENT</t>
  </si>
  <si>
    <t>FUEL_EMI.ktCO2.LT.TRE.TRE.LOW_ENTH.THERM.ELEC</t>
  </si>
  <si>
    <t>FUEL_EMI.ktCO2.LT.TRE.TRE.FOUNDRY.THERM.TOTAL</t>
  </si>
  <si>
    <t>FUEL_EMI.ktCO2.LT.TRE.TRE.FOUNDRY.THERM.SOLIDS</t>
  </si>
  <si>
    <t>FUEL_EMI.ktCO2.LT.TRE.TRE.FOUNDRY.THERM.LPG</t>
  </si>
  <si>
    <t>FUEL_EMI.ktCO2.LT.TRE.TRE.FOUNDRY.THERM.DIESEL_LIQBIO</t>
  </si>
  <si>
    <t>FUEL_EMI.ktCO2.LT.TRE.TRE.FOUNDRY.THERM.RFO</t>
  </si>
  <si>
    <t>FUEL_EMI.ktCO2.LT.TRE.TRE.FOUNDRY.THERM.NG_BIOGAS</t>
  </si>
  <si>
    <t>FUEL_EMI.ktCO2.LT.TRE.TRE.FOUNDRY.ELEC.ELEC</t>
  </si>
  <si>
    <t>FUEL_EMI.ktCO2.LT.TRE.TRE.CONNECTION_THERM.THERM.NG_BIOGAS</t>
  </si>
  <si>
    <t>FUEL_EMI.ktCO2.LT.TRE.TRE.CONNECTION_ELEC.ELEC.ELEC</t>
  </si>
  <si>
    <t>FUEL_EMI.ktCO2.LT.TRE.TRE.HEAT_TREAT.THERM.TOTAL</t>
  </si>
  <si>
    <t>FUEL_EMI.ktCO2.LT.TRE.TRE.HEAT_TREAT.THERM.SOLIDS</t>
  </si>
  <si>
    <t>FUEL_EMI.ktCO2.LT.TRE.TRE.HEAT_TREAT.THERM.LPG</t>
  </si>
  <si>
    <t>FUEL_EMI.ktCO2.LT.TRE.TRE.HEAT_TREAT.THERM.DIESEL_LIQBIO</t>
  </si>
  <si>
    <t>FUEL_EMI.ktCO2.LT.TRE.TRE.HEAT_TREAT.THERM.RFO</t>
  </si>
  <si>
    <t>FUEL_EMI.ktCO2.LT.TRE.TRE.HEAT_TREAT.THERM.NG_BIOGAS</t>
  </si>
  <si>
    <t>FUEL_EMI.ktCO2.LT.TRE.TRE.HEAT_TREAT.ELEC.ELEC</t>
  </si>
  <si>
    <t>FUEL_EMI.ktCO2.LT.TRE.TRE.PROCESSING.TOTAL.TOTAL</t>
  </si>
  <si>
    <t>FUEL_EMI.ktCO2.LT.TRE.TRE.PROCESSING.STEAM.SOLIDS</t>
  </si>
  <si>
    <t>FUEL_EMI.ktCO2.LT.TRE.TRE.PROCESSING.STEAM.RFG</t>
  </si>
  <si>
    <t>FUEL_EMI.ktCO2.LT.TRE.TRE.PROCESSING.STEAM.LPG</t>
  </si>
  <si>
    <t>FUEL_EMI.ktCO2.LT.TRE.TRE.PROCESSING.STEAM.DIESEL_LIQBIO</t>
  </si>
  <si>
    <t>FUEL_EMI.ktCO2.LT.TRE.TRE.PROCESSING.STEAM.RFO</t>
  </si>
  <si>
    <t>FUEL_EMI.ktCO2.LT.TRE.TRE.PROCESSING.STEAM.OTHER</t>
  </si>
  <si>
    <t>FUEL_EMI.ktCO2.LT.TRE.TRE.PROCESSING.STEAM.NG_BIOGAS</t>
  </si>
  <si>
    <t>FUEL_EMI.ktCO2.LT.TRE.TRE.PROCESSING.STEAM.DERIVED</t>
  </si>
  <si>
    <t>FUEL_EMI.ktCO2.LT.TRE.TRE.PROCESSING.STEAM.BIOMASS_WASTE</t>
  </si>
  <si>
    <t>FUEL_EMI.ktCO2.LT.TRE.TRE.PROCESSING.STEAM.STEAM_DISTR</t>
  </si>
  <si>
    <t>FUEL_EMI.ktCO2.LT.TRE.TRE.GENERIC.MECH.ELEC</t>
  </si>
  <si>
    <t>FUEL_EMI.ktCO2.LT.TRE.TRE.FINISHING.THERM.ELEC</t>
  </si>
  <si>
    <t>VA.Meuro2023.LT.MAE.MAE</t>
  </si>
  <si>
    <t>OUTPUT.index.LT.MAE.MAE</t>
  </si>
  <si>
    <t>CAP.index.LT.MAE.MAE</t>
  </si>
  <si>
    <t>NEWCAP.index.LT.MAE.MAE</t>
  </si>
  <si>
    <t>FEC.ktoe.LT.MAE.MAE.TOTAL.TOTAL.TOTAL</t>
  </si>
  <si>
    <t>FEC.ktoe.LT.MAE.MAE.TOTAL.TOTAL.SOLIDS</t>
  </si>
  <si>
    <t>FEC.ktoe.LT.MAE.MAE.TOTAL.TOTAL.RFG</t>
  </si>
  <si>
    <t>FEC.ktoe.LT.MAE.MAE.TOTAL.TOTAL.LPG</t>
  </si>
  <si>
    <t>FEC.ktoe.LT.MAE.MAE.TOTAL.TOTAL.DIESEL</t>
  </si>
  <si>
    <t>FEC.ktoe.LT.MAE.MAE.TOTAL.TOTAL.RFO</t>
  </si>
  <si>
    <t>FEC.ktoe.LT.MAE.MAE.TOTAL.TOTAL.OTHER</t>
  </si>
  <si>
    <t>FEC.ktoe.LT.MAE.MAE.TOTAL.TOTAL.NG</t>
  </si>
  <si>
    <t>FEC.ktoe.LT.MAE.MAE.TOTAL.TOTAL.DERIVED</t>
  </si>
  <si>
    <t>FEC.ktoe.LT.MAE.MAE.TOTAL.TOTAL.BIOMASS_WASTE</t>
  </si>
  <si>
    <t>FEC.ktoe.LT.MAE.MAE.TOTAL.TOTAL.BIOGAS</t>
  </si>
  <si>
    <t>FEC.ktoe.LT.MAE.MAE.TOTAL.TOTAL.LIQBIO</t>
  </si>
  <si>
    <t>FEC.ktoe.LT.MAE.MAE.TOTAL.TOTAL.SOLAR</t>
  </si>
  <si>
    <t>FEC.ktoe.LT.MAE.MAE.TOTAL.TOTAL.GEO</t>
  </si>
  <si>
    <t>FEC.ktoe.LT.MAE.MAE.TOTAL.TOTAL.AMBIENT</t>
  </si>
  <si>
    <t>FEC.ktoe.LT.MAE.MAE.TOTAL.TOTAL.STEAM_DISTR</t>
  </si>
  <si>
    <t>FEC.ktoe.LT.MAE.MAE.TOTAL.TOTAL.ELEC</t>
  </si>
  <si>
    <t>FEC.ktoe.LT.MAE.MAE.LIGHT.GENERIC.ELEC</t>
  </si>
  <si>
    <t>FEC.ktoe.LT.MAE.MAE.AIRCOMP.GENERIC.ELEC</t>
  </si>
  <si>
    <t>FEC.ktoe.LT.MAE.MAE.MOTOR.GENERIC.ELEC</t>
  </si>
  <si>
    <t>FEC.ktoe.LT.MAE.MAE.FANS.GENERIC.ELEC</t>
  </si>
  <si>
    <t>FEC.ktoe.LT.MAE.MAE.LOW_ENTH.TOTAL.TOTAL</t>
  </si>
  <si>
    <t>FEC.ktoe.LT.MAE.MAE.LOW_ENTH.THERM.DIESEL_LIQBIO</t>
  </si>
  <si>
    <t>FEC.ktoe.LT.MAE.MAE.LOW_ENTH.THERM.NG_BIOGAS</t>
  </si>
  <si>
    <t>FEC.ktoe.LT.MAE.MAE.LOW_ENTH.THERM.SOLAR_GEO</t>
  </si>
  <si>
    <t>FEC.ktoe.LT.MAE.MAE.LOW_ENTH.HP.AMBIENT</t>
  </si>
  <si>
    <t>FEC.ktoe.LT.MAE.MAE.LOW_ENTH.THERM.ELEC</t>
  </si>
  <si>
    <t>Mach. Eq.: Foundries</t>
  </si>
  <si>
    <t>Mach. Eq.: Thermal Foundries</t>
  </si>
  <si>
    <t>FEC.ktoe.LT.MAE.MAE.FOUNDRY.THERM.TOTAL</t>
  </si>
  <si>
    <t>FEC.ktoe.LT.MAE.MAE.FOUNDRY.THERM.SOLIDS</t>
  </si>
  <si>
    <t>FEC.ktoe.LT.MAE.MAE.FOUNDRY.THERM.LPG</t>
  </si>
  <si>
    <t>FEC.ktoe.LT.MAE.MAE.FOUNDRY.THERM.DIESEL_LIQBIO</t>
  </si>
  <si>
    <t>FEC.ktoe.LT.MAE.MAE.FOUNDRY.THERM.RFO</t>
  </si>
  <si>
    <t>FEC.ktoe.LT.MAE.MAE.FOUNDRY.THERM.NG_BIOGAS</t>
  </si>
  <si>
    <t>Mach. Eq.: Electric Foundries</t>
  </si>
  <si>
    <t>FEC.ktoe.LT.MAE.MAE.FOUNDRY.ELEC.ELEC</t>
  </si>
  <si>
    <t>Mach. Eq.: Connection techniques</t>
  </si>
  <si>
    <t>Mach. Eq.: Thermal connection</t>
  </si>
  <si>
    <t>FEC.ktoe.LT.MAE.MAE.CONNECTION_THERM.THERM.NG_BIOGAS</t>
  </si>
  <si>
    <t>Mach. Eq.: Electric connection</t>
  </si>
  <si>
    <t>FEC.ktoe.LT.MAE.MAE.CONNECTION_ELEC.ELEC.ELEC</t>
  </si>
  <si>
    <t>Mach. Eq.: Heat treatment</t>
  </si>
  <si>
    <t>Mach. Eq.: Heat treatment - Thermal</t>
  </si>
  <si>
    <t>FEC.ktoe.LT.MAE.MAE.HEAT_TREAT.THERM.TOTAL</t>
  </si>
  <si>
    <t>FEC.ktoe.LT.MAE.MAE.HEAT_TREAT.THERM.SOLIDS</t>
  </si>
  <si>
    <t>FEC.ktoe.LT.MAE.MAE.HEAT_TREAT.THERM.LPG</t>
  </si>
  <si>
    <t>FEC.ktoe.LT.MAE.MAE.HEAT_TREAT.THERM.DIESEL_LIQBIO</t>
  </si>
  <si>
    <t>FEC.ktoe.LT.MAE.MAE.HEAT_TREAT.THERM.RFO</t>
  </si>
  <si>
    <t>FEC.ktoe.LT.MAE.MAE.HEAT_TREAT.THERM.NG_BIOGAS</t>
  </si>
  <si>
    <t>Mach. Eq.: Heat treatment - Electric</t>
  </si>
  <si>
    <t>FEC.ktoe.LT.MAE.MAE.HEAT_TREAT.ELEC.ELEC</t>
  </si>
  <si>
    <t>Mach. Eq.: Steam processing</t>
  </si>
  <si>
    <t>FEC.ktoe.LT.MAE.MAE.PROCESSING.TOTAL.TOTAL</t>
  </si>
  <si>
    <t>FEC.ktoe.LT.MAE.MAE.PROCESSING.STEAM.SOLIDS</t>
  </si>
  <si>
    <t>FEC.ktoe.LT.MAE.MAE.PROCESSING.STEAM.RFG</t>
  </si>
  <si>
    <t>FEC.ktoe.LT.MAE.MAE.PROCESSING.STEAM.LPG</t>
  </si>
  <si>
    <t>FEC.ktoe.LT.MAE.MAE.PROCESSING.STEAM.DIESEL_LIQBIO</t>
  </si>
  <si>
    <t>FEC.ktoe.LT.MAE.MAE.PROCESSING.STEAM.RFO</t>
  </si>
  <si>
    <t>FEC.ktoe.LT.MAE.MAE.PROCESSING.STEAM.OTHER</t>
  </si>
  <si>
    <t>FEC.ktoe.LT.MAE.MAE.PROCESSING.STEAM.NG_BIOGAS</t>
  </si>
  <si>
    <t>FEC.ktoe.LT.MAE.MAE.PROCESSING.STEAM.DERIVED</t>
  </si>
  <si>
    <t>FEC.ktoe.LT.MAE.MAE.PROCESSING.STEAM.BIOMASS_WASTE</t>
  </si>
  <si>
    <t>FEC.ktoe.LT.MAE.MAE.PROCESSING.STEAM.STEAM_DISTR</t>
  </si>
  <si>
    <t>Mach. Eq.: General machinery</t>
  </si>
  <si>
    <t>FEC.ktoe.LT.MAE.MAE.GENERIC.MECH.ELEC</t>
  </si>
  <si>
    <t>Mach. Eq.: Product finishing</t>
  </si>
  <si>
    <t>FEC.ktoe.LT.MAE.MAE.FINISHING.THERM.ELEC</t>
  </si>
  <si>
    <t>UED.ktoe.LT.MAE.MAE.TOTAL.TOTAL.TOTAL</t>
  </si>
  <si>
    <t>UED.ktoe.LT.MAE.MAE.LIGHT.GENERIC.ELEC</t>
  </si>
  <si>
    <t>UED.ktoe.LT.MAE.MAE.AIRCOMP.GENERIC.ELEC</t>
  </si>
  <si>
    <t>UED.ktoe.LT.MAE.MAE.MOTOR.GENERIC.ELEC</t>
  </si>
  <si>
    <t>UED.ktoe.LT.MAE.MAE.FANS.GENERIC.ELEC</t>
  </si>
  <si>
    <t>UED.ktoe.LT.MAE.MAE.LOW_ENTH.TOTAL.TOTAL</t>
  </si>
  <si>
    <t>UED.ktoe.LT.MAE.MAE.LOW_ENTH.THERM.DIESEL_LIQBIO</t>
  </si>
  <si>
    <t>UED.ktoe.LT.MAE.MAE.LOW_ENTH.THERM.NG_BIOGAS</t>
  </si>
  <si>
    <t>UED.ktoe.LT.MAE.MAE.LOW_ENTH.THERM.SOLAR_GEO</t>
  </si>
  <si>
    <t>UED.ktoe.LT.MAE.MAE.LOW_ENTH.HP.AMBIENT</t>
  </si>
  <si>
    <t>UED.ktoe.LT.MAE.MAE.LOW_ENTH.THERM.ELEC</t>
  </si>
  <si>
    <t>UED.ktoe.LT.MAE.MAE.FOUNDRY.THERM.TOTAL</t>
  </si>
  <si>
    <t>UED.ktoe.LT.MAE.MAE.FOUNDRY.THERM.SOLIDS</t>
  </si>
  <si>
    <t>UED.ktoe.LT.MAE.MAE.FOUNDRY.THERM.LPG</t>
  </si>
  <si>
    <t>UED.ktoe.LT.MAE.MAE.FOUNDRY.THERM.DIESEL_LIQBIO</t>
  </si>
  <si>
    <t>UED.ktoe.LT.MAE.MAE.FOUNDRY.THERM.RFO</t>
  </si>
  <si>
    <t>UED.ktoe.LT.MAE.MAE.FOUNDRY.THERM.NG_BIOGAS</t>
  </si>
  <si>
    <t>UED.ktoe.LT.MAE.MAE.FOUNDRY.ELEC.ELEC</t>
  </si>
  <si>
    <t>UED.ktoe.LT.MAE.MAE.CONNECTION_THERM.THERM.NG_BIOGAS</t>
  </si>
  <si>
    <t>UED.ktoe.LT.MAE.MAE.CONNECTION_ELEC.ELEC.ELEC</t>
  </si>
  <si>
    <t>UED.ktoe.LT.MAE.MAE.HEAT_TREAT.THERM.TOTAL</t>
  </si>
  <si>
    <t>UED.ktoe.LT.MAE.MAE.HEAT_TREAT.THERM.SOLIDS</t>
  </si>
  <si>
    <t>UED.ktoe.LT.MAE.MAE.HEAT_TREAT.THERM.LPG</t>
  </si>
  <si>
    <t>UED.ktoe.LT.MAE.MAE.HEAT_TREAT.THERM.DIESEL_LIQBIO</t>
  </si>
  <si>
    <t>UED.ktoe.LT.MAE.MAE.HEAT_TREAT.THERM.RFO</t>
  </si>
  <si>
    <t>UED.ktoe.LT.MAE.MAE.HEAT_TREAT.THERM.NG_BIOGAS</t>
  </si>
  <si>
    <t>UED.ktoe.LT.MAE.MAE.HEAT_TREAT.ELEC.ELEC</t>
  </si>
  <si>
    <t>UED.ktoe.LT.MAE.MAE.PROCESSING.TOTAL.TOTAL</t>
  </si>
  <si>
    <t>UED.ktoe.LT.MAE.MAE.PROCESSING.STEAM.SOLIDS</t>
  </si>
  <si>
    <t>UED.ktoe.LT.MAE.MAE.PROCESSING.STEAM.RFG</t>
  </si>
  <si>
    <t>UED.ktoe.LT.MAE.MAE.PROCESSING.STEAM.LPG</t>
  </si>
  <si>
    <t>UED.ktoe.LT.MAE.MAE.PROCESSING.STEAM.DIESEL_LIQBIO</t>
  </si>
  <si>
    <t>UED.ktoe.LT.MAE.MAE.PROCESSING.STEAM.RFO</t>
  </si>
  <si>
    <t>UED.ktoe.LT.MAE.MAE.PROCESSING.STEAM.OTHER</t>
  </si>
  <si>
    <t>UED.ktoe.LT.MAE.MAE.PROCESSING.STEAM.NG_BIOGAS</t>
  </si>
  <si>
    <t>UED.ktoe.LT.MAE.MAE.PROCESSING.STEAM.DERIVED</t>
  </si>
  <si>
    <t>UED.ktoe.LT.MAE.MAE.PROCESSING.STEAM.BIOMASS_WASTE</t>
  </si>
  <si>
    <t>UED.ktoe.LT.MAE.MAE.PROCESSING.STEAM.STEAM_DISTR</t>
  </si>
  <si>
    <t>UED.ktoe.LT.MAE.MAE.GENERIC.MECH.ELEC</t>
  </si>
  <si>
    <t>UED.ktoe.LT.MAE.MAE.FINISHING.THERM.ELEC</t>
  </si>
  <si>
    <t>FUEL_EMI.ktCO2.LT.MAE.MAE.TOTAL.TOTAL.TOTAL</t>
  </si>
  <si>
    <t>FUEL_EMI.ktCO2.LT.MAE.MAE.LIGHT.GENERIC.ELEC</t>
  </si>
  <si>
    <t>FUEL_EMI.ktCO2.LT.MAE.MAE.AIRCOMP.GENERIC.ELEC</t>
  </si>
  <si>
    <t>FUEL_EMI.ktCO2.LT.MAE.MAE.MOTOR.GENERIC.ELEC</t>
  </si>
  <si>
    <t>FUEL_EMI.ktCO2.LT.MAE.MAE.FANS.GENERIC.ELEC</t>
  </si>
  <si>
    <t>FUEL_EMI.ktCO2.LT.MAE.MAE.LOW_ENTH.TOTAL.TOTAL</t>
  </si>
  <si>
    <t>FUEL_EMI.ktCO2.LT.MAE.MAE.LOW_ENTH.THERM.DIESEL_LIQBIO</t>
  </si>
  <si>
    <t>FUEL_EMI.ktCO2.LT.MAE.MAE.LOW_ENTH.THERM.NG_BIOGAS</t>
  </si>
  <si>
    <t>FUEL_EMI.ktCO2.LT.MAE.MAE.LOW_ENTH.THERM.SOLAR_GEO</t>
  </si>
  <si>
    <t>FUEL_EMI.ktCO2.LT.MAE.MAE.LOW_ENTH.HP.AMBIENT</t>
  </si>
  <si>
    <t>FUEL_EMI.ktCO2.LT.MAE.MAE.LOW_ENTH.THERM.ELEC</t>
  </si>
  <si>
    <t>FUEL_EMI.ktCO2.LT.MAE.MAE.FOUNDRY.THERM.TOTAL</t>
  </si>
  <si>
    <t>FUEL_EMI.ktCO2.LT.MAE.MAE.FOUNDRY.THERM.SOLIDS</t>
  </si>
  <si>
    <t>FUEL_EMI.ktCO2.LT.MAE.MAE.FOUNDRY.THERM.LPG</t>
  </si>
  <si>
    <t>FUEL_EMI.ktCO2.LT.MAE.MAE.FOUNDRY.THERM.DIESEL_LIQBIO</t>
  </si>
  <si>
    <t>FUEL_EMI.ktCO2.LT.MAE.MAE.FOUNDRY.THERM.RFO</t>
  </si>
  <si>
    <t>FUEL_EMI.ktCO2.LT.MAE.MAE.FOUNDRY.THERM.NG_BIOGAS</t>
  </si>
  <si>
    <t>FUEL_EMI.ktCO2.LT.MAE.MAE.FOUNDRY.ELEC.ELEC</t>
  </si>
  <si>
    <t>FUEL_EMI.ktCO2.LT.MAE.MAE.CONNECTION_THERM.THERM.NG_BIOGAS</t>
  </si>
  <si>
    <t>FUEL_EMI.ktCO2.LT.MAE.MAE.CONNECTION_ELEC.ELEC.ELEC</t>
  </si>
  <si>
    <t>FUEL_EMI.ktCO2.LT.MAE.MAE.HEAT_TREAT.THERM.TOTAL</t>
  </si>
  <si>
    <t>FUEL_EMI.ktCO2.LT.MAE.MAE.HEAT_TREAT.THERM.SOLIDS</t>
  </si>
  <si>
    <t>FUEL_EMI.ktCO2.LT.MAE.MAE.HEAT_TREAT.THERM.LPG</t>
  </si>
  <si>
    <t>FUEL_EMI.ktCO2.LT.MAE.MAE.HEAT_TREAT.THERM.DIESEL_LIQBIO</t>
  </si>
  <si>
    <t>FUEL_EMI.ktCO2.LT.MAE.MAE.HEAT_TREAT.THERM.RFO</t>
  </si>
  <si>
    <t>FUEL_EMI.ktCO2.LT.MAE.MAE.HEAT_TREAT.THERM.NG_BIOGAS</t>
  </si>
  <si>
    <t>FUEL_EMI.ktCO2.LT.MAE.MAE.HEAT_TREAT.ELEC.ELEC</t>
  </si>
  <si>
    <t>FUEL_EMI.ktCO2.LT.MAE.MAE.PROCESSING.TOTAL.TOTAL</t>
  </si>
  <si>
    <t>FUEL_EMI.ktCO2.LT.MAE.MAE.PROCESSING.STEAM.SOLIDS</t>
  </si>
  <si>
    <t>FUEL_EMI.ktCO2.LT.MAE.MAE.PROCESSING.STEAM.RFG</t>
  </si>
  <si>
    <t>FUEL_EMI.ktCO2.LT.MAE.MAE.PROCESSING.STEAM.LPG</t>
  </si>
  <si>
    <t>FUEL_EMI.ktCO2.LT.MAE.MAE.PROCESSING.STEAM.DIESEL_LIQBIO</t>
  </si>
  <si>
    <t>FUEL_EMI.ktCO2.LT.MAE.MAE.PROCESSING.STEAM.RFO</t>
  </si>
  <si>
    <t>FUEL_EMI.ktCO2.LT.MAE.MAE.PROCESSING.STEAM.OTHER</t>
  </si>
  <si>
    <t>FUEL_EMI.ktCO2.LT.MAE.MAE.PROCESSING.STEAM.NG_BIOGAS</t>
  </si>
  <si>
    <t>FUEL_EMI.ktCO2.LT.MAE.MAE.PROCESSING.STEAM.DERIVED</t>
  </si>
  <si>
    <t>FUEL_EMI.ktCO2.LT.MAE.MAE.PROCESSING.STEAM.BIOMASS_WASTE</t>
  </si>
  <si>
    <t>FUEL_EMI.ktCO2.LT.MAE.MAE.PROCESSING.STEAM.STEAM_DISTR</t>
  </si>
  <si>
    <t>FUEL_EMI.ktCO2.LT.MAE.MAE.GENERIC.MECH.ELEC</t>
  </si>
  <si>
    <t>FUEL_EMI.ktCO2.LT.MAE.MAE.FINISHING.THERM.ELEC</t>
  </si>
  <si>
    <t>VA.Meuro2023.LT.TEL.TEL</t>
  </si>
  <si>
    <t>OUTPUT.index.LT.TEL.TEL</t>
  </si>
  <si>
    <t>CAP.index.LT.TEL.TEL</t>
  </si>
  <si>
    <t>NEWCAP.index.LT.TEL.TEL</t>
  </si>
  <si>
    <t>FEC.ktoe.LT.TEL.TEL.TOTAL.TOTAL.TOTAL</t>
  </si>
  <si>
    <t>FEC.ktoe.LT.TEL.TEL.TOTAL.TOTAL.SOLIDS</t>
  </si>
  <si>
    <t>FEC.ktoe.LT.TEL.TEL.TOTAL.TOTAL.RFG</t>
  </si>
  <si>
    <t>FEC.ktoe.LT.TEL.TEL.TOTAL.TOTAL.LPG</t>
  </si>
  <si>
    <t>FEC.ktoe.LT.TEL.TEL.TOTAL.TOTAL.DIESEL</t>
  </si>
  <si>
    <t>FEC.ktoe.LT.TEL.TEL.TOTAL.TOTAL.RFO</t>
  </si>
  <si>
    <t>FEC.ktoe.LT.TEL.TEL.TOTAL.TOTAL.OTHER</t>
  </si>
  <si>
    <t>FEC.ktoe.LT.TEL.TEL.TOTAL.TOTAL.NG</t>
  </si>
  <si>
    <t>FEC.ktoe.LT.TEL.TEL.TOTAL.TOTAL.DERIVED</t>
  </si>
  <si>
    <t>FEC.ktoe.LT.TEL.TEL.TOTAL.TOTAL.BIOMASS_WASTE</t>
  </si>
  <si>
    <t>FEC.ktoe.LT.TEL.TEL.TOTAL.TOTAL.BIOGAS</t>
  </si>
  <si>
    <t>FEC.ktoe.LT.TEL.TEL.TOTAL.TOTAL.LIQBIO</t>
  </si>
  <si>
    <t>FEC.ktoe.LT.TEL.TEL.TOTAL.TOTAL.SOLAR</t>
  </si>
  <si>
    <t>FEC.ktoe.LT.TEL.TEL.TOTAL.TOTAL.GEO</t>
  </si>
  <si>
    <t>FEC.ktoe.LT.TEL.TEL.TOTAL.TOTAL.AMBIENT</t>
  </si>
  <si>
    <t>FEC.ktoe.LT.TEL.TEL.TOTAL.TOTAL.STEAM_DISTR</t>
  </si>
  <si>
    <t>FEC.ktoe.LT.TEL.TEL.TOTAL.TOTAL.ELEC</t>
  </si>
  <si>
    <t>FEC.ktoe.LT.TEL.TEL.LIGHT.GENERIC.ELEC</t>
  </si>
  <si>
    <t>FEC.ktoe.LT.TEL.TEL.AIRCOMP.GENERIC.ELEC</t>
  </si>
  <si>
    <t>FEC.ktoe.LT.TEL.TEL.MOTOR.GENERIC.ELEC</t>
  </si>
  <si>
    <t>FEC.ktoe.LT.TEL.TEL.FANS.GENERIC.ELEC</t>
  </si>
  <si>
    <t>FEC.ktoe.LT.TEL.TEL.LOW_ENTH.TOTAL.TOTAL</t>
  </si>
  <si>
    <t>FEC.ktoe.LT.TEL.TEL.LOW_ENTH.THERM.DIESEL_LIQBIO</t>
  </si>
  <si>
    <t>FEC.ktoe.LT.TEL.TEL.LOW_ENTH.THERM.NG_BIOGAS</t>
  </si>
  <si>
    <t>FEC.ktoe.LT.TEL.TEL.LOW_ENTH.THERM.SOLAR_GEO</t>
  </si>
  <si>
    <t>FEC.ktoe.LT.TEL.TEL.LOW_ENTH.HP.AMBIENT</t>
  </si>
  <si>
    <t>FEC.ktoe.LT.TEL.TEL.LOW_ENTH.THERM.ELEC</t>
  </si>
  <si>
    <t>Textiles: Pretreatment with steam</t>
  </si>
  <si>
    <t>FEC.ktoe.LT.TEL.TEL.PRETREAT.TOTAL.TOTAL</t>
  </si>
  <si>
    <t>FEC.ktoe.LT.TEL.TEL.PRETREAT.STEAM.SOLIDS</t>
  </si>
  <si>
    <t>FEC.ktoe.LT.TEL.TEL.PRETREAT.STEAM.RFG</t>
  </si>
  <si>
    <t>FEC.ktoe.LT.TEL.TEL.PRETREAT.STEAM.LPG</t>
  </si>
  <si>
    <t>FEC.ktoe.LT.TEL.TEL.PRETREAT.STEAM.DIESEL_LIQBIO</t>
  </si>
  <si>
    <t>FEC.ktoe.LT.TEL.TEL.PRETREAT.STEAM.RFO</t>
  </si>
  <si>
    <t>FEC.ktoe.LT.TEL.TEL.PRETREAT.STEAM.OTHER</t>
  </si>
  <si>
    <t>FEC.ktoe.LT.TEL.TEL.PRETREAT.STEAM.NG_BIOGAS</t>
  </si>
  <si>
    <t>FEC.ktoe.LT.TEL.TEL.PRETREAT.STEAM.DERIVED</t>
  </si>
  <si>
    <t>FEC.ktoe.LT.TEL.TEL.PRETREAT.STEAM.BIOMASS_WASTE</t>
  </si>
  <si>
    <t>FEC.ktoe.LT.TEL.TEL.PRETREAT.STEAM.STEAM_DISTR</t>
  </si>
  <si>
    <t>Textiles: Wet processing with steam</t>
  </si>
  <si>
    <t>FEC.ktoe.LT.TEL.TEL.PROCESSING.TOTAL.TOTAL</t>
  </si>
  <si>
    <t>FEC.ktoe.LT.TEL.TEL.PROCESSING.STEAM.SOLIDS</t>
  </si>
  <si>
    <t>FEC.ktoe.LT.TEL.TEL.PROCESSING.STEAM.RFG</t>
  </si>
  <si>
    <t>FEC.ktoe.LT.TEL.TEL.PROCESSING.STEAM.LPG</t>
  </si>
  <si>
    <t>FEC.ktoe.LT.TEL.TEL.PROCESSING.STEAM.DIESEL_LIQBIO</t>
  </si>
  <si>
    <t>FEC.ktoe.LT.TEL.TEL.PROCESSING.STEAM.RFO</t>
  </si>
  <si>
    <t>FEC.ktoe.LT.TEL.TEL.PROCESSING.STEAM.OTHER</t>
  </si>
  <si>
    <t>FEC.ktoe.LT.TEL.TEL.PROCESSING.STEAM.NG_BIOGAS</t>
  </si>
  <si>
    <t>FEC.ktoe.LT.TEL.TEL.PROCESSING.STEAM.DERIVED</t>
  </si>
  <si>
    <t>FEC.ktoe.LT.TEL.TEL.PROCESSING.STEAM.BIOMASS_WASTE</t>
  </si>
  <si>
    <t>FEC.ktoe.LT.TEL.TEL.PROCESSING.STEAM.STEAM_DISTR</t>
  </si>
  <si>
    <t>Textiles: Electric general machinery</t>
  </si>
  <si>
    <t>FEC.ktoe.LT.TEL.TEL.GENERIC.MECH.ELEC</t>
  </si>
  <si>
    <t>Textiles: Drying</t>
  </si>
  <si>
    <t>Textiles: Thermal drying</t>
  </si>
  <si>
    <t>FEC.ktoe.LT.TEL.TEL.DRYING.TOTAL.TOTAL</t>
  </si>
  <si>
    <t>FEC.ktoe.LT.TEL.TEL.DRYING.THERM.SOLIDS</t>
  </si>
  <si>
    <t>FEC.ktoe.LT.TEL.TEL.DRYING.THERM.LPG</t>
  </si>
  <si>
    <t>FEC.ktoe.LT.TEL.TEL.DRYING.THERM.DIESEL_LIQBIO</t>
  </si>
  <si>
    <t>FEC.ktoe.LT.TEL.TEL.DRYING.THERM.RFO</t>
  </si>
  <si>
    <t>FEC.ktoe.LT.TEL.TEL.DRYING.THERM.NG_BIOGAS</t>
  </si>
  <si>
    <t>Textiles: Steam drying</t>
  </si>
  <si>
    <t>FEC.ktoe.LT.TEL.TEL.DRYING_STEAM.TOTAL.TOTAL</t>
  </si>
  <si>
    <t>FEC.ktoe.LT.TEL.TEL.DRYING_STEAM.STEAM.SOLIDS</t>
  </si>
  <si>
    <t>FEC.ktoe.LT.TEL.TEL.DRYING_STEAM.STEAM.RFG</t>
  </si>
  <si>
    <t>FEC.ktoe.LT.TEL.TEL.DRYING_STEAM.STEAM.LPG</t>
  </si>
  <si>
    <t>FEC.ktoe.LT.TEL.TEL.DRYING_STEAM.STEAM.DIESEL_LIQBIO</t>
  </si>
  <si>
    <t>FEC.ktoe.LT.TEL.TEL.DRYING_STEAM.STEAM.RFO</t>
  </si>
  <si>
    <t>FEC.ktoe.LT.TEL.TEL.DRYING_STEAM.STEAM.OTHER</t>
  </si>
  <si>
    <t>FEC.ktoe.LT.TEL.TEL.DRYING_STEAM.STEAM.NG_BIOGAS</t>
  </si>
  <si>
    <t>FEC.ktoe.LT.TEL.TEL.DRYING_STEAM.STEAM.DERIVED</t>
  </si>
  <si>
    <t>FEC.ktoe.LT.TEL.TEL.DRYING_STEAM.STEAM.BIOMASS_WASTE</t>
  </si>
  <si>
    <t>FEC.ktoe.LT.TEL.TEL.DRYING_STEAM.STEAM.STEAM_DISTR</t>
  </si>
  <si>
    <t>Textiles: Electric drying</t>
  </si>
  <si>
    <t>FEC.ktoe.LT.TEL.TEL.DRYING_ELEC.ELEC.ELEC</t>
  </si>
  <si>
    <t>Textiles: Microwave drying</t>
  </si>
  <si>
    <t>FEC.ktoe.LT.TEL.TEL.DRYING_MICROW.MICROW.ELEC</t>
  </si>
  <si>
    <t>Textiles: Finishing Electric</t>
  </si>
  <si>
    <t>FEC.ktoe.LT.TEL.TEL.FINISHING.THERM.ELEC</t>
  </si>
  <si>
    <t>UED.ktoe.LT.TEL.TEL.TOTAL.TOTAL.TOTAL</t>
  </si>
  <si>
    <t>UED.ktoe.LT.TEL.TEL.LIGHT.GENERIC.ELEC</t>
  </si>
  <si>
    <t>UED.ktoe.LT.TEL.TEL.AIRCOMP.GENERIC.ELEC</t>
  </si>
  <si>
    <t>UED.ktoe.LT.TEL.TEL.MOTOR.GENERIC.ELEC</t>
  </si>
  <si>
    <t>UED.ktoe.LT.TEL.TEL.FANS.GENERIC.ELEC</t>
  </si>
  <si>
    <t>UED.ktoe.LT.TEL.TEL.LOW_ENTH.TOTAL.TOTAL</t>
  </si>
  <si>
    <t>UED.ktoe.LT.TEL.TEL.LOW_ENTH.THERM.DIESEL_LIQBIO</t>
  </si>
  <si>
    <t>UED.ktoe.LT.TEL.TEL.LOW_ENTH.THERM.NG_BIOGAS</t>
  </si>
  <si>
    <t>UED.ktoe.LT.TEL.TEL.LOW_ENTH.THERM.SOLAR_GEO</t>
  </si>
  <si>
    <t>UED.ktoe.LT.TEL.TEL.LOW_ENTH.HP.AMBIENT</t>
  </si>
  <si>
    <t>UED.ktoe.LT.TEL.TEL.LOW_ENTH.THERM.ELEC</t>
  </si>
  <si>
    <t>UED.ktoe.LT.TEL.TEL.PRETREAT.TOTAL.TOTAL</t>
  </si>
  <si>
    <t>UED.ktoe.LT.TEL.TEL.PRETREAT.STEAM.SOLIDS</t>
  </si>
  <si>
    <t>UED.ktoe.LT.TEL.TEL.PRETREAT.STEAM.RFG</t>
  </si>
  <si>
    <t>UED.ktoe.LT.TEL.TEL.PRETREAT.STEAM.LPG</t>
  </si>
  <si>
    <t>UED.ktoe.LT.TEL.TEL.PRETREAT.STEAM.DIESEL_LIQBIO</t>
  </si>
  <si>
    <t>UED.ktoe.LT.TEL.TEL.PRETREAT.STEAM.RFO</t>
  </si>
  <si>
    <t>UED.ktoe.LT.TEL.TEL.PRETREAT.STEAM.OTHER</t>
  </si>
  <si>
    <t>UED.ktoe.LT.TEL.TEL.PRETREAT.STEAM.NG_BIOGAS</t>
  </si>
  <si>
    <t>UED.ktoe.LT.TEL.TEL.PRETREAT.STEAM.DERIVED</t>
  </si>
  <si>
    <t>UED.ktoe.LT.TEL.TEL.PRETREAT.STEAM.BIOMASS_WASTE</t>
  </si>
  <si>
    <t>UED.ktoe.LT.TEL.TEL.PRETREAT.STEAM.STEAM_DISTR</t>
  </si>
  <si>
    <t>UED.ktoe.LT.TEL.TEL.PROCESSING.TOTAL.TOTAL</t>
  </si>
  <si>
    <t>UED.ktoe.LT.TEL.TEL.PROCESSING.STEAM.SOLIDS</t>
  </si>
  <si>
    <t>UED.ktoe.LT.TEL.TEL.PROCESSING.STEAM.RFG</t>
  </si>
  <si>
    <t>UED.ktoe.LT.TEL.TEL.PROCESSING.STEAM.LPG</t>
  </si>
  <si>
    <t>UED.ktoe.LT.TEL.TEL.PROCESSING.STEAM.DIESEL_LIQBIO</t>
  </si>
  <si>
    <t>UED.ktoe.LT.TEL.TEL.PROCESSING.STEAM.RFO</t>
  </si>
  <si>
    <t>UED.ktoe.LT.TEL.TEL.PROCESSING.STEAM.OTHER</t>
  </si>
  <si>
    <t>UED.ktoe.LT.TEL.TEL.PROCESSING.STEAM.NG_BIOGAS</t>
  </si>
  <si>
    <t>UED.ktoe.LT.TEL.TEL.PROCESSING.STEAM.DERIVED</t>
  </si>
  <si>
    <t>UED.ktoe.LT.TEL.TEL.PROCESSING.STEAM.BIOMASS_WASTE</t>
  </si>
  <si>
    <t>UED.ktoe.LT.TEL.TEL.PROCESSING.STEAM.STEAM_DISTR</t>
  </si>
  <si>
    <t>UED.ktoe.LT.TEL.TEL.GENERIC.MECH.ELEC</t>
  </si>
  <si>
    <t>UED.ktoe.LT.TEL.TEL.DRYING.TOTAL.TOTAL</t>
  </si>
  <si>
    <t>UED.ktoe.LT.TEL.TEL.DRYING.THERM.SOLIDS</t>
  </si>
  <si>
    <t>UED.ktoe.LT.TEL.TEL.DRYING.THERM.LPG</t>
  </si>
  <si>
    <t>UED.ktoe.LT.TEL.TEL.DRYING.THERM.DIESEL_LIQBIO</t>
  </si>
  <si>
    <t>UED.ktoe.LT.TEL.TEL.DRYING.THERM.RFO</t>
  </si>
  <si>
    <t>UED.ktoe.LT.TEL.TEL.DRYING.THERM.NG_BIOGAS</t>
  </si>
  <si>
    <t>UED.ktoe.LT.TEL.TEL.DRYING_STEAM.TOTAL.TOTAL</t>
  </si>
  <si>
    <t>UED.ktoe.LT.TEL.TEL.DRYING_STEAM.STEAM.SOLIDS</t>
  </si>
  <si>
    <t>UED.ktoe.LT.TEL.TEL.DRYING_STEAM.STEAM.RFG</t>
  </si>
  <si>
    <t>UED.ktoe.LT.TEL.TEL.DRYING_STEAM.STEAM.LPG</t>
  </si>
  <si>
    <t>UED.ktoe.LT.TEL.TEL.DRYING_STEAM.STEAM.DIESEL_LIQBIO</t>
  </si>
  <si>
    <t>UED.ktoe.LT.TEL.TEL.DRYING_STEAM.STEAM.RFO</t>
  </si>
  <si>
    <t>UED.ktoe.LT.TEL.TEL.DRYING_STEAM.STEAM.OTHER</t>
  </si>
  <si>
    <t>UED.ktoe.LT.TEL.TEL.DRYING_STEAM.STEAM.NG_BIOGAS</t>
  </si>
  <si>
    <t>UED.ktoe.LT.TEL.TEL.DRYING_STEAM.STEAM.DERIVED</t>
  </si>
  <si>
    <t>UED.ktoe.LT.TEL.TEL.DRYING_STEAM.STEAM.BIOMASS_WASTE</t>
  </si>
  <si>
    <t>UED.ktoe.LT.TEL.TEL.DRYING_STEAM.STEAM.STEAM_DISTR</t>
  </si>
  <si>
    <t>UED.ktoe.LT.TEL.TEL.DRYING_ELEC.ELEC.ELEC</t>
  </si>
  <si>
    <t>UED.ktoe.LT.TEL.TEL.DRYING_MICROW.MICROW.ELEC</t>
  </si>
  <si>
    <t>UED.ktoe.LT.TEL.TEL.FINISHING.THERM.ELEC</t>
  </si>
  <si>
    <t>FUEL_EMI.ktCO2.LT.TEL.TEL.TOTAL.TOTAL.TOTAL</t>
  </si>
  <si>
    <t>FUEL_EMI.ktCO2.LT.TEL.TEL.LIGHT.GENERIC.ELEC</t>
  </si>
  <si>
    <t>FUEL_EMI.ktCO2.LT.TEL.TEL.AIRCOMP.GENERIC.ELEC</t>
  </si>
  <si>
    <t>FUEL_EMI.ktCO2.LT.TEL.TEL.MOTOR.GENERIC.ELEC</t>
  </si>
  <si>
    <t>FUEL_EMI.ktCO2.LT.TEL.TEL.FANS.GENERIC.ELEC</t>
  </si>
  <si>
    <t>FUEL_EMI.ktCO2.LT.TEL.TEL.LOW_ENTH.TOTAL.TOTAL</t>
  </si>
  <si>
    <t>FUEL_EMI.ktCO2.LT.TEL.TEL.LOW_ENTH.THERM.DIESEL_LIQBIO</t>
  </si>
  <si>
    <t>FUEL_EMI.ktCO2.LT.TEL.TEL.LOW_ENTH.THERM.NG_BIOGAS</t>
  </si>
  <si>
    <t>FUEL_EMI.ktCO2.LT.TEL.TEL.LOW_ENTH.THERM.SOLAR_GEO</t>
  </si>
  <si>
    <t>FUEL_EMI.ktCO2.LT.TEL.TEL.LOW_ENTH.HP.AMBIENT</t>
  </si>
  <si>
    <t>FUEL_EMI.ktCO2.LT.TEL.TEL.LOW_ENTH.THERM.ELEC</t>
  </si>
  <si>
    <t>FUEL_EMI.ktCO2.LT.TEL.TEL.PRETREAT.TOTAL.TOTAL</t>
  </si>
  <si>
    <t>FUEL_EMI.ktCO2.LT.TEL.TEL.PRETREAT.STEAM.SOLIDS</t>
  </si>
  <si>
    <t>FUEL_EMI.ktCO2.LT.TEL.TEL.PRETREAT.STEAM.RFG</t>
  </si>
  <si>
    <t>FUEL_EMI.ktCO2.LT.TEL.TEL.PRETREAT.STEAM.LPG</t>
  </si>
  <si>
    <t>FUEL_EMI.ktCO2.LT.TEL.TEL.PRETREAT.STEAM.DIESEL_LIQBIO</t>
  </si>
  <si>
    <t>FUEL_EMI.ktCO2.LT.TEL.TEL.PRETREAT.STEAM.RFO</t>
  </si>
  <si>
    <t>FUEL_EMI.ktCO2.LT.TEL.TEL.PRETREAT.STEAM.OTHER</t>
  </si>
  <si>
    <t>FUEL_EMI.ktCO2.LT.TEL.TEL.PRETREAT.STEAM.NG_BIOGAS</t>
  </si>
  <si>
    <t>FUEL_EMI.ktCO2.LT.TEL.TEL.PRETREAT.STEAM.DERIVED</t>
  </si>
  <si>
    <t>FUEL_EMI.ktCO2.LT.TEL.TEL.PRETREAT.STEAM.BIOMASS_WASTE</t>
  </si>
  <si>
    <t>FUEL_EMI.ktCO2.LT.TEL.TEL.PRETREAT.STEAM.STEAM_DISTR</t>
  </si>
  <si>
    <t>FUEL_EMI.ktCO2.LT.TEL.TEL.PROCESSING.TOTAL.TOTAL</t>
  </si>
  <si>
    <t>FUEL_EMI.ktCO2.LT.TEL.TEL.PROCESSING.STEAM.SOLIDS</t>
  </si>
  <si>
    <t>FUEL_EMI.ktCO2.LT.TEL.TEL.PROCESSING.STEAM.RFG</t>
  </si>
  <si>
    <t>FUEL_EMI.ktCO2.LT.TEL.TEL.PROCESSING.STEAM.LPG</t>
  </si>
  <si>
    <t>FUEL_EMI.ktCO2.LT.TEL.TEL.PROCESSING.STEAM.DIESEL_LIQBIO</t>
  </si>
  <si>
    <t>FUEL_EMI.ktCO2.LT.TEL.TEL.PROCESSING.STEAM.RFO</t>
  </si>
  <si>
    <t>FUEL_EMI.ktCO2.LT.TEL.TEL.PROCESSING.STEAM.OTHER</t>
  </si>
  <si>
    <t>FUEL_EMI.ktCO2.LT.TEL.TEL.PROCESSING.STEAM.NG_BIOGAS</t>
  </si>
  <si>
    <t>FUEL_EMI.ktCO2.LT.TEL.TEL.PROCESSING.STEAM.DERIVED</t>
  </si>
  <si>
    <t>FUEL_EMI.ktCO2.LT.TEL.TEL.PROCESSING.STEAM.BIOMASS_WASTE</t>
  </si>
  <si>
    <t>FUEL_EMI.ktCO2.LT.TEL.TEL.PROCESSING.STEAM.STEAM_DISTR</t>
  </si>
  <si>
    <t>FUEL_EMI.ktCO2.LT.TEL.TEL.GENERIC.MECH.ELEC</t>
  </si>
  <si>
    <t>FUEL_EMI.ktCO2.LT.TEL.TEL.DRYING.TOTAL.TOTAL</t>
  </si>
  <si>
    <t>FUEL_EMI.ktCO2.LT.TEL.TEL.DRYING.THERM.SOLIDS</t>
  </si>
  <si>
    <t>FUEL_EMI.ktCO2.LT.TEL.TEL.DRYING.THERM.LPG</t>
  </si>
  <si>
    <t>FUEL_EMI.ktCO2.LT.TEL.TEL.DRYING.THERM.DIESEL_LIQBIO</t>
  </si>
  <si>
    <t>FUEL_EMI.ktCO2.LT.TEL.TEL.DRYING.THERM.RFO</t>
  </si>
  <si>
    <t>FUEL_EMI.ktCO2.LT.TEL.TEL.DRYING.THERM.NG_BIOGAS</t>
  </si>
  <si>
    <t>FUEL_EMI.ktCO2.LT.TEL.TEL.DRYING_STEAM.TOTAL.TOTAL</t>
  </si>
  <si>
    <t>FUEL_EMI.ktCO2.LT.TEL.TEL.DRYING_STEAM.STEAM.SOLIDS</t>
  </si>
  <si>
    <t>FUEL_EMI.ktCO2.LT.TEL.TEL.DRYING_STEAM.STEAM.RFG</t>
  </si>
  <si>
    <t>FUEL_EMI.ktCO2.LT.TEL.TEL.DRYING_STEAM.STEAM.LPG</t>
  </si>
  <si>
    <t>FUEL_EMI.ktCO2.LT.TEL.TEL.DRYING_STEAM.STEAM.DIESEL_LIQBIO</t>
  </si>
  <si>
    <t>FUEL_EMI.ktCO2.LT.TEL.TEL.DRYING_STEAM.STEAM.RFO</t>
  </si>
  <si>
    <t>FUEL_EMI.ktCO2.LT.TEL.TEL.DRYING_STEAM.STEAM.OTHER</t>
  </si>
  <si>
    <t>FUEL_EMI.ktCO2.LT.TEL.TEL.DRYING_STEAM.STEAM.NG_BIOGAS</t>
  </si>
  <si>
    <t>FUEL_EMI.ktCO2.LT.TEL.TEL.DRYING_STEAM.STEAM.DERIVED</t>
  </si>
  <si>
    <t>FUEL_EMI.ktCO2.LT.TEL.TEL.DRYING_STEAM.STEAM.BIOMASS_WASTE</t>
  </si>
  <si>
    <t>FUEL_EMI.ktCO2.LT.TEL.TEL.DRYING_STEAM.STEAM.STEAM_DISTR</t>
  </si>
  <si>
    <t>FUEL_EMI.ktCO2.LT.TEL.TEL.DRYING_ELEC.ELEC.ELEC</t>
  </si>
  <si>
    <t>FUEL_EMI.ktCO2.LT.TEL.TEL.DRYING_MICROW.MICROW.ELEC</t>
  </si>
  <si>
    <t>FUEL_EMI.ktCO2.LT.TEL.TEL.FINISHING.THERM.ELEC</t>
  </si>
  <si>
    <t>VA.Meuro2023.LT.WWP.WWP</t>
  </si>
  <si>
    <t>OUTPUT.index.LT.WWP.WWP</t>
  </si>
  <si>
    <t>CAP.index.LT.WWP.WWP</t>
  </si>
  <si>
    <t>NEWCAP.index.LT.WWP.WWP</t>
  </si>
  <si>
    <t>FEC.ktoe.LT.WWP.WWP.TOTAL.TOTAL.TOTAL</t>
  </si>
  <si>
    <t>FEC.ktoe.LT.WWP.WWP.TOTAL.TOTAL.SOLIDS</t>
  </si>
  <si>
    <t>FEC.ktoe.LT.WWP.WWP.TOTAL.TOTAL.RFG</t>
  </si>
  <si>
    <t>FEC.ktoe.LT.WWP.WWP.TOTAL.TOTAL.LPG</t>
  </si>
  <si>
    <t>FEC.ktoe.LT.WWP.WWP.TOTAL.TOTAL.DIESEL</t>
  </si>
  <si>
    <t>FEC.ktoe.LT.WWP.WWP.TOTAL.TOTAL.RFO</t>
  </si>
  <si>
    <t>FEC.ktoe.LT.WWP.WWP.TOTAL.TOTAL.OTHER</t>
  </si>
  <si>
    <t>FEC.ktoe.LT.WWP.WWP.TOTAL.TOTAL.NG</t>
  </si>
  <si>
    <t>FEC.ktoe.LT.WWP.WWP.TOTAL.TOTAL.DERIVED</t>
  </si>
  <si>
    <t>FEC.ktoe.LT.WWP.WWP.TOTAL.TOTAL.BIOMASS_WASTE</t>
  </si>
  <si>
    <t>FEC.ktoe.LT.WWP.WWP.TOTAL.TOTAL.BIOGAS</t>
  </si>
  <si>
    <t>FEC.ktoe.LT.WWP.WWP.TOTAL.TOTAL.LIQBIO</t>
  </si>
  <si>
    <t>FEC.ktoe.LT.WWP.WWP.TOTAL.TOTAL.SOLAR</t>
  </si>
  <si>
    <t>FEC.ktoe.LT.WWP.WWP.TOTAL.TOTAL.GEO</t>
  </si>
  <si>
    <t>FEC.ktoe.LT.WWP.WWP.TOTAL.TOTAL.AMBIENT</t>
  </si>
  <si>
    <t>FEC.ktoe.LT.WWP.WWP.TOTAL.TOTAL.STEAM_DISTR</t>
  </si>
  <si>
    <t>FEC.ktoe.LT.WWP.WWP.TOTAL.TOTAL.ELEC</t>
  </si>
  <si>
    <t>FEC.ktoe.LT.WWP.WWP.LIGHT.GENERIC.ELEC</t>
  </si>
  <si>
    <t>FEC.ktoe.LT.WWP.WWP.AIRCOMP.GENERIC.ELEC</t>
  </si>
  <si>
    <t>FEC.ktoe.LT.WWP.WWP.MOTOR.GENERIC.ELEC</t>
  </si>
  <si>
    <t>FEC.ktoe.LT.WWP.WWP.FANS.GENERIC.ELEC</t>
  </si>
  <si>
    <t>FEC.ktoe.LT.WWP.WWP.LOW_ENTH.TOTAL.TOTAL</t>
  </si>
  <si>
    <t>FEC.ktoe.LT.WWP.WWP.LOW_ENTH.THERM.DIESEL_LIQBIO</t>
  </si>
  <si>
    <t>FEC.ktoe.LT.WWP.WWP.LOW_ENTH.THERM.NG_BIOGAS</t>
  </si>
  <si>
    <t>FEC.ktoe.LT.WWP.WWP.LOW_ENTH.THERM.SOLAR_GEO</t>
  </si>
  <si>
    <t>FEC.ktoe.LT.WWP.WWP.LOW_ENTH.HP.AMBIENT</t>
  </si>
  <si>
    <t>FEC.ktoe.LT.WWP.WWP.LOW_ENTH.THERM.ELEC</t>
  </si>
  <si>
    <t>Wood: Specific processes with steam</t>
  </si>
  <si>
    <t>FEC.ktoe.LT.WWP.WWP.PROCESSING.TOTAL.TOTAL</t>
  </si>
  <si>
    <t>FEC.ktoe.LT.WWP.WWP.PROCESSING.STEAM.SOLIDS</t>
  </si>
  <si>
    <t>FEC.ktoe.LT.WWP.WWP.PROCESSING.STEAM.RFG</t>
  </si>
  <si>
    <t>FEC.ktoe.LT.WWP.WWP.PROCESSING.STEAM.LPG</t>
  </si>
  <si>
    <t>FEC.ktoe.LT.WWP.WWP.PROCESSING.STEAM.DIESEL_LIQBIO</t>
  </si>
  <si>
    <t>FEC.ktoe.LT.WWP.WWP.PROCESSING.STEAM.RFO</t>
  </si>
  <si>
    <t>FEC.ktoe.LT.WWP.WWP.PROCESSING.STEAM.OTHER</t>
  </si>
  <si>
    <t>FEC.ktoe.LT.WWP.WWP.PROCESSING.STEAM.NG_BIOGAS</t>
  </si>
  <si>
    <t>FEC.ktoe.LT.WWP.WWP.PROCESSING.STEAM.DERIVED</t>
  </si>
  <si>
    <t>FEC.ktoe.LT.WWP.WWP.PROCESSING.STEAM.BIOMASS_WASTE</t>
  </si>
  <si>
    <t>FEC.ktoe.LT.WWP.WWP.PROCESSING.STEAM.STEAM_DISTR</t>
  </si>
  <si>
    <t>Wood: Electric mechanical processes</t>
  </si>
  <si>
    <t>FEC.ktoe.LT.WWP.WWP.GENERIC.MECH.ELEC</t>
  </si>
  <si>
    <t>Wood: Drying</t>
  </si>
  <si>
    <t>Wood: Thermal drying</t>
  </si>
  <si>
    <t>FEC.ktoe.LT.WWP.WWP.DRYING.TOTAL.TOTAL</t>
  </si>
  <si>
    <t>FEC.ktoe.LT.WWP.WWP.DRYING.THERM.SOLIDS</t>
  </si>
  <si>
    <t>FEC.ktoe.LT.WWP.WWP.DRYING.THERM.LPG</t>
  </si>
  <si>
    <t>FEC.ktoe.LT.WWP.WWP.DRYING.THERM.DIESEL_LIQBIO</t>
  </si>
  <si>
    <t>FEC.ktoe.LT.WWP.WWP.DRYING.THERM.RFO</t>
  </si>
  <si>
    <t>FEC.ktoe.LT.WWP.WWP.DRYING.THERM.NG_BIOGAS</t>
  </si>
  <si>
    <t>Wood: Steam drying</t>
  </si>
  <si>
    <t>FEC.ktoe.LT.WWP.WWP.DRYING_STEAM.TOTAL.TOTAL</t>
  </si>
  <si>
    <t>FEC.ktoe.LT.WWP.WWP.DRYING_STEAM.STEAM.SOLIDS</t>
  </si>
  <si>
    <t>FEC.ktoe.LT.WWP.WWP.DRYING_STEAM.STEAM.RFG</t>
  </si>
  <si>
    <t>FEC.ktoe.LT.WWP.WWP.DRYING_STEAM.STEAM.LPG</t>
  </si>
  <si>
    <t>FEC.ktoe.LT.WWP.WWP.DRYING_STEAM.STEAM.DIESEL_LIQBIO</t>
  </si>
  <si>
    <t>FEC.ktoe.LT.WWP.WWP.DRYING_STEAM.STEAM.RFO</t>
  </si>
  <si>
    <t>FEC.ktoe.LT.WWP.WWP.DRYING_STEAM.STEAM.OTHER</t>
  </si>
  <si>
    <t>FEC.ktoe.LT.WWP.WWP.DRYING_STEAM.STEAM.NG_BIOGAS</t>
  </si>
  <si>
    <t>FEC.ktoe.LT.WWP.WWP.DRYING_STEAM.STEAM.DERIVED</t>
  </si>
  <si>
    <t>FEC.ktoe.LT.WWP.WWP.DRYING_STEAM.STEAM.BIOMASS_WASTE</t>
  </si>
  <si>
    <t>FEC.ktoe.LT.WWP.WWP.DRYING_STEAM.STEAM.STEAM_DISTR</t>
  </si>
  <si>
    <t>Wood: Electric drying</t>
  </si>
  <si>
    <t>FEC.ktoe.LT.WWP.WWP.DRYING_ELEC.ELEC.ELEC</t>
  </si>
  <si>
    <t>Wood: Microwave drying</t>
  </si>
  <si>
    <t>FEC.ktoe.LT.WWP.WWP.DRYING_MICROW.MICROW.ELEC</t>
  </si>
  <si>
    <t>Wood: Finishing Electric</t>
  </si>
  <si>
    <t>FEC.ktoe.LT.WWP.WWP.FINISHING.ELEC.ELEC</t>
  </si>
  <si>
    <t>UED.ktoe.LT.WWP.WWP.TOTAL.TOTAL.TOTAL</t>
  </si>
  <si>
    <t>UED.ktoe.LT.WWP.WWP.LIGHT.GENERIC.ELEC</t>
  </si>
  <si>
    <t>UED.ktoe.LT.WWP.WWP.AIRCOMP.GENERIC.ELEC</t>
  </si>
  <si>
    <t>UED.ktoe.LT.WWP.WWP.MOTOR.GENERIC.ELEC</t>
  </si>
  <si>
    <t>UED.ktoe.LT.WWP.WWP.FANS.GENERIC.ELEC</t>
  </si>
  <si>
    <t>UED.ktoe.LT.WWP.WWP.LOW_ENTH.TOTAL.TOTAL</t>
  </si>
  <si>
    <t>UED.ktoe.LT.WWP.WWP.LOW_ENTH.THERM.DIESEL_LIQBIO</t>
  </si>
  <si>
    <t>UED.ktoe.LT.WWP.WWP.LOW_ENTH.THERM.NG_BIOGAS</t>
  </si>
  <si>
    <t>UED.ktoe.LT.WWP.WWP.LOW_ENTH.THERM.SOLAR_GEO</t>
  </si>
  <si>
    <t>UED.ktoe.LT.WWP.WWP.LOW_ENTH.HP.AMBIENT</t>
  </si>
  <si>
    <t>UED.ktoe.LT.WWP.WWP.LOW_ENTH.THERM.ELEC</t>
  </si>
  <si>
    <t>UED.ktoe.LT.WWP.WWP.PROCESSING.TOTAL.TOTAL</t>
  </si>
  <si>
    <t>UED.ktoe.LT.WWP.WWP.PROCESSING.STEAM.SOLIDS</t>
  </si>
  <si>
    <t>UED.ktoe.LT.WWP.WWP.PROCESSING.STEAM.RFG</t>
  </si>
  <si>
    <t>UED.ktoe.LT.WWP.WWP.PROCESSING.STEAM.LPG</t>
  </si>
  <si>
    <t>UED.ktoe.LT.WWP.WWP.PROCESSING.STEAM.DIESEL_LIQBIO</t>
  </si>
  <si>
    <t>UED.ktoe.LT.WWP.WWP.PROCESSING.STEAM.RFO</t>
  </si>
  <si>
    <t>UED.ktoe.LT.WWP.WWP.PROCESSING.STEAM.OTHER</t>
  </si>
  <si>
    <t>UED.ktoe.LT.WWP.WWP.PROCESSING.STEAM.NG_BIOGAS</t>
  </si>
  <si>
    <t>UED.ktoe.LT.WWP.WWP.PROCESSING.STEAM.DERIVED</t>
  </si>
  <si>
    <t>UED.ktoe.LT.WWP.WWP.PROCESSING.STEAM.BIOMASS_WASTE</t>
  </si>
  <si>
    <t>UED.ktoe.LT.WWP.WWP.PROCESSING.STEAM.STEAM_DISTR</t>
  </si>
  <si>
    <t>UED.ktoe.LT.WWP.WWP.GENERIC.MECH.ELEC</t>
  </si>
  <si>
    <t>UED.ktoe.LT.WWP.WWP.DRYING.TOTAL.TOTAL</t>
  </si>
  <si>
    <t>UED.ktoe.LT.WWP.WWP.DRYING.THERM.SOLIDS</t>
  </si>
  <si>
    <t>UED.ktoe.LT.WWP.WWP.DRYING.THERM.LPG</t>
  </si>
  <si>
    <t>UED.ktoe.LT.WWP.WWP.DRYING.THERM.DIESEL_LIQBIO</t>
  </si>
  <si>
    <t>UED.ktoe.LT.WWP.WWP.DRYING.THERM.RFO</t>
  </si>
  <si>
    <t>UED.ktoe.LT.WWP.WWP.DRYING.THERM.NG_BIOGAS</t>
  </si>
  <si>
    <t>UED.ktoe.LT.WWP.WWP.DRYING_STEAM.TOTAL.TOTAL</t>
  </si>
  <si>
    <t>UED.ktoe.LT.WWP.WWP.DRYING_STEAM.STEAM.SOLIDS</t>
  </si>
  <si>
    <t>UED.ktoe.LT.WWP.WWP.DRYING_STEAM.STEAM.RFG</t>
  </si>
  <si>
    <t>UED.ktoe.LT.WWP.WWP.DRYING_STEAM.STEAM.LPG</t>
  </si>
  <si>
    <t>UED.ktoe.LT.WWP.WWP.DRYING_STEAM.STEAM.DIESEL_LIQBIO</t>
  </si>
  <si>
    <t>UED.ktoe.LT.WWP.WWP.DRYING_STEAM.STEAM.RFO</t>
  </si>
  <si>
    <t>UED.ktoe.LT.WWP.WWP.DRYING_STEAM.STEAM.OTHER</t>
  </si>
  <si>
    <t>UED.ktoe.LT.WWP.WWP.DRYING_STEAM.STEAM.NG_BIOGAS</t>
  </si>
  <si>
    <t>UED.ktoe.LT.WWP.WWP.DRYING_STEAM.STEAM.DERIVED</t>
  </si>
  <si>
    <t>UED.ktoe.LT.WWP.WWP.DRYING_STEAM.STEAM.BIOMASS_WASTE</t>
  </si>
  <si>
    <t>UED.ktoe.LT.WWP.WWP.DRYING_STEAM.STEAM.STEAM_DISTR</t>
  </si>
  <si>
    <t>UED.ktoe.LT.WWP.WWP.DRYING_ELEC.ELEC.ELEC</t>
  </si>
  <si>
    <t>UED.ktoe.LT.WWP.WWP.DRYING_MICROW.MICROW.ELEC</t>
  </si>
  <si>
    <t>UED.ktoe.LT.WWP.WWP.FINISHING.ELEC.ELEC</t>
  </si>
  <si>
    <t>FUEL_EMI.ktCO2.LT.WWP.WWP.TOTAL.TOTAL.TOTAL</t>
  </si>
  <si>
    <t>FUEL_EMI.ktCO2.LT.WWP.WWP.LIGHT.GENERIC.ELEC</t>
  </si>
  <si>
    <t>FUEL_EMI.ktCO2.LT.WWP.WWP.AIRCOMP.GENERIC.ELEC</t>
  </si>
  <si>
    <t>FUEL_EMI.ktCO2.LT.WWP.WWP.MOTOR.GENERIC.ELEC</t>
  </si>
  <si>
    <t>FUEL_EMI.ktCO2.LT.WWP.WWP.FANS.GENERIC.ELEC</t>
  </si>
  <si>
    <t>FUEL_EMI.ktCO2.LT.WWP.WWP.LOW_ENTH.TOTAL.TOTAL</t>
  </si>
  <si>
    <t>FUEL_EMI.ktCO2.LT.WWP.WWP.LOW_ENTH.THERM.DIESEL_LIQBIO</t>
  </si>
  <si>
    <t>FUEL_EMI.ktCO2.LT.WWP.WWP.LOW_ENTH.THERM.NG_BIOGAS</t>
  </si>
  <si>
    <t>FUEL_EMI.ktCO2.LT.WWP.WWP.LOW_ENTH.THERM.SOLAR_GEO</t>
  </si>
  <si>
    <t>FUEL_EMI.ktCO2.LT.WWP.WWP.LOW_ENTH.HP.AMBIENT</t>
  </si>
  <si>
    <t>FUEL_EMI.ktCO2.LT.WWP.WWP.LOW_ENTH.THERM.ELEC</t>
  </si>
  <si>
    <t>FUEL_EMI.ktCO2.LT.WWP.WWP.PROCESSING.TOTAL.TOTAL</t>
  </si>
  <si>
    <t>FUEL_EMI.ktCO2.LT.WWP.WWP.PROCESSING.STEAM.SOLIDS</t>
  </si>
  <si>
    <t>FUEL_EMI.ktCO2.LT.WWP.WWP.PROCESSING.STEAM.RFG</t>
  </si>
  <si>
    <t>FUEL_EMI.ktCO2.LT.WWP.WWP.PROCESSING.STEAM.LPG</t>
  </si>
  <si>
    <t>FUEL_EMI.ktCO2.LT.WWP.WWP.PROCESSING.STEAM.DIESEL_LIQBIO</t>
  </si>
  <si>
    <t>FUEL_EMI.ktCO2.LT.WWP.WWP.PROCESSING.STEAM.RFO</t>
  </si>
  <si>
    <t>FUEL_EMI.ktCO2.LT.WWP.WWP.PROCESSING.STEAM.OTHER</t>
  </si>
  <si>
    <t>FUEL_EMI.ktCO2.LT.WWP.WWP.PROCESSING.STEAM.NG_BIOGAS</t>
  </si>
  <si>
    <t>FUEL_EMI.ktCO2.LT.WWP.WWP.PROCESSING.STEAM.DERIVED</t>
  </si>
  <si>
    <t>FUEL_EMI.ktCO2.LT.WWP.WWP.PROCESSING.STEAM.BIOMASS_WASTE</t>
  </si>
  <si>
    <t>FUEL_EMI.ktCO2.LT.WWP.WWP.PROCESSING.STEAM.STEAM_DISTR</t>
  </si>
  <si>
    <t>FUEL_EMI.ktCO2.LT.WWP.WWP.GENERIC.MECH.ELEC</t>
  </si>
  <si>
    <t>FUEL_EMI.ktCO2.LT.WWP.WWP.DRYING.TOTAL.TOTAL</t>
  </si>
  <si>
    <t>FUEL_EMI.ktCO2.LT.WWP.WWP.DRYING.THERM.SOLIDS</t>
  </si>
  <si>
    <t>FUEL_EMI.ktCO2.LT.WWP.WWP.DRYING.THERM.LPG</t>
  </si>
  <si>
    <t>FUEL_EMI.ktCO2.LT.WWP.WWP.DRYING.THERM.DIESEL_LIQBIO</t>
  </si>
  <si>
    <t>FUEL_EMI.ktCO2.LT.WWP.WWP.DRYING.THERM.RFO</t>
  </si>
  <si>
    <t>FUEL_EMI.ktCO2.LT.WWP.WWP.DRYING.THERM.NG_BIOGAS</t>
  </si>
  <si>
    <t>FUEL_EMI.ktCO2.LT.WWP.WWP.DRYING_STEAM.TOTAL.TOTAL</t>
  </si>
  <si>
    <t>FUEL_EMI.ktCO2.LT.WWP.WWP.DRYING_STEAM.STEAM.SOLIDS</t>
  </si>
  <si>
    <t>FUEL_EMI.ktCO2.LT.WWP.WWP.DRYING_STEAM.STEAM.RFG</t>
  </si>
  <si>
    <t>FUEL_EMI.ktCO2.LT.WWP.WWP.DRYING_STEAM.STEAM.LPG</t>
  </si>
  <si>
    <t>FUEL_EMI.ktCO2.LT.WWP.WWP.DRYING_STEAM.STEAM.DIESEL_LIQBIO</t>
  </si>
  <si>
    <t>FUEL_EMI.ktCO2.LT.WWP.WWP.DRYING_STEAM.STEAM.RFO</t>
  </si>
  <si>
    <t>FUEL_EMI.ktCO2.LT.WWP.WWP.DRYING_STEAM.STEAM.OTHER</t>
  </si>
  <si>
    <t>FUEL_EMI.ktCO2.LT.WWP.WWP.DRYING_STEAM.STEAM.NG_BIOGAS</t>
  </si>
  <si>
    <t>FUEL_EMI.ktCO2.LT.WWP.WWP.DRYING_STEAM.STEAM.DERIVED</t>
  </si>
  <si>
    <t>FUEL_EMI.ktCO2.LT.WWP.WWP.DRYING_STEAM.STEAM.BIOMASS_WASTE</t>
  </si>
  <si>
    <t>FUEL_EMI.ktCO2.LT.WWP.WWP.DRYING_STEAM.STEAM.STEAM_DISTR</t>
  </si>
  <si>
    <t>FUEL_EMI.ktCO2.LT.WWP.WWP.DRYING_ELEC.ELEC.ELEC</t>
  </si>
  <si>
    <t>FUEL_EMI.ktCO2.LT.WWP.WWP.DRYING_MICROW.MICROW.ELEC</t>
  </si>
  <si>
    <t>FUEL_EMI.ktCO2.LT.WWP.WWP.FINISHING.ELEC.ELEC</t>
  </si>
  <si>
    <t>VA.Meuro2023.LT.OIS.OIS</t>
  </si>
  <si>
    <t>OUTPUT.index.LT.OIS.OIS</t>
  </si>
  <si>
    <t>CAP.index.LT.OIS.OIS</t>
  </si>
  <si>
    <t>NEWCAP.index.LT.OIS.OIS</t>
  </si>
  <si>
    <t>Energy consumption (ktoe)*</t>
  </si>
  <si>
    <t>FEC.ktoe.LT.OIS.OIS.TOTAL.TOTAL.TOTAL</t>
  </si>
  <si>
    <t>FEC.ktoe.LT.OIS.OIS.TOTAL.TOTAL.SOLIDS</t>
  </si>
  <si>
    <t>FEC.ktoe.LT.OIS.OIS.TOTAL.TOTAL.RFG</t>
  </si>
  <si>
    <t>FEC.ktoe.LT.OIS.OIS.TOTAL.TOTAL.LPG</t>
  </si>
  <si>
    <t>FEC.ktoe.LT.OIS.OIS.TOTAL.TOTAL.DIESEL</t>
  </si>
  <si>
    <t>FEC.ktoe.LT.OIS.OIS.TOTAL.TOTAL.RFO</t>
  </si>
  <si>
    <t>FEC.ktoe.LT.OIS.OIS.TOTAL.TOTAL.OTHER</t>
  </si>
  <si>
    <t>FEC.ktoe.LT.OIS.OIS.TOTAL.TOTAL.NG</t>
  </si>
  <si>
    <t>FEC.ktoe.LT.OIS.OIS.TOTAL.TOTAL.DERIVED</t>
  </si>
  <si>
    <t>FEC.ktoe.LT.OIS.OIS.TOTAL.TOTAL.BIOMASS_WASTE</t>
  </si>
  <si>
    <t>FEC.ktoe.LT.OIS.OIS.TOTAL.TOTAL.BIOGAS</t>
  </si>
  <si>
    <t>FEC.ktoe.LT.OIS.OIS.TOTAL.TOTAL.LIQBIO</t>
  </si>
  <si>
    <t>FEC.ktoe.LT.OIS.OIS.TOTAL.TOTAL.SOLAR</t>
  </si>
  <si>
    <t>FEC.ktoe.LT.OIS.OIS.TOTAL.TOTAL.GEO</t>
  </si>
  <si>
    <t>FEC.ktoe.LT.OIS.OIS.TOTAL.TOTAL.AMBIENT</t>
  </si>
  <si>
    <t>FEC.ktoe.LT.OIS.OIS.TOTAL.TOTAL.STEAM_DISTR</t>
  </si>
  <si>
    <t>FEC.ktoe.LT.OIS.OIS.TOTAL.TOTAL.ELEC</t>
  </si>
  <si>
    <t>*Energy consumption includes consumption in Mining and Quarrying and Construction sectors</t>
  </si>
  <si>
    <t>FEC.ktoe.LT.OIS.OIS.LIGHT.GENERIC.ELEC</t>
  </si>
  <si>
    <t>FEC.ktoe.LT.OIS.OIS.AIRCOMP.GENERIC.ELEC</t>
  </si>
  <si>
    <t>FEC.ktoe.LT.OIS.OIS.MOTOR.GENERIC.ELEC</t>
  </si>
  <si>
    <t>FEC.ktoe.LT.OIS.OIS.FANS.GENERIC.ELEC</t>
  </si>
  <si>
    <t>FEC.ktoe.LT.OIS.OIS.LOW_ENTH.TOTAL.TOTAL</t>
  </si>
  <si>
    <t>FEC.ktoe.LT.OIS.OIS.LOW_ENTH.THERM.DIESEL_LIQBIO</t>
  </si>
  <si>
    <t>FEC.ktoe.LT.OIS.OIS.LOW_ENTH.THERM.NG_BIOGAS</t>
  </si>
  <si>
    <t>FEC.ktoe.LT.OIS.OIS.LOW_ENTH.THERM.SOLAR_GEO</t>
  </si>
  <si>
    <t>FEC.ktoe.LT.OIS.OIS.LOW_ENTH.HP.AMBIENT</t>
  </si>
  <si>
    <t>FEC.ktoe.LT.OIS.OIS.LOW_ENTH.THERM.ELEC</t>
  </si>
  <si>
    <t>Other Industrial sectors: Steam processing</t>
  </si>
  <si>
    <t>FEC.ktoe.LT.OIS.OIS.PROCESSING.TOTAL.TOTAL</t>
  </si>
  <si>
    <t>FEC.ktoe.LT.OIS.OIS.PROCESSING.STEAM.SOLIDS</t>
  </si>
  <si>
    <t>FEC.ktoe.LT.OIS.OIS.PROCESSING.STEAM.RFG</t>
  </si>
  <si>
    <t>FEC.ktoe.LT.OIS.OIS.PROCESSING.STEAM.LPG</t>
  </si>
  <si>
    <t>FEC.ktoe.LT.OIS.OIS.PROCESSING.STEAM.DIESEL_LIQBIO</t>
  </si>
  <si>
    <t>FEC.ktoe.LT.OIS.OIS.PROCESSING.STEAM.RFO</t>
  </si>
  <si>
    <t>FEC.ktoe.LT.OIS.OIS.PROCESSING.STEAM.OTHER</t>
  </si>
  <si>
    <t>FEC.ktoe.LT.OIS.OIS.PROCESSING.STEAM.NG_BIOGAS</t>
  </si>
  <si>
    <t>FEC.ktoe.LT.OIS.OIS.PROCESSING.STEAM.DERIVED</t>
  </si>
  <si>
    <t>FEC.ktoe.LT.OIS.OIS.PROCESSING.STEAM.BIOMASS_WASTE</t>
  </si>
  <si>
    <t>FEC.ktoe.LT.OIS.OIS.PROCESSING.STEAM.STEAM_DISTR</t>
  </si>
  <si>
    <t>Other Industrial sectors: Process heating</t>
  </si>
  <si>
    <t>Other Industrial sectors: Thermal processing</t>
  </si>
  <si>
    <t>FEC.ktoe.LT.OIS.OIS.PROC_HEAT.TOTAL.TOTAL</t>
  </si>
  <si>
    <t>FEC.ktoe.LT.OIS.OIS.PROC_HEAT.THERM.SOLIDS</t>
  </si>
  <si>
    <t>FEC.ktoe.LT.OIS.OIS.PROC_HEAT.THERM.LPG</t>
  </si>
  <si>
    <t>FEC.ktoe.LT.OIS.OIS.PROC_HEAT.THERM.DIESEL_LIQBIO</t>
  </si>
  <si>
    <t>FEC.ktoe.LT.OIS.OIS.PROC_HEAT.THERM.RFO</t>
  </si>
  <si>
    <t>FEC.ktoe.LT.OIS.OIS.PROC_HEAT.THERM.NG_BIOGAS</t>
  </si>
  <si>
    <t>Other Industrial sectors: Electric processing</t>
  </si>
  <si>
    <t>FEC.ktoe.LT.OIS.OIS.PROC_HEAT_ELEC.ELEC.ELEC</t>
  </si>
  <si>
    <t>Other Industrial sectors: Drying</t>
  </si>
  <si>
    <t>Other Industries: Thermal drying</t>
  </si>
  <si>
    <t>FEC.ktoe.LT.OIS.OIS.DRYING.TOTAL.TOTAL</t>
  </si>
  <si>
    <t>FEC.ktoe.LT.OIS.OIS.DRYING.THERM.SOLIDS</t>
  </si>
  <si>
    <t>FEC.ktoe.LT.OIS.OIS.DRYING.THERM.LPG</t>
  </si>
  <si>
    <t>FEC.ktoe.LT.OIS.OIS.DRYING.THERM.DIESEL_LIQBIO</t>
  </si>
  <si>
    <t>FEC.ktoe.LT.OIS.OIS.DRYING.THERM.RFO</t>
  </si>
  <si>
    <t>FEC.ktoe.LT.OIS.OIS.DRYING.THERM.NG_BIOGAS</t>
  </si>
  <si>
    <t>Other Industries: Steam drying</t>
  </si>
  <si>
    <t>FEC.ktoe.LT.OIS.OIS.DRYING_STEAM.TOTAL.TOTAL</t>
  </si>
  <si>
    <t>FEC.ktoe.LT.OIS.OIS.DRYING_STEAM.STEAM.SOLIDS</t>
  </si>
  <si>
    <t>FEC.ktoe.LT.OIS.OIS.DRYING_STEAM.STEAM.RFG</t>
  </si>
  <si>
    <t>FEC.ktoe.LT.OIS.OIS.DRYING_STEAM.STEAM.LPG</t>
  </si>
  <si>
    <t>FEC.ktoe.LT.OIS.OIS.DRYING_STEAM.STEAM.DIESEL_LIQBIO</t>
  </si>
  <si>
    <t>FEC.ktoe.LT.OIS.OIS.DRYING_STEAM.STEAM.RFO</t>
  </si>
  <si>
    <t>FEC.ktoe.LT.OIS.OIS.DRYING_STEAM.STEAM.OTHER</t>
  </si>
  <si>
    <t>FEC.ktoe.LT.OIS.OIS.DRYING_STEAM.STEAM.NG_BIOGAS</t>
  </si>
  <si>
    <t>FEC.ktoe.LT.OIS.OIS.DRYING_STEAM.STEAM.DERIVED</t>
  </si>
  <si>
    <t>FEC.ktoe.LT.OIS.OIS.DRYING_STEAM.STEAM.BIOMASS_WASTE</t>
  </si>
  <si>
    <t>FEC.ktoe.LT.OIS.OIS.DRYING_STEAM.STEAM.STEAM_DISTR</t>
  </si>
  <si>
    <t>Other Industries: Electric drying</t>
  </si>
  <si>
    <t>FEC.ktoe.LT.OIS.OIS.DRYING_ELEC.ELEC.ELEC</t>
  </si>
  <si>
    <t>Other Industrial sectors: Process Cooling</t>
  </si>
  <si>
    <t>Other Industries: Thermal cooling</t>
  </si>
  <si>
    <t>FEC.ktoe.LT.OIS.OIS.PROC_COOL_THERM.THERM.NG_BIOGAS</t>
  </si>
  <si>
    <t>Other Industries: Steam cooling</t>
  </si>
  <si>
    <t>FEC.ktoe.LT.OIS.OIS.PROC_COOL_STEAM.TOTAL.TOTAL</t>
  </si>
  <si>
    <t>FEC.ktoe.LT.OIS.OIS.PROC_COOL_STEAM.STEAM.SOLIDS</t>
  </si>
  <si>
    <t>FEC.ktoe.LT.OIS.OIS.PROC_COOL_STEAM.STEAM.RFG</t>
  </si>
  <si>
    <t>FEC.ktoe.LT.OIS.OIS.PROC_COOL_STEAM.STEAM.LPG</t>
  </si>
  <si>
    <t>FEC.ktoe.LT.OIS.OIS.PROC_COOL_STEAM.STEAM.DIESEL_LIQBIO</t>
  </si>
  <si>
    <t>FEC.ktoe.LT.OIS.OIS.PROC_COOL_STEAM.STEAM.RFO</t>
  </si>
  <si>
    <t>FEC.ktoe.LT.OIS.OIS.PROC_COOL_STEAM.STEAM.OTHER</t>
  </si>
  <si>
    <t>FEC.ktoe.LT.OIS.OIS.PROC_COOL_STEAM.STEAM.NG_BIOGAS</t>
  </si>
  <si>
    <t>FEC.ktoe.LT.OIS.OIS.PROC_COOL_STEAM.STEAM.DERIVED</t>
  </si>
  <si>
    <t>FEC.ktoe.LT.OIS.OIS.PROC_COOL_STEAM.STEAM.BIOMASS_WASTE</t>
  </si>
  <si>
    <t>FEC.ktoe.LT.OIS.OIS.PROC_COOL_STEAM.STEAM.STEAM_DISTR</t>
  </si>
  <si>
    <t>Other Industries: Electric cooling</t>
  </si>
  <si>
    <t>FEC.ktoe.LT.OIS.OIS.PROC_COOL_ELEC.ELEC.ELEC</t>
  </si>
  <si>
    <t>Other Industrial sectors: Diesel motors (incl. biofuels)</t>
  </si>
  <si>
    <t>FEC.ktoe.LT.OIS.OIS.MOTOR.MECH.DIESEL_LIQBIO</t>
  </si>
  <si>
    <t>Other Industrial sectors: Electric machinery</t>
  </si>
  <si>
    <t>FEC.ktoe.LT.OIS.OIS.GENERIC.MECH.ELEC</t>
  </si>
  <si>
    <t>Other Industrial sectors: Diesel motors</t>
  </si>
  <si>
    <t>UED.ktoe.LT.OIS.OIS.TOTAL.TOTAL.TOTAL</t>
  </si>
  <si>
    <t>UED.ktoe.LT.OIS.OIS.LIGHT.GENERIC.ELEC</t>
  </si>
  <si>
    <t>UED.ktoe.LT.OIS.OIS.AIRCOMP.GENERIC.ELEC</t>
  </si>
  <si>
    <t>UED.ktoe.LT.OIS.OIS.MOTOR.GENERIC.ELEC</t>
  </si>
  <si>
    <t>UED.ktoe.LT.OIS.OIS.FANS.GENERIC.ELEC</t>
  </si>
  <si>
    <t>UED.ktoe.LT.OIS.OIS.LOW_ENTH.TOTAL.TOTAL</t>
  </si>
  <si>
    <t>UED.ktoe.LT.OIS.OIS.LOW_ENTH.THERM.DIESEL_LIQBIO</t>
  </si>
  <si>
    <t>UED.ktoe.LT.OIS.OIS.LOW_ENTH.THERM.NG_BIOGAS</t>
  </si>
  <si>
    <t>UED.ktoe.LT.OIS.OIS.LOW_ENTH.THERM.SOLAR_GEO</t>
  </si>
  <si>
    <t>UED.ktoe.LT.OIS.OIS.LOW_ENTH.HP.AMBIENT</t>
  </si>
  <si>
    <t>UED.ktoe.LT.OIS.OIS.LOW_ENTH.THERM.ELEC</t>
  </si>
  <si>
    <t>UED.ktoe.LT.OIS.OIS.PROCESSING.TOTAL.TOTAL</t>
  </si>
  <si>
    <t>UED.ktoe.LT.OIS.OIS.PROCESSING.STEAM.SOLIDS</t>
  </si>
  <si>
    <t>UED.ktoe.LT.OIS.OIS.PROCESSING.STEAM.RFG</t>
  </si>
  <si>
    <t>UED.ktoe.LT.OIS.OIS.PROCESSING.STEAM.LPG</t>
  </si>
  <si>
    <t>UED.ktoe.LT.OIS.OIS.PROCESSING.STEAM.DIESEL_LIQBIO</t>
  </si>
  <si>
    <t>UED.ktoe.LT.OIS.OIS.PROCESSING.STEAM.RFO</t>
  </si>
  <si>
    <t>UED.ktoe.LT.OIS.OIS.PROCESSING.STEAM.OTHER</t>
  </si>
  <si>
    <t>UED.ktoe.LT.OIS.OIS.PROCESSING.STEAM.NG_BIOGAS</t>
  </si>
  <si>
    <t>UED.ktoe.LT.OIS.OIS.PROCESSING.STEAM.DERIVED</t>
  </si>
  <si>
    <t>UED.ktoe.LT.OIS.OIS.PROCESSING.STEAM.BIOMASS_WASTE</t>
  </si>
  <si>
    <t>UED.ktoe.LT.OIS.OIS.PROCESSING.STEAM.STEAM_DISTR</t>
  </si>
  <si>
    <t>UED.ktoe.LT.OIS.OIS.PROC_HEAT.TOTAL.TOTAL</t>
  </si>
  <si>
    <t>UED.ktoe.LT.OIS.OIS.PROC_HEAT.THERM.SOLIDS</t>
  </si>
  <si>
    <t>UED.ktoe.LT.OIS.OIS.PROC_HEAT.THERM.LPG</t>
  </si>
  <si>
    <t>UED.ktoe.LT.OIS.OIS.PROC_HEAT.THERM.DIESEL_LIQBIO</t>
  </si>
  <si>
    <t>UED.ktoe.LT.OIS.OIS.PROC_HEAT.THERM.RFO</t>
  </si>
  <si>
    <t>UED.ktoe.LT.OIS.OIS.PROC_HEAT.THERM.NG_BIOGAS</t>
  </si>
  <si>
    <t>UED.ktoe.LT.OIS.OIS.PROC_HEAT_ELEC.ELEC.ELEC</t>
  </si>
  <si>
    <t>UED.ktoe.LT.OIS.OIS.DRYING.TOTAL.TOTAL</t>
  </si>
  <si>
    <t>UED.ktoe.LT.OIS.OIS.DRYING.THERM.SOLIDS</t>
  </si>
  <si>
    <t>UED.ktoe.LT.OIS.OIS.DRYING.THERM.LPG</t>
  </si>
  <si>
    <t>UED.ktoe.LT.OIS.OIS.DRYING.THERM.DIESEL_LIQBIO</t>
  </si>
  <si>
    <t>UED.ktoe.LT.OIS.OIS.DRYING.THERM.RFO</t>
  </si>
  <si>
    <t>UED.ktoe.LT.OIS.OIS.DRYING.THERM.NG_BIOGAS</t>
  </si>
  <si>
    <t>UED.ktoe.LT.OIS.OIS.DRYING_STEAM.TOTAL.TOTAL</t>
  </si>
  <si>
    <t>UED.ktoe.LT.OIS.OIS.DRYING_STEAM.STEAM.SOLIDS</t>
  </si>
  <si>
    <t>UED.ktoe.LT.OIS.OIS.DRYING_STEAM.STEAM.RFG</t>
  </si>
  <si>
    <t>UED.ktoe.LT.OIS.OIS.DRYING_STEAM.STEAM.LPG</t>
  </si>
  <si>
    <t>UED.ktoe.LT.OIS.OIS.DRYING_STEAM.STEAM.DIESEL_LIQBIO</t>
  </si>
  <si>
    <t>UED.ktoe.LT.OIS.OIS.DRYING_STEAM.STEAM.RFO</t>
  </si>
  <si>
    <t>UED.ktoe.LT.OIS.OIS.DRYING_STEAM.STEAM.OTHER</t>
  </si>
  <si>
    <t>UED.ktoe.LT.OIS.OIS.DRYING_STEAM.STEAM.NG_BIOGAS</t>
  </si>
  <si>
    <t>UED.ktoe.LT.OIS.OIS.DRYING_STEAM.STEAM.DERIVED</t>
  </si>
  <si>
    <t>UED.ktoe.LT.OIS.OIS.DRYING_STEAM.STEAM.BIOMASS_WASTE</t>
  </si>
  <si>
    <t>UED.ktoe.LT.OIS.OIS.DRYING_STEAM.STEAM.STEAM_DISTR</t>
  </si>
  <si>
    <t>UED.ktoe.LT.OIS.OIS.DRYING_ELEC.ELEC.ELEC</t>
  </si>
  <si>
    <t>UED.ktoe.LT.OIS.OIS.PROC_COOL_THERM.THERM.NG_BIOGAS</t>
  </si>
  <si>
    <t>UED.ktoe.LT.OIS.OIS.PROC_COOL_STEAM.TOTAL.TOTAL</t>
  </si>
  <si>
    <t>UED.ktoe.LT.OIS.OIS.PROC_COOL_STEAM.STEAM.SOLIDS</t>
  </si>
  <si>
    <t>UED.ktoe.LT.OIS.OIS.PROC_COOL_STEAM.STEAM.RFG</t>
  </si>
  <si>
    <t>UED.ktoe.LT.OIS.OIS.PROC_COOL_STEAM.STEAM.LPG</t>
  </si>
  <si>
    <t>UED.ktoe.LT.OIS.OIS.PROC_COOL_STEAM.STEAM.DIESEL_LIQBIO</t>
  </si>
  <si>
    <t>UED.ktoe.LT.OIS.OIS.PROC_COOL_STEAM.STEAM.RFO</t>
  </si>
  <si>
    <t>UED.ktoe.LT.OIS.OIS.PROC_COOL_STEAM.STEAM.OTHER</t>
  </si>
  <si>
    <t>UED.ktoe.LT.OIS.OIS.PROC_COOL_STEAM.STEAM.NG_BIOGAS</t>
  </si>
  <si>
    <t>UED.ktoe.LT.OIS.OIS.PROC_COOL_STEAM.STEAM.DERIVED</t>
  </si>
  <si>
    <t>UED.ktoe.LT.OIS.OIS.PROC_COOL_STEAM.STEAM.BIOMASS_WASTE</t>
  </si>
  <si>
    <t>UED.ktoe.LT.OIS.OIS.PROC_COOL_STEAM.STEAM.STEAM_DISTR</t>
  </si>
  <si>
    <t>UED.ktoe.LT.OIS.OIS.PROC_COOL_ELEC.ELEC.ELEC</t>
  </si>
  <si>
    <t>UED.ktoe.LT.OIS.OIS.MOTOR.MECH.DIESEL_LIQBIO</t>
  </si>
  <si>
    <t>UED.ktoe.LT.OIS.OIS.GENERIC.MECH.ELEC</t>
  </si>
  <si>
    <t>FUEL_EMI.ktCO2.LT.OIS.OIS.TOTAL.TOTAL.TOTAL</t>
  </si>
  <si>
    <t>FUEL_EMI.ktCO2.LT.OIS.OIS.LIGHT.GENERIC.ELEC</t>
  </si>
  <si>
    <t>FUEL_EMI.ktCO2.LT.OIS.OIS.AIRCOMP.GENERIC.ELEC</t>
  </si>
  <si>
    <t>FUEL_EMI.ktCO2.LT.OIS.OIS.MOTOR.GENERIC.ELEC</t>
  </si>
  <si>
    <t>FUEL_EMI.ktCO2.LT.OIS.OIS.FANS.GENERIC.ELEC</t>
  </si>
  <si>
    <t>FUEL_EMI.ktCO2.LT.OIS.OIS.LOW_ENTH.TOTAL.TOTAL</t>
  </si>
  <si>
    <t>FUEL_EMI.ktCO2.LT.OIS.OIS.LOW_ENTH.THERM.DIESEL_LIQBIO</t>
  </si>
  <si>
    <t>FUEL_EMI.ktCO2.LT.OIS.OIS.LOW_ENTH.THERM.NG_BIOGAS</t>
  </si>
  <si>
    <t>FUEL_EMI.ktCO2.LT.OIS.OIS.LOW_ENTH.THERM.SOLAR_GEO</t>
  </si>
  <si>
    <t>FUEL_EMI.ktCO2.LT.OIS.OIS.LOW_ENTH.HP.AMBIENT</t>
  </si>
  <si>
    <t>FUEL_EMI.ktCO2.LT.OIS.OIS.LOW_ENTH.THERM.ELEC</t>
  </si>
  <si>
    <t>FUEL_EMI.ktCO2.LT.OIS.OIS.PROCESSING.TOTAL.TOTAL</t>
  </si>
  <si>
    <t>FUEL_EMI.ktCO2.LT.OIS.OIS.PROCESSING.STEAM.SOLIDS</t>
  </si>
  <si>
    <t>FUEL_EMI.ktCO2.LT.OIS.OIS.PROCESSING.STEAM.RFG</t>
  </si>
  <si>
    <t>FUEL_EMI.ktCO2.LT.OIS.OIS.PROCESSING.STEAM.LPG</t>
  </si>
  <si>
    <t>FUEL_EMI.ktCO2.LT.OIS.OIS.PROCESSING.STEAM.DIESEL_LIQBIO</t>
  </si>
  <si>
    <t>FUEL_EMI.ktCO2.LT.OIS.OIS.PROCESSING.STEAM.RFO</t>
  </si>
  <si>
    <t>FUEL_EMI.ktCO2.LT.OIS.OIS.PROCESSING.STEAM.OTHER</t>
  </si>
  <si>
    <t>FUEL_EMI.ktCO2.LT.OIS.OIS.PROCESSING.STEAM.NG_BIOGAS</t>
  </si>
  <si>
    <t>FUEL_EMI.ktCO2.LT.OIS.OIS.PROCESSING.STEAM.DERIVED</t>
  </si>
  <si>
    <t>FUEL_EMI.ktCO2.LT.OIS.OIS.PROCESSING.STEAM.BIOMASS_WASTE</t>
  </si>
  <si>
    <t>FUEL_EMI.ktCO2.LT.OIS.OIS.PROCESSING.STEAM.STEAM_DISTR</t>
  </si>
  <si>
    <t>FUEL_EMI.ktCO2.LT.OIS.OIS.PROC_HEAT.TOTAL.TOTAL</t>
  </si>
  <si>
    <t>FUEL_EMI.ktCO2.LT.OIS.OIS.PROC_HEAT.THERM.SOLIDS</t>
  </si>
  <si>
    <t>FUEL_EMI.ktCO2.LT.OIS.OIS.PROC_HEAT.THERM.LPG</t>
  </si>
  <si>
    <t>FUEL_EMI.ktCO2.LT.OIS.OIS.PROC_HEAT.THERM.DIESEL_LIQBIO</t>
  </si>
  <si>
    <t>FUEL_EMI.ktCO2.LT.OIS.OIS.PROC_HEAT.THERM.RFO</t>
  </si>
  <si>
    <t>FUEL_EMI.ktCO2.LT.OIS.OIS.PROC_HEAT.THERM.NG_BIOGAS</t>
  </si>
  <si>
    <t>FUEL_EMI.ktCO2.LT.OIS.OIS.PROC_HEAT_ELEC.ELEC.ELEC</t>
  </si>
  <si>
    <t>FUEL_EMI.ktCO2.LT.OIS.OIS.DRYING.TOTAL.TOTAL</t>
  </si>
  <si>
    <t>FUEL_EMI.ktCO2.LT.OIS.OIS.DRYING.THERM.SOLIDS</t>
  </si>
  <si>
    <t>FUEL_EMI.ktCO2.LT.OIS.OIS.DRYING.THERM.LPG</t>
  </si>
  <si>
    <t>FUEL_EMI.ktCO2.LT.OIS.OIS.DRYING.THERM.DIESEL_LIQBIO</t>
  </si>
  <si>
    <t>FUEL_EMI.ktCO2.LT.OIS.OIS.DRYING.THERM.RFO</t>
  </si>
  <si>
    <t>FUEL_EMI.ktCO2.LT.OIS.OIS.DRYING.THERM.NG_BIOGAS</t>
  </si>
  <si>
    <t>FUEL_EMI.ktCO2.LT.OIS.OIS.DRYING_STEAM.TOTAL.TOTAL</t>
  </si>
  <si>
    <t>FUEL_EMI.ktCO2.LT.OIS.OIS.DRYING_STEAM.STEAM.SOLIDS</t>
  </si>
  <si>
    <t>FUEL_EMI.ktCO2.LT.OIS.OIS.DRYING_STEAM.STEAM.RFG</t>
  </si>
  <si>
    <t>FUEL_EMI.ktCO2.LT.OIS.OIS.DRYING_STEAM.STEAM.LPG</t>
  </si>
  <si>
    <t>FUEL_EMI.ktCO2.LT.OIS.OIS.DRYING_STEAM.STEAM.DIESEL_LIQBIO</t>
  </si>
  <si>
    <t>FUEL_EMI.ktCO2.LT.OIS.OIS.DRYING_STEAM.STEAM.RFO</t>
  </si>
  <si>
    <t>FUEL_EMI.ktCO2.LT.OIS.OIS.DRYING_STEAM.STEAM.OTHER</t>
  </si>
  <si>
    <t>FUEL_EMI.ktCO2.LT.OIS.OIS.DRYING_STEAM.STEAM.NG_BIOGAS</t>
  </si>
  <si>
    <t>FUEL_EMI.ktCO2.LT.OIS.OIS.DRYING_STEAM.STEAM.DERIVED</t>
  </si>
  <si>
    <t>FUEL_EMI.ktCO2.LT.OIS.OIS.DRYING_STEAM.STEAM.BIOMASS_WASTE</t>
  </si>
  <si>
    <t>FUEL_EMI.ktCO2.LT.OIS.OIS.DRYING_STEAM.STEAM.STEAM_DISTR</t>
  </si>
  <si>
    <t>FUEL_EMI.ktCO2.LT.OIS.OIS.DRYING_ELEC.ELEC.ELEC</t>
  </si>
  <si>
    <t>FUEL_EMI.ktCO2.LT.OIS.OIS.PROC_COOL_THERM.THERM.NG_BIOGAS</t>
  </si>
  <si>
    <t>FUEL_EMI.ktCO2.LT.OIS.OIS.PROC_COOL_STEAM.TOTAL.TOTAL</t>
  </si>
  <si>
    <t>FUEL_EMI.ktCO2.LT.OIS.OIS.PROC_COOL_STEAM.STEAM.SOLIDS</t>
  </si>
  <si>
    <t>FUEL_EMI.ktCO2.LT.OIS.OIS.PROC_COOL_STEAM.STEAM.RFG</t>
  </si>
  <si>
    <t>FUEL_EMI.ktCO2.LT.OIS.OIS.PROC_COOL_STEAM.STEAM.LPG</t>
  </si>
  <si>
    <t>FUEL_EMI.ktCO2.LT.OIS.OIS.PROC_COOL_STEAM.STEAM.DIESEL_LIQBIO</t>
  </si>
  <si>
    <t>FUEL_EMI.ktCO2.LT.OIS.OIS.PROC_COOL_STEAM.STEAM.RFO</t>
  </si>
  <si>
    <t>FUEL_EMI.ktCO2.LT.OIS.OIS.PROC_COOL_STEAM.STEAM.OTHER</t>
  </si>
  <si>
    <t>FUEL_EMI.ktCO2.LT.OIS.OIS.PROC_COOL_STEAM.STEAM.NG_BIOGAS</t>
  </si>
  <si>
    <t>FUEL_EMI.ktCO2.LT.OIS.OIS.PROC_COOL_STEAM.STEAM.DERIVED</t>
  </si>
  <si>
    <t>FUEL_EMI.ktCO2.LT.OIS.OIS.PROC_COOL_STEAM.STEAM.BIOMASS_WASTE</t>
  </si>
  <si>
    <t>FUEL_EMI.ktCO2.LT.OIS.OIS.PROC_COOL_STEAM.STEAM.STEAM_DISTR</t>
  </si>
  <si>
    <t>FUEL_EMI.ktCO2.LT.OIS.OIS.PROC_COOL_ELEC.ELEC.ELEC</t>
  </si>
  <si>
    <t>FUEL_EMI.ktCO2.LT.OIS.OIS.MOTOR.MECH.DIESEL_LIQBIO</t>
  </si>
  <si>
    <t>FUEL_EMI.ktCO2.LT.OIS.OIS.GENERIC.MECH.ELEC</t>
  </si>
  <si>
    <t>Lithuania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</si>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</sst>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45967.476967592593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LT: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6505.1909735863755</v>
      </c>
      <c r="C3" s="203">
        <f>ISI!C$3+NFM!C$3+CHI!C$3+NMM!C$3+PPA!C$3+FBT!C$3+TRE!C$3+MAE!C$3+TEL!C$3+WWP!C$3+OIS!C$3</f>
        <v>6971.4898756128696</v>
      </c>
      <c r="D3" s="203">
        <f>ISI!D$3+NFM!D$3+CHI!D$3+NMM!D$3+PPA!D$3+FBT!D$3+TRE!D$3+MAE!D$3+TEL!D$3+WWP!D$3+OIS!D$3</f>
        <v>7277.1680369318619</v>
      </c>
      <c r="E3" s="203">
        <f>ISI!E$3+NFM!E$3+CHI!E$3+NMM!E$3+PPA!E$3+FBT!E$3+TRE!E$3+MAE!E$3+TEL!E$3+WWP!E$3+OIS!E$3</f>
        <v>8361.0451617796498</v>
      </c>
      <c r="F3" s="203">
        <f>ISI!F$3+NFM!F$3+CHI!F$3+NMM!F$3+PPA!F$3+FBT!F$3+TRE!F$3+MAE!F$3+TEL!F$3+WWP!F$3+OIS!F$3</f>
        <v>9267.7564896107688</v>
      </c>
      <c r="G3" s="203">
        <f>ISI!G$3+NFM!G$3+CHI!G$3+NMM!G$3+PPA!G$3+FBT!G$3+TRE!G$3+MAE!G$3+TEL!G$3+WWP!G$3+OIS!G$3</f>
        <v>10012.459080355533</v>
      </c>
      <c r="H3" s="203">
        <f>ISI!H$3+NFM!H$3+CHI!H$3+NMM!H$3+PPA!H$3+FBT!H$3+TRE!H$3+MAE!H$3+TEL!H$3+WWP!H$3+OIS!H$3</f>
        <v>11390.146316801713</v>
      </c>
      <c r="I3" s="203">
        <f>ISI!I$3+NFM!I$3+CHI!I$3+NMM!I$3+PPA!I$3+FBT!I$3+TRE!I$3+MAE!I$3+TEL!I$3+WWP!I$3+OIS!I$3</f>
        <v>13183.5392602469</v>
      </c>
      <c r="J3" s="203">
        <f>ISI!J$3+NFM!J$3+CHI!J$3+NMM!J$3+PPA!J$3+FBT!J$3+TRE!J$3+MAE!J$3+TEL!J$3+WWP!J$3+OIS!J$3</f>
        <v>13082.06528336151</v>
      </c>
      <c r="K3" s="203">
        <f>ISI!K$3+NFM!K$3+CHI!K$3+NMM!K$3+PPA!K$3+FBT!K$3+TRE!K$3+MAE!K$3+TEL!K$3+WWP!K$3+OIS!K$3</f>
        <v>8945.370061538084</v>
      </c>
      <c r="L3" s="203">
        <f>ISI!L$3+NFM!L$3+CHI!L$3+NMM!L$3+PPA!L$3+FBT!L$3+TRE!L$3+MAE!L$3+TEL!L$3+WWP!L$3+OIS!L$3</f>
        <v>9454.2525106730845</v>
      </c>
      <c r="M3" s="203">
        <f>ISI!M$3+NFM!M$3+CHI!M$3+NMM!M$3+PPA!M$3+FBT!M$3+TRE!M$3+MAE!M$3+TEL!M$3+WWP!M$3+OIS!M$3</f>
        <v>11002.624441758388</v>
      </c>
      <c r="N3" s="203">
        <f>ISI!N$3+NFM!N$3+CHI!N$3+NMM!N$3+PPA!N$3+FBT!N$3+TRE!N$3+MAE!N$3+TEL!N$3+WWP!N$3+OIS!N$3</f>
        <v>11312.793486814819</v>
      </c>
      <c r="O3" s="203">
        <f>ISI!O$3+NFM!O$3+CHI!O$3+NMM!O$3+PPA!O$3+FBT!O$3+TRE!O$3+MAE!O$3+TEL!O$3+WWP!O$3+OIS!O$3</f>
        <v>11965.220871027139</v>
      </c>
      <c r="P3" s="203">
        <f>ISI!P$3+NFM!P$3+CHI!P$3+NMM!P$3+PPA!P$3+FBT!P$3+TRE!P$3+MAE!P$3+TEL!P$3+WWP!P$3+OIS!P$3</f>
        <v>12775.180091679122</v>
      </c>
      <c r="Q3" s="203">
        <f>ISI!Q$3+NFM!Q$3+CHI!Q$3+NMM!Q$3+PPA!Q$3+FBT!Q$3+TRE!Q$3+MAE!Q$3+TEL!Q$3+WWP!Q$3+OIS!Q$3</f>
        <v>12877.701270999998</v>
      </c>
      <c r="R3" s="203">
        <f>ISI!R$3+NFM!R$3+CHI!R$3+NMM!R$3+PPA!R$3+FBT!R$3+TRE!R$3+MAE!R$3+TEL!R$3+WWP!R$3+OIS!R$3</f>
        <v>12728.250631130677</v>
      </c>
      <c r="S3" s="203">
        <f>ISI!S$3+NFM!S$3+CHI!S$3+NMM!S$3+PPA!S$3+FBT!S$3+TRE!S$3+MAE!S$3+TEL!S$3+WWP!S$3+OIS!S$3</f>
        <v>13111.903312958833</v>
      </c>
      <c r="T3" s="203">
        <f>ISI!T$3+NFM!T$3+CHI!T$3+NMM!T$3+PPA!T$3+FBT!T$3+TRE!T$3+MAE!T$3+TEL!T$3+WWP!T$3+OIS!T$3</f>
        <v>13816.106888417728</v>
      </c>
      <c r="U3" s="203">
        <f>ISI!U$3+NFM!U$3+CHI!U$3+NMM!U$3+PPA!U$3+FBT!U$3+TRE!U$3+MAE!U$3+TEL!U$3+WWP!U$3+OIS!U$3</f>
        <v>14313.379763987976</v>
      </c>
      <c r="V3" s="203">
        <f>ISI!V$3+NFM!V$3+CHI!V$3+NMM!V$3+PPA!V$3+FBT!V$3+TRE!V$3+MAE!V$3+TEL!V$3+WWP!V$3+OIS!V$3</f>
        <v>14389.133048561147</v>
      </c>
      <c r="W3" s="203">
        <f>ISI!W$3+NFM!W$3+CHI!W$3+NMM!W$3+PPA!W$3+FBT!W$3+TRE!W$3+MAE!W$3+TEL!W$3+WWP!W$3+OIS!W$3</f>
        <v>15616.343693051265</v>
      </c>
      <c r="X3" s="203">
        <f>ISI!X$3+NFM!X$3+CHI!X$3+NMM!X$3+PPA!X$3+FBT!X$3+TRE!X$3+MAE!X$3+TEL!X$3+WWP!X$3+OIS!X$3</f>
        <v>15209.953736240408</v>
      </c>
      <c r="Y3" s="203">
        <f>ISI!Y$3+NFM!Y$3+CHI!Y$3+NMM!Y$3+PPA!Y$3+FBT!Y$3+TRE!Y$3+MAE!Y$3+TEL!Y$3+WWP!Y$3+OIS!Y$3</f>
        <v>14039.98009266995</v>
      </c>
    </row>
    <row r="4" spans="1:25" ht="12" customHeight="1" x14ac:dyDescent="0.25">
      <c r="A4" s="12" t="s">
        <v>14</v>
      </c>
      <c r="B4" s="204">
        <f>ISI!B$3</f>
        <v>0</v>
      </c>
      <c r="C4" s="204">
        <f>ISI!C$3</f>
        <v>0</v>
      </c>
      <c r="D4" s="204">
        <f>ISI!D$3</f>
        <v>0</v>
      </c>
      <c r="E4" s="204">
        <f>ISI!E$3</f>
        <v>0</v>
      </c>
      <c r="F4" s="204">
        <f>ISI!F$3</f>
        <v>0</v>
      </c>
      <c r="G4" s="204">
        <f>ISI!G$3</f>
        <v>0</v>
      </c>
      <c r="H4" s="204">
        <f>ISI!H$3</f>
        <v>0</v>
      </c>
      <c r="I4" s="204">
        <f>ISI!I$3</f>
        <v>0</v>
      </c>
      <c r="J4" s="204">
        <f>ISI!J$3</f>
        <v>0</v>
      </c>
      <c r="K4" s="204">
        <f>ISI!K$3</f>
        <v>0</v>
      </c>
      <c r="L4" s="204">
        <f>ISI!L$3</f>
        <v>0</v>
      </c>
      <c r="M4" s="204">
        <f>ISI!M$3</f>
        <v>0</v>
      </c>
      <c r="N4" s="204">
        <f>ISI!N$3</f>
        <v>0</v>
      </c>
      <c r="O4" s="204">
        <f>ISI!O$3</f>
        <v>0</v>
      </c>
      <c r="P4" s="204">
        <f>ISI!P$3</f>
        <v>0</v>
      </c>
      <c r="Q4" s="204">
        <f>ISI!Q$3</f>
        <v>0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304.4485137263178</v>
      </c>
      <c r="C9" s="205">
        <f>CHI!C$3</f>
        <v>265.91209345588118</v>
      </c>
      <c r="D9" s="205">
        <f>CHI!D$3</f>
        <v>279.4253693945422</v>
      </c>
      <c r="E9" s="205">
        <f>CHI!E$3</f>
        <v>294.47179588307563</v>
      </c>
      <c r="F9" s="205">
        <f>CHI!F$3</f>
        <v>360.34419373719635</v>
      </c>
      <c r="G9" s="205">
        <f>CHI!G$3</f>
        <v>429.29324302134643</v>
      </c>
      <c r="H9" s="205">
        <f>CHI!H$3</f>
        <v>572.09855106002749</v>
      </c>
      <c r="I9" s="205">
        <f>CHI!I$3</f>
        <v>833.1211152248186</v>
      </c>
      <c r="J9" s="205">
        <f>CHI!J$3</f>
        <v>987.93347631561778</v>
      </c>
      <c r="K9" s="205">
        <f>CHI!K$3</f>
        <v>652.57442151484327</v>
      </c>
      <c r="L9" s="205">
        <f>CHI!L$3</f>
        <v>795.79662604403097</v>
      </c>
      <c r="M9" s="205">
        <f>CHI!M$3</f>
        <v>1008.9010764778144</v>
      </c>
      <c r="N9" s="205">
        <f>CHI!N$3</f>
        <v>1005.536835556994</v>
      </c>
      <c r="O9" s="205">
        <f>CHI!O$3</f>
        <v>760.63916920182533</v>
      </c>
      <c r="P9" s="205">
        <f>CHI!P$3</f>
        <v>772.10947782760343</v>
      </c>
      <c r="Q9" s="205">
        <f>CHI!Q$3</f>
        <v>799.65245499999992</v>
      </c>
      <c r="R9" s="205">
        <f>CHI!R$3</f>
        <v>726.58325198261434</v>
      </c>
      <c r="S9" s="205">
        <f>CHI!S$3</f>
        <v>715.91643120480899</v>
      </c>
      <c r="T9" s="205">
        <f>CHI!T$3</f>
        <v>874.4139851860009</v>
      </c>
      <c r="U9" s="205">
        <f>CHI!U$3</f>
        <v>928.40197334769152</v>
      </c>
      <c r="V9" s="205">
        <f>CHI!V$3</f>
        <v>1231.5736263930028</v>
      </c>
      <c r="W9" s="205">
        <f>CHI!W$3</f>
        <v>1609.8889390933189</v>
      </c>
      <c r="X9" s="205">
        <f>CHI!X$3</f>
        <v>1503.1721990997548</v>
      </c>
      <c r="Y9" s="205">
        <f>CHI!Y$3</f>
        <v>1261.0020030886428</v>
      </c>
    </row>
    <row r="10" spans="1:25" ht="12" customHeight="1" x14ac:dyDescent="0.25">
      <c r="A10" s="14" t="s">
        <v>59</v>
      </c>
      <c r="B10" s="204">
        <f>CHI!B$5</f>
        <v>259.16366430472181</v>
      </c>
      <c r="C10" s="204">
        <f>CHI!C$5</f>
        <v>242.2067416421356</v>
      </c>
      <c r="D10" s="204">
        <f>CHI!D$5</f>
        <v>248.28478095472619</v>
      </c>
      <c r="E10" s="204">
        <f>CHI!E$5</f>
        <v>254.8819230459635</v>
      </c>
      <c r="F10" s="204">
        <f>CHI!F$5</f>
        <v>320.40056616368872</v>
      </c>
      <c r="G10" s="204">
        <f>CHI!G$5</f>
        <v>388.56978540718632</v>
      </c>
      <c r="H10" s="204">
        <f>CHI!H$5</f>
        <v>527.72600943908185</v>
      </c>
      <c r="I10" s="204">
        <f>CHI!I$5</f>
        <v>796.04415748186125</v>
      </c>
      <c r="J10" s="204">
        <f>CHI!J$5</f>
        <v>912.47995748185326</v>
      </c>
      <c r="K10" s="204">
        <f>CHI!K$5</f>
        <v>536.29265185086433</v>
      </c>
      <c r="L10" s="204">
        <f>CHI!L$5</f>
        <v>731.28927680819686</v>
      </c>
      <c r="M10" s="204">
        <f>CHI!M$5</f>
        <v>940.63766501445775</v>
      </c>
      <c r="N10" s="204">
        <f>CHI!N$5</f>
        <v>904.91519934379164</v>
      </c>
      <c r="O10" s="204">
        <f>CHI!O$5</f>
        <v>571.11841804149333</v>
      </c>
      <c r="P10" s="204">
        <f>CHI!P$5</f>
        <v>608.05975316980562</v>
      </c>
      <c r="Q10" s="204">
        <f>CHI!Q$5</f>
        <v>710.78829979278316</v>
      </c>
      <c r="R10" s="204">
        <f>CHI!R$5</f>
        <v>645.15690719577458</v>
      </c>
      <c r="S10" s="204">
        <f>CHI!S$5</f>
        <v>627.35661598059482</v>
      </c>
      <c r="T10" s="204">
        <f>CHI!T$5</f>
        <v>790.2049893991491</v>
      </c>
      <c r="U10" s="204">
        <f>CHI!U$5</f>
        <v>839.68489582692541</v>
      </c>
      <c r="V10" s="204">
        <f>CHI!V$5</f>
        <v>1137.5080391217341</v>
      </c>
      <c r="W10" s="204">
        <f>CHI!W$5</f>
        <v>1494.675661727319</v>
      </c>
      <c r="X10" s="204">
        <f>CHI!X$5</f>
        <v>411.58351329932782</v>
      </c>
      <c r="Y10" s="204">
        <f>CHI!Y$5</f>
        <v>117.4650802271768</v>
      </c>
    </row>
    <row r="11" spans="1:25" ht="12" customHeight="1" x14ac:dyDescent="0.25">
      <c r="A11" s="14" t="s">
        <v>49</v>
      </c>
      <c r="B11" s="204">
        <f>CHI!B$6</f>
        <v>45.284849421595993</v>
      </c>
      <c r="C11" s="204">
        <f>CHI!C$6</f>
        <v>23.70535181374558</v>
      </c>
      <c r="D11" s="204">
        <f>CHI!D$6</f>
        <v>31.14058843981601</v>
      </c>
      <c r="E11" s="204">
        <f>CHI!E$6</f>
        <v>39.589872837112132</v>
      </c>
      <c r="F11" s="204">
        <f>CHI!F$6</f>
        <v>39.943627573507626</v>
      </c>
      <c r="G11" s="204">
        <f>CHI!G$6</f>
        <v>40.723457614160111</v>
      </c>
      <c r="H11" s="204">
        <f>CHI!H$6</f>
        <v>44.37254162094564</v>
      </c>
      <c r="I11" s="204">
        <f>CHI!I$6</f>
        <v>37.076957742957347</v>
      </c>
      <c r="J11" s="204">
        <f>CHI!J$6</f>
        <v>75.45351883376452</v>
      </c>
      <c r="K11" s="204">
        <f>CHI!K$6</f>
        <v>116.28176966397891</v>
      </c>
      <c r="L11" s="204">
        <f>CHI!L$6</f>
        <v>64.507349235834113</v>
      </c>
      <c r="M11" s="204">
        <f>CHI!M$6</f>
        <v>68.263411463356647</v>
      </c>
      <c r="N11" s="204">
        <f>CHI!N$6</f>
        <v>100.62163621320239</v>
      </c>
      <c r="O11" s="204">
        <f>CHI!O$6</f>
        <v>189.520751160332</v>
      </c>
      <c r="P11" s="204">
        <f>CHI!P$6</f>
        <v>164.04972465779781</v>
      </c>
      <c r="Q11" s="204">
        <f>CHI!Q$6</f>
        <v>88.864155207216754</v>
      </c>
      <c r="R11" s="204">
        <f>CHI!R$6</f>
        <v>81.426344786839763</v>
      </c>
      <c r="S11" s="204">
        <f>CHI!S$6</f>
        <v>88.559815224214162</v>
      </c>
      <c r="T11" s="204">
        <f>CHI!T$6</f>
        <v>84.208995786851801</v>
      </c>
      <c r="U11" s="204">
        <f>CHI!U$6</f>
        <v>88.717077520766111</v>
      </c>
      <c r="V11" s="204">
        <f>CHI!V$6</f>
        <v>94.065587271268669</v>
      </c>
      <c r="W11" s="204">
        <f>CHI!W$6</f>
        <v>115.2132773659998</v>
      </c>
      <c r="X11" s="204">
        <f>CHI!X$6</f>
        <v>1091.5886858004269</v>
      </c>
      <c r="Y11" s="204">
        <f>CHI!Y$6</f>
        <v>1143.5369228614661</v>
      </c>
    </row>
    <row r="12" spans="1:25" ht="12" customHeight="1" x14ac:dyDescent="0.25">
      <c r="A12" s="14" t="s">
        <v>50</v>
      </c>
      <c r="B12" s="204">
        <f>CHI!B$7</f>
        <v>0</v>
      </c>
      <c r="C12" s="204">
        <f>CHI!C$7</f>
        <v>0</v>
      </c>
      <c r="D12" s="204">
        <f>CHI!D$7</f>
        <v>0</v>
      </c>
      <c r="E12" s="204">
        <f>CHI!E$7</f>
        <v>0</v>
      </c>
      <c r="F12" s="204">
        <f>CHI!F$7</f>
        <v>0</v>
      </c>
      <c r="G12" s="204">
        <f>CHI!G$7</f>
        <v>0</v>
      </c>
      <c r="H12" s="204">
        <f>CHI!H$7</f>
        <v>0</v>
      </c>
      <c r="I12" s="204">
        <f>CHI!I$7</f>
        <v>0</v>
      </c>
      <c r="J12" s="204">
        <f>CHI!J$7</f>
        <v>0</v>
      </c>
      <c r="K12" s="204">
        <f>CHI!K$7</f>
        <v>0</v>
      </c>
      <c r="L12" s="204">
        <f>CHI!L$7</f>
        <v>0</v>
      </c>
      <c r="M12" s="204">
        <f>CHI!M$7</f>
        <v>0</v>
      </c>
      <c r="N12" s="204">
        <f>CHI!N$7</f>
        <v>0</v>
      </c>
      <c r="O12" s="204">
        <f>CHI!O$7</f>
        <v>0</v>
      </c>
      <c r="P12" s="204">
        <f>CHI!P$7</f>
        <v>0</v>
      </c>
      <c r="Q12" s="204">
        <f>CHI!Q$7</f>
        <v>0</v>
      </c>
      <c r="R12" s="204">
        <f>CHI!R$7</f>
        <v>0</v>
      </c>
      <c r="S12" s="204">
        <f>CHI!S$7</f>
        <v>0</v>
      </c>
      <c r="T12" s="204">
        <f>CHI!T$7</f>
        <v>0</v>
      </c>
      <c r="U12" s="204">
        <f>CHI!U$7</f>
        <v>0</v>
      </c>
      <c r="V12" s="204">
        <f>CHI!V$7</f>
        <v>0</v>
      </c>
      <c r="W12" s="204">
        <f>CHI!W$7</f>
        <v>0</v>
      </c>
      <c r="X12" s="204">
        <f>CHI!X$7</f>
        <v>0</v>
      </c>
      <c r="Y12" s="204">
        <f>CHI!Y$7</f>
        <v>0</v>
      </c>
    </row>
    <row r="13" spans="1:25" ht="12" customHeight="1" x14ac:dyDescent="0.25">
      <c r="A13" s="13" t="s">
        <v>20</v>
      </c>
      <c r="B13" s="205">
        <f>NMM!B$3</f>
        <v>198.40185236293979</v>
      </c>
      <c r="C13" s="205">
        <f>NMM!C$3</f>
        <v>208.37838596269961</v>
      </c>
      <c r="D13" s="205">
        <f>NMM!D$3</f>
        <v>211.66471731636574</v>
      </c>
      <c r="E13" s="205">
        <f>NMM!E$3</f>
        <v>258.18617174582465</v>
      </c>
      <c r="F13" s="205">
        <f>NMM!F$3</f>
        <v>290.11521949078133</v>
      </c>
      <c r="G13" s="205">
        <f>NMM!G$3</f>
        <v>367.18630268199229</v>
      </c>
      <c r="H13" s="205">
        <f>NMM!H$3</f>
        <v>482.59726154202167</v>
      </c>
      <c r="I13" s="205">
        <f>NMM!I$3</f>
        <v>497.79169176557429</v>
      </c>
      <c r="J13" s="205">
        <f>NMM!J$3</f>
        <v>441.59777164824175</v>
      </c>
      <c r="K13" s="205">
        <f>NMM!K$3</f>
        <v>233.34375481838185</v>
      </c>
      <c r="L13" s="205">
        <f>NMM!L$3</f>
        <v>257.15551270467415</v>
      </c>
      <c r="M13" s="205">
        <f>NMM!M$3</f>
        <v>309.0557727944697</v>
      </c>
      <c r="N13" s="205">
        <f>NMM!N$3</f>
        <v>329.12990360202701</v>
      </c>
      <c r="O13" s="205">
        <f>NMM!O$3</f>
        <v>380.85665078856783</v>
      </c>
      <c r="P13" s="205">
        <f>NMM!P$3</f>
        <v>406.45383158943696</v>
      </c>
      <c r="Q13" s="205">
        <f>NMM!Q$3</f>
        <v>366.6287670000001</v>
      </c>
      <c r="R13" s="205">
        <f>NMM!R$3</f>
        <v>388.18917160876401</v>
      </c>
      <c r="S13" s="205">
        <f>NMM!S$3</f>
        <v>386.80814320145561</v>
      </c>
      <c r="T13" s="205">
        <f>NMM!T$3</f>
        <v>392.80370717111356</v>
      </c>
      <c r="U13" s="205">
        <f>NMM!U$3</f>
        <v>396.29430609772498</v>
      </c>
      <c r="V13" s="205">
        <f>NMM!V$3</f>
        <v>374.60927757793752</v>
      </c>
      <c r="W13" s="205">
        <f>NMM!W$3</f>
        <v>401.0021916734749</v>
      </c>
      <c r="X13" s="205">
        <f>NMM!X$3</f>
        <v>367.53118282609171</v>
      </c>
      <c r="Y13" s="205">
        <f>NMM!Y$3</f>
        <v>306.84340261993799</v>
      </c>
    </row>
    <row r="14" spans="1:25" ht="12" customHeight="1" x14ac:dyDescent="0.25">
      <c r="A14" s="14" t="s">
        <v>51</v>
      </c>
      <c r="B14" s="204">
        <f>NMM!B$4</f>
        <v>88.911349018904104</v>
      </c>
      <c r="C14" s="204">
        <f>NMM!C$4</f>
        <v>81.961136052198725</v>
      </c>
      <c r="D14" s="204">
        <f>NMM!D$4</f>
        <v>102.50985583340329</v>
      </c>
      <c r="E14" s="204">
        <f>NMM!E$4</f>
        <v>123.2053314416486</v>
      </c>
      <c r="F14" s="204">
        <f>NMM!F$4</f>
        <v>154.24730160279191</v>
      </c>
      <c r="G14" s="204">
        <f>NMM!G$4</f>
        <v>192.64471855233549</v>
      </c>
      <c r="H14" s="204">
        <f>NMM!H$4</f>
        <v>257.31757790873849</v>
      </c>
      <c r="I14" s="204">
        <f>NMM!I$4</f>
        <v>275.92935820032181</v>
      </c>
      <c r="J14" s="204">
        <f>NMM!J$4</f>
        <v>268.52237935746967</v>
      </c>
      <c r="K14" s="204">
        <f>NMM!K$4</f>
        <v>129.51053811149339</v>
      </c>
      <c r="L14" s="204">
        <f>NMM!L$4</f>
        <v>121.0876876026818</v>
      </c>
      <c r="M14" s="204">
        <f>NMM!M$4</f>
        <v>145.94558597936521</v>
      </c>
      <c r="N14" s="204">
        <f>NMM!N$4</f>
        <v>148.1547563952426</v>
      </c>
      <c r="O14" s="204">
        <f>NMM!O$4</f>
        <v>169.3856614064959</v>
      </c>
      <c r="P14" s="204">
        <f>NMM!P$4</f>
        <v>187.08181929973529</v>
      </c>
      <c r="Q14" s="204">
        <f>NMM!Q$4</f>
        <v>149.05032782340311</v>
      </c>
      <c r="R14" s="204">
        <f>NMM!R$4</f>
        <v>172.1942626120252</v>
      </c>
      <c r="S14" s="204">
        <f>NMM!S$4</f>
        <v>181.54654748165211</v>
      </c>
      <c r="T14" s="204">
        <f>NMM!T$4</f>
        <v>197.4832022602838</v>
      </c>
      <c r="U14" s="204">
        <f>NMM!U$4</f>
        <v>186.71216644392169</v>
      </c>
      <c r="V14" s="204">
        <f>NMM!V$4</f>
        <v>148.4025829012117</v>
      </c>
      <c r="W14" s="204">
        <f>NMM!W$4</f>
        <v>191.33706677720019</v>
      </c>
      <c r="X14" s="204">
        <f>NMM!X$4</f>
        <v>180.97330368332851</v>
      </c>
      <c r="Y14" s="204">
        <f>NMM!Y$4</f>
        <v>163.69621068448339</v>
      </c>
    </row>
    <row r="15" spans="1:25" ht="12" customHeight="1" x14ac:dyDescent="0.25">
      <c r="A15" s="14" t="s">
        <v>52</v>
      </c>
      <c r="B15" s="204">
        <f>NMM!B$5</f>
        <v>48.63653476092729</v>
      </c>
      <c r="C15" s="204">
        <f>NMM!C$5</f>
        <v>65.946864540899028</v>
      </c>
      <c r="D15" s="204">
        <f>NMM!D$5</f>
        <v>63.514486549492659</v>
      </c>
      <c r="E15" s="204">
        <f>NMM!E$5</f>
        <v>72.374753105932598</v>
      </c>
      <c r="F15" s="204">
        <f>NMM!F$5</f>
        <v>66.48194128103296</v>
      </c>
      <c r="G15" s="204">
        <f>NMM!G$5</f>
        <v>103.3134858141258</v>
      </c>
      <c r="H15" s="204">
        <f>NMM!H$5</f>
        <v>148.7931703604456</v>
      </c>
      <c r="I15" s="204">
        <f>NMM!I$5</f>
        <v>150.32695894321111</v>
      </c>
      <c r="J15" s="204">
        <f>NMM!J$5</f>
        <v>97.701134101466351</v>
      </c>
      <c r="K15" s="204">
        <f>NMM!K$5</f>
        <v>64.871842316886983</v>
      </c>
      <c r="L15" s="204">
        <f>NMM!L$5</f>
        <v>82.393794088716504</v>
      </c>
      <c r="M15" s="204">
        <f>NMM!M$5</f>
        <v>99.010227145978973</v>
      </c>
      <c r="N15" s="204">
        <f>NMM!N$5</f>
        <v>106.2878237399069</v>
      </c>
      <c r="O15" s="204">
        <f>NMM!O$5</f>
        <v>130.45235933369159</v>
      </c>
      <c r="P15" s="204">
        <f>NMM!P$5</f>
        <v>108.4976829099249</v>
      </c>
      <c r="Q15" s="204">
        <f>NMM!Q$5</f>
        <v>106.0100283238273</v>
      </c>
      <c r="R15" s="204">
        <f>NMM!R$5</f>
        <v>94.472147654550398</v>
      </c>
      <c r="S15" s="204">
        <f>NMM!S$5</f>
        <v>95.3610384846952</v>
      </c>
      <c r="T15" s="204">
        <f>NMM!T$5</f>
        <v>91.605022392525925</v>
      </c>
      <c r="U15" s="204">
        <f>NMM!U$5</f>
        <v>81.374455022402003</v>
      </c>
      <c r="V15" s="204">
        <f>NMM!V$5</f>
        <v>85.004177541453458</v>
      </c>
      <c r="W15" s="204">
        <f>NMM!W$5</f>
        <v>80.868537139425371</v>
      </c>
      <c r="X15" s="204">
        <f>NMM!X$5</f>
        <v>79.104980080786859</v>
      </c>
      <c r="Y15" s="204">
        <f>NMM!Y$5</f>
        <v>58.68461189654009</v>
      </c>
    </row>
    <row r="16" spans="1:25" ht="12" customHeight="1" x14ac:dyDescent="0.25">
      <c r="A16" s="14" t="s">
        <v>60</v>
      </c>
      <c r="B16" s="204">
        <f>NMM!B$6</f>
        <v>60.853968583108369</v>
      </c>
      <c r="C16" s="204">
        <f>NMM!C$6</f>
        <v>60.470385369601857</v>
      </c>
      <c r="D16" s="204">
        <f>NMM!D$6</f>
        <v>45.640374933469801</v>
      </c>
      <c r="E16" s="204">
        <f>NMM!E$6</f>
        <v>62.606087198243479</v>
      </c>
      <c r="F16" s="204">
        <f>NMM!F$6</f>
        <v>69.38597660695649</v>
      </c>
      <c r="G16" s="204">
        <f>NMM!G$6</f>
        <v>71.228098315530957</v>
      </c>
      <c r="H16" s="204">
        <f>NMM!H$6</f>
        <v>76.486513272837527</v>
      </c>
      <c r="I16" s="204">
        <f>NMM!I$6</f>
        <v>71.535374622041388</v>
      </c>
      <c r="J16" s="204">
        <f>NMM!J$6</f>
        <v>75.374258189305664</v>
      </c>
      <c r="K16" s="204">
        <f>NMM!K$6</f>
        <v>38.961374390001488</v>
      </c>
      <c r="L16" s="204">
        <f>NMM!L$6</f>
        <v>53.674031013275822</v>
      </c>
      <c r="M16" s="204">
        <f>NMM!M$6</f>
        <v>64.099959669125496</v>
      </c>
      <c r="N16" s="204">
        <f>NMM!N$6</f>
        <v>74.687323466877501</v>
      </c>
      <c r="O16" s="204">
        <f>NMM!O$6</f>
        <v>81.018630048380317</v>
      </c>
      <c r="P16" s="204">
        <f>NMM!P$6</f>
        <v>110.8743293797768</v>
      </c>
      <c r="Q16" s="204">
        <f>NMM!Q$6</f>
        <v>111.5684108527697</v>
      </c>
      <c r="R16" s="204">
        <f>NMM!R$6</f>
        <v>121.5227613421884</v>
      </c>
      <c r="S16" s="204">
        <f>NMM!S$6</f>
        <v>109.90055723510829</v>
      </c>
      <c r="T16" s="204">
        <f>NMM!T$6</f>
        <v>103.7154825183038</v>
      </c>
      <c r="U16" s="204">
        <f>NMM!U$6</f>
        <v>128.20768463140129</v>
      </c>
      <c r="V16" s="204">
        <f>NMM!V$6</f>
        <v>141.20251713527239</v>
      </c>
      <c r="W16" s="204">
        <f>NMM!W$6</f>
        <v>128.79658775684931</v>
      </c>
      <c r="X16" s="204">
        <f>NMM!X$6</f>
        <v>107.4528990619763</v>
      </c>
      <c r="Y16" s="204">
        <f>NMM!Y$6</f>
        <v>84.46258003891451</v>
      </c>
    </row>
    <row r="17" spans="1:25" ht="12" customHeight="1" x14ac:dyDescent="0.25">
      <c r="A17" s="13" t="s">
        <v>21</v>
      </c>
      <c r="B17" s="205">
        <f>PPA!B$3</f>
        <v>193.17420004220986</v>
      </c>
      <c r="C17" s="205">
        <f>PPA!C$3</f>
        <v>212.72967476470512</v>
      </c>
      <c r="D17" s="205">
        <f>PPA!D$3</f>
        <v>197.46059437214313</v>
      </c>
      <c r="E17" s="205">
        <f>PPA!E$3</f>
        <v>239.11295905829519</v>
      </c>
      <c r="F17" s="205">
        <f>PPA!F$3</f>
        <v>244.79172812408552</v>
      </c>
      <c r="G17" s="205">
        <f>PPA!G$3</f>
        <v>245.07062944718109</v>
      </c>
      <c r="H17" s="205">
        <f>PPA!H$3</f>
        <v>271.8552384258366</v>
      </c>
      <c r="I17" s="205">
        <f>PPA!I$3</f>
        <v>268.8841811407006</v>
      </c>
      <c r="J17" s="205">
        <f>PPA!J$3</f>
        <v>319.54227895662751</v>
      </c>
      <c r="K17" s="205">
        <f>PPA!K$3</f>
        <v>262.98286611322771</v>
      </c>
      <c r="L17" s="205">
        <f>PPA!L$3</f>
        <v>330.82161227053348</v>
      </c>
      <c r="M17" s="205">
        <f>PPA!M$3</f>
        <v>380.09390238823994</v>
      </c>
      <c r="N17" s="205">
        <f>PPA!N$3</f>
        <v>407.45723692861691</v>
      </c>
      <c r="O17" s="205">
        <f>PPA!O$3</f>
        <v>460.3424465615243</v>
      </c>
      <c r="P17" s="205">
        <f>PPA!P$3</f>
        <v>475.06201594419542</v>
      </c>
      <c r="Q17" s="205">
        <f>PPA!Q$3</f>
        <v>475.03802599999977</v>
      </c>
      <c r="R17" s="205">
        <f>PPA!R$3</f>
        <v>485.95758244804608</v>
      </c>
      <c r="S17" s="205">
        <f>PPA!S$3</f>
        <v>497.97166169704019</v>
      </c>
      <c r="T17" s="205">
        <f>PPA!T$3</f>
        <v>515.3877376068142</v>
      </c>
      <c r="U17" s="205">
        <f>PPA!U$3</f>
        <v>522.47551397675784</v>
      </c>
      <c r="V17" s="205">
        <f>PPA!V$3</f>
        <v>493.44058576668067</v>
      </c>
      <c r="W17" s="205">
        <f>PPA!W$3</f>
        <v>504.80001750671101</v>
      </c>
      <c r="X17" s="205">
        <f>PPA!X$3</f>
        <v>497.66235929252321</v>
      </c>
      <c r="Y17" s="205">
        <f>PPA!Y$3</f>
        <v>429.25086845551255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92.853062649154978</v>
      </c>
      <c r="C19" s="204">
        <f>PPA!C$6</f>
        <v>110.2326496508017</v>
      </c>
      <c r="D19" s="204">
        <f>PPA!D$6</f>
        <v>110.3730209108442</v>
      </c>
      <c r="E19" s="204">
        <f>PPA!E$6</f>
        <v>112.8110750420945</v>
      </c>
      <c r="F19" s="204">
        <f>PPA!F$6</f>
        <v>131.70737342698271</v>
      </c>
      <c r="G19" s="204">
        <f>PPA!G$6</f>
        <v>127.3611918445539</v>
      </c>
      <c r="H19" s="204">
        <f>PPA!H$6</f>
        <v>118.6779213432586</v>
      </c>
      <c r="I19" s="204">
        <f>PPA!I$6</f>
        <v>122.8506815395055</v>
      </c>
      <c r="J19" s="204">
        <f>PPA!J$6</f>
        <v>134.7106324522729</v>
      </c>
      <c r="K19" s="204">
        <f>PPA!K$6</f>
        <v>124.0388241472162</v>
      </c>
      <c r="L19" s="204">
        <f>PPA!L$6</f>
        <v>181.63086475527251</v>
      </c>
      <c r="M19" s="204">
        <f>PPA!M$6</f>
        <v>199.8645803402253</v>
      </c>
      <c r="N19" s="204">
        <f>PPA!N$6</f>
        <v>207.83886466857501</v>
      </c>
      <c r="O19" s="204">
        <f>PPA!O$6</f>
        <v>249.19871107197179</v>
      </c>
      <c r="P19" s="204">
        <f>PPA!P$6</f>
        <v>271.52949576482308</v>
      </c>
      <c r="Q19" s="204">
        <f>PPA!Q$6</f>
        <v>272.47984899999989</v>
      </c>
      <c r="R19" s="204">
        <f>PPA!R$6</f>
        <v>287.6881033236636</v>
      </c>
      <c r="S19" s="204">
        <f>PPA!S$6</f>
        <v>310.55668899029251</v>
      </c>
      <c r="T19" s="204">
        <f>PPA!T$6</f>
        <v>329.89318868115032</v>
      </c>
      <c r="U19" s="204">
        <f>PPA!U$6</f>
        <v>326.25479158253688</v>
      </c>
      <c r="V19" s="204">
        <f>PPA!V$6</f>
        <v>315.1260288827761</v>
      </c>
      <c r="W19" s="204">
        <f>PPA!W$6</f>
        <v>329.80097370658751</v>
      </c>
      <c r="X19" s="204">
        <f>PPA!X$6</f>
        <v>343.91036977889581</v>
      </c>
      <c r="Y19" s="204">
        <f>PPA!Y$6</f>
        <v>304.35424409306961</v>
      </c>
    </row>
    <row r="20" spans="1:25" ht="12" customHeight="1" x14ac:dyDescent="0.25">
      <c r="A20" s="14" t="s">
        <v>62</v>
      </c>
      <c r="B20" s="204">
        <f>PPA!B$7</f>
        <v>100.3211373930549</v>
      </c>
      <c r="C20" s="204">
        <f>PPA!C$7</f>
        <v>102.4970251139034</v>
      </c>
      <c r="D20" s="204">
        <f>PPA!D$7</f>
        <v>87.087573461298931</v>
      </c>
      <c r="E20" s="204">
        <f>PPA!E$7</f>
        <v>126.3018840162007</v>
      </c>
      <c r="F20" s="204">
        <f>PPA!F$7</f>
        <v>113.0843546971028</v>
      </c>
      <c r="G20" s="204">
        <f>PPA!G$7</f>
        <v>117.7094376026272</v>
      </c>
      <c r="H20" s="204">
        <f>PPA!H$7</f>
        <v>153.17731708257801</v>
      </c>
      <c r="I20" s="204">
        <f>PPA!I$7</f>
        <v>146.0334996011951</v>
      </c>
      <c r="J20" s="204">
        <f>PPA!J$7</f>
        <v>184.83164650435461</v>
      </c>
      <c r="K20" s="204">
        <f>PPA!K$7</f>
        <v>138.9440419660115</v>
      </c>
      <c r="L20" s="204">
        <f>PPA!L$7</f>
        <v>149.19074751526099</v>
      </c>
      <c r="M20" s="204">
        <f>PPA!M$7</f>
        <v>180.22932204801461</v>
      </c>
      <c r="N20" s="204">
        <f>PPA!N$7</f>
        <v>199.61837226004189</v>
      </c>
      <c r="O20" s="204">
        <f>PPA!O$7</f>
        <v>211.14373548955251</v>
      </c>
      <c r="P20" s="204">
        <f>PPA!P$7</f>
        <v>203.53252017937231</v>
      </c>
      <c r="Q20" s="204">
        <f>PPA!Q$7</f>
        <v>202.55817699999989</v>
      </c>
      <c r="R20" s="204">
        <f>PPA!R$7</f>
        <v>198.26947912438251</v>
      </c>
      <c r="S20" s="204">
        <f>PPA!S$7</f>
        <v>187.4149727067477</v>
      </c>
      <c r="T20" s="204">
        <f>PPA!T$7</f>
        <v>185.49454892566391</v>
      </c>
      <c r="U20" s="204">
        <f>PPA!U$7</f>
        <v>196.2207223942209</v>
      </c>
      <c r="V20" s="204">
        <f>PPA!V$7</f>
        <v>178.3145568839046</v>
      </c>
      <c r="W20" s="204">
        <f>PPA!W$7</f>
        <v>174.9990438001235</v>
      </c>
      <c r="X20" s="204">
        <f>PPA!X$7</f>
        <v>153.75198951362739</v>
      </c>
      <c r="Y20" s="204">
        <f>PPA!Y$7</f>
        <v>124.89662436244291</v>
      </c>
    </row>
    <row r="21" spans="1:25" ht="12" customHeight="1" x14ac:dyDescent="0.25">
      <c r="A21" s="15" t="s">
        <v>63</v>
      </c>
      <c r="B21" s="206">
        <f>FBT!B$3</f>
        <v>1380.598084322289</v>
      </c>
      <c r="C21" s="206">
        <f>FBT!C$3</f>
        <v>1430.848801059419</v>
      </c>
      <c r="D21" s="206">
        <f>FBT!D$3</f>
        <v>1370.3485824057341</v>
      </c>
      <c r="E21" s="206">
        <f>FBT!E$3</f>
        <v>1460.2637713696281</v>
      </c>
      <c r="F21" s="206">
        <f>FBT!F$3</f>
        <v>1497.6945785777</v>
      </c>
      <c r="G21" s="206">
        <f>FBT!G$3</f>
        <v>1577.01271483306</v>
      </c>
      <c r="H21" s="206">
        <f>FBT!H$3</f>
        <v>1588.352179838264</v>
      </c>
      <c r="I21" s="206">
        <f>FBT!I$3</f>
        <v>1770.108557040988</v>
      </c>
      <c r="J21" s="206">
        <f>FBT!J$3</f>
        <v>1665.149968507699</v>
      </c>
      <c r="K21" s="206">
        <f>FBT!K$3</f>
        <v>1856.470577982368</v>
      </c>
      <c r="L21" s="206">
        <f>FBT!L$3</f>
        <v>1911.601491945258</v>
      </c>
      <c r="M21" s="206">
        <f>FBT!M$3</f>
        <v>2053.2413996293749</v>
      </c>
      <c r="N21" s="206">
        <f>FBT!N$3</f>
        <v>2131.123881004642</v>
      </c>
      <c r="O21" s="206">
        <f>FBT!O$3</f>
        <v>2249.540088863982</v>
      </c>
      <c r="P21" s="206">
        <f>FBT!P$3</f>
        <v>2255.5131609367209</v>
      </c>
      <c r="Q21" s="206">
        <f>FBT!Q$3</f>
        <v>2210.659529</v>
      </c>
      <c r="R21" s="206">
        <f>FBT!R$3</f>
        <v>2153.6376959100221</v>
      </c>
      <c r="S21" s="206">
        <f>FBT!S$3</f>
        <v>2184.8524916405481</v>
      </c>
      <c r="T21" s="206">
        <f>FBT!T$3</f>
        <v>2226.0753265229318</v>
      </c>
      <c r="U21" s="206">
        <f>FBT!U$3</f>
        <v>2224.7522017319511</v>
      </c>
      <c r="V21" s="206">
        <f>FBT!V$3</f>
        <v>2204.6654993652128</v>
      </c>
      <c r="W21" s="206">
        <f>FBT!W$3</f>
        <v>2119.80214999083</v>
      </c>
      <c r="X21" s="206">
        <f>FBT!X$3</f>
        <v>1974.288231802539</v>
      </c>
      <c r="Y21" s="206">
        <f>FBT!Y$3</f>
        <v>1669.781765300042</v>
      </c>
    </row>
    <row r="22" spans="1:25" ht="12" customHeight="1" x14ac:dyDescent="0.25">
      <c r="A22" s="12" t="s">
        <v>64</v>
      </c>
      <c r="B22" s="204">
        <f>TRE!B$3</f>
        <v>174.00614153286691</v>
      </c>
      <c r="C22" s="204">
        <f>TRE!C$3</f>
        <v>182.2706531506677</v>
      </c>
      <c r="D22" s="204">
        <f>TRE!D$3</f>
        <v>192.3377959332432</v>
      </c>
      <c r="E22" s="204">
        <f>TRE!E$3</f>
        <v>266.79237747068538</v>
      </c>
      <c r="F22" s="204">
        <f>TRE!F$3</f>
        <v>316.81569212759717</v>
      </c>
      <c r="G22" s="204">
        <f>TRE!G$3</f>
        <v>323.96322933771211</v>
      </c>
      <c r="H22" s="204">
        <f>TRE!H$3</f>
        <v>346.37393322276642</v>
      </c>
      <c r="I22" s="204">
        <f>TRE!I$3</f>
        <v>308.67830978202642</v>
      </c>
      <c r="J22" s="204">
        <f>TRE!J$3</f>
        <v>345.01907347479522</v>
      </c>
      <c r="K22" s="204">
        <f>TRE!K$3</f>
        <v>218.26721265684179</v>
      </c>
      <c r="L22" s="204">
        <f>TRE!L$3</f>
        <v>245.15942768362819</v>
      </c>
      <c r="M22" s="204">
        <f>TRE!M$3</f>
        <v>205.61148520623809</v>
      </c>
      <c r="N22" s="204">
        <f>TRE!N$3</f>
        <v>251.88829568788501</v>
      </c>
      <c r="O22" s="204">
        <f>TRE!O$3</f>
        <v>285.41231686814513</v>
      </c>
      <c r="P22" s="204">
        <f>TRE!P$3</f>
        <v>278.25279222720479</v>
      </c>
      <c r="Q22" s="204">
        <f>TRE!Q$3</f>
        <v>299.92717199999998</v>
      </c>
      <c r="R22" s="204">
        <f>TRE!R$3</f>
        <v>329.58885082621299</v>
      </c>
      <c r="S22" s="204">
        <f>TRE!S$3</f>
        <v>373.9534919168151</v>
      </c>
      <c r="T22" s="204">
        <f>TRE!T$3</f>
        <v>393.92962249084451</v>
      </c>
      <c r="U22" s="204">
        <f>TRE!U$3</f>
        <v>425.60357248620272</v>
      </c>
      <c r="V22" s="204">
        <f>TRE!V$3</f>
        <v>421.24955212300739</v>
      </c>
      <c r="W22" s="204">
        <f>TRE!W$3</f>
        <v>481.53498757857182</v>
      </c>
      <c r="X22" s="204">
        <f>TRE!X$3</f>
        <v>479.45916391670261</v>
      </c>
      <c r="Y22" s="204">
        <f>TRE!Y$3</f>
        <v>428.94111358085951</v>
      </c>
    </row>
    <row r="23" spans="1:25" ht="12" customHeight="1" x14ac:dyDescent="0.25">
      <c r="A23" s="12" t="s">
        <v>65</v>
      </c>
      <c r="B23" s="204">
        <f>MAE!B$3</f>
        <v>586.24386739613942</v>
      </c>
      <c r="C23" s="204">
        <f>MAE!C$3</f>
        <v>632.87078242499729</v>
      </c>
      <c r="D23" s="204">
        <f>MAE!D$3</f>
        <v>676.90795735827851</v>
      </c>
      <c r="E23" s="204">
        <f>MAE!E$3</f>
        <v>812.23974030308079</v>
      </c>
      <c r="F23" s="204">
        <f>MAE!F$3</f>
        <v>1001.604284460053</v>
      </c>
      <c r="G23" s="204">
        <f>MAE!G$3</f>
        <v>1050.7822879036671</v>
      </c>
      <c r="H23" s="204">
        <f>MAE!H$3</f>
        <v>1059.427158303442</v>
      </c>
      <c r="I23" s="204">
        <f>MAE!I$3</f>
        <v>1146.5455137438839</v>
      </c>
      <c r="J23" s="204">
        <f>MAE!J$3</f>
        <v>1101.6632191646941</v>
      </c>
      <c r="K23" s="204">
        <f>MAE!K$3</f>
        <v>793.91700427928163</v>
      </c>
      <c r="L23" s="204">
        <f>MAE!L$3</f>
        <v>925.38813606011854</v>
      </c>
      <c r="M23" s="204">
        <f>MAE!M$3</f>
        <v>1078.821752347638</v>
      </c>
      <c r="N23" s="204">
        <f>MAE!N$3</f>
        <v>1164.20784940472</v>
      </c>
      <c r="O23" s="204">
        <f>MAE!O$3</f>
        <v>1190.4455668081021</v>
      </c>
      <c r="P23" s="204">
        <f>MAE!P$3</f>
        <v>1209.8877588440459</v>
      </c>
      <c r="Q23" s="204">
        <f>MAE!Q$3</f>
        <v>1266.8702940000001</v>
      </c>
      <c r="R23" s="204">
        <f>MAE!R$3</f>
        <v>1342.342063107036</v>
      </c>
      <c r="S23" s="204">
        <f>MAE!S$3</f>
        <v>1495.22966533614</v>
      </c>
      <c r="T23" s="204">
        <f>MAE!T$3</f>
        <v>1523.9263852557569</v>
      </c>
      <c r="U23" s="204">
        <f>MAE!U$3</f>
        <v>1593.158151388702</v>
      </c>
      <c r="V23" s="204">
        <f>MAE!V$3</f>
        <v>1562.5167918606289</v>
      </c>
      <c r="W23" s="204">
        <f>MAE!W$3</f>
        <v>1870.7896318588789</v>
      </c>
      <c r="X23" s="204">
        <f>MAE!X$3</f>
        <v>1800.9244663185341</v>
      </c>
      <c r="Y23" s="204">
        <f>MAE!Y$3</f>
        <v>1537.242928507751</v>
      </c>
    </row>
    <row r="24" spans="1:25" ht="12" customHeight="1" x14ac:dyDescent="0.25">
      <c r="A24" s="12" t="s">
        <v>66</v>
      </c>
      <c r="B24" s="204">
        <f>TEL!B$3</f>
        <v>1043.2900417228111</v>
      </c>
      <c r="C24" s="204">
        <f>TEL!C$3</f>
        <v>1130.1263971874951</v>
      </c>
      <c r="D24" s="204">
        <f>TEL!D$3</f>
        <v>1059.953567903297</v>
      </c>
      <c r="E24" s="204">
        <f>TEL!E$3</f>
        <v>1041.5834928628849</v>
      </c>
      <c r="F24" s="204">
        <f>TEL!F$3</f>
        <v>1050.7421290605789</v>
      </c>
      <c r="G24" s="204">
        <f>TEL!G$3</f>
        <v>949.64868910782707</v>
      </c>
      <c r="H24" s="204">
        <f>TEL!H$3</f>
        <v>866.42768156747786</v>
      </c>
      <c r="I24" s="204">
        <f>TEL!I$3</f>
        <v>809.39067153962446</v>
      </c>
      <c r="J24" s="204">
        <f>TEL!J$3</f>
        <v>660.06544751645185</v>
      </c>
      <c r="K24" s="204">
        <f>TEL!K$3</f>
        <v>530.93413816605391</v>
      </c>
      <c r="L24" s="204">
        <f>TEL!L$3</f>
        <v>624.97913370209562</v>
      </c>
      <c r="M24" s="204">
        <f>TEL!M$3</f>
        <v>711.97765840048294</v>
      </c>
      <c r="N24" s="204">
        <f>TEL!N$3</f>
        <v>728.05644086141137</v>
      </c>
      <c r="O24" s="204">
        <f>TEL!O$3</f>
        <v>751.58576775278198</v>
      </c>
      <c r="P24" s="204">
        <f>TEL!P$3</f>
        <v>797.93304833084221</v>
      </c>
      <c r="Q24" s="204">
        <f>TEL!Q$3</f>
        <v>782.63204799999994</v>
      </c>
      <c r="R24" s="204">
        <f>TEL!R$3</f>
        <v>810.08111838262221</v>
      </c>
      <c r="S24" s="204">
        <f>TEL!S$3</f>
        <v>799.47166455497222</v>
      </c>
      <c r="T24" s="204">
        <f>TEL!T$3</f>
        <v>740.57080155299172</v>
      </c>
      <c r="U24" s="204">
        <f>TEL!U$3</f>
        <v>705.89923273657291</v>
      </c>
      <c r="V24" s="204">
        <f>TEL!V$3</f>
        <v>631.46876057977147</v>
      </c>
      <c r="W24" s="204">
        <f>TEL!W$3</f>
        <v>625.08789202527635</v>
      </c>
      <c r="X24" s="204">
        <f>TEL!X$3</f>
        <v>586.51128910307591</v>
      </c>
      <c r="Y24" s="204">
        <f>TEL!Y$3</f>
        <v>493.22451291050157</v>
      </c>
    </row>
    <row r="25" spans="1:25" ht="12" customHeight="1" x14ac:dyDescent="0.25">
      <c r="A25" s="12" t="s">
        <v>67</v>
      </c>
      <c r="B25" s="204">
        <f>WWP!B$3</f>
        <v>350.00376966410698</v>
      </c>
      <c r="C25" s="204">
        <f>WWP!C$3</f>
        <v>407.57071778783251</v>
      </c>
      <c r="D25" s="204">
        <f>WWP!D$3</f>
        <v>478.28309061365809</v>
      </c>
      <c r="E25" s="204">
        <f>WWP!E$3</f>
        <v>566.38137675773237</v>
      </c>
      <c r="F25" s="204">
        <f>WWP!F$3</f>
        <v>639.9138484050336</v>
      </c>
      <c r="G25" s="204">
        <f>WWP!G$3</f>
        <v>674.78351395730704</v>
      </c>
      <c r="H25" s="204">
        <f>WWP!H$3</f>
        <v>676.77957470333365</v>
      </c>
      <c r="I25" s="204">
        <f>WWP!I$3</f>
        <v>716.6593992928656</v>
      </c>
      <c r="J25" s="204">
        <f>WWP!J$3</f>
        <v>580.30476402493321</v>
      </c>
      <c r="K25" s="204">
        <f>WWP!K$3</f>
        <v>470.62796951989361</v>
      </c>
      <c r="L25" s="204">
        <f>WWP!L$3</f>
        <v>549.62344469665243</v>
      </c>
      <c r="M25" s="204">
        <f>WWP!M$3</f>
        <v>619.06936306660828</v>
      </c>
      <c r="N25" s="204">
        <f>WWP!N$3</f>
        <v>606.45519466726</v>
      </c>
      <c r="O25" s="204">
        <f>WWP!O$3</f>
        <v>667.34310003202302</v>
      </c>
      <c r="P25" s="204">
        <f>WWP!P$3</f>
        <v>714.65585351270556</v>
      </c>
      <c r="Q25" s="204">
        <f>WWP!Q$3</f>
        <v>720.68389999999999</v>
      </c>
      <c r="R25" s="204">
        <f>WWP!R$3</f>
        <v>752.99894062552585</v>
      </c>
      <c r="S25" s="204">
        <f>WWP!S$3</f>
        <v>721.90553009878909</v>
      </c>
      <c r="T25" s="204">
        <f>WWP!T$3</f>
        <v>746.34111756661241</v>
      </c>
      <c r="U25" s="204">
        <f>WWP!U$3</f>
        <v>734.10768160811233</v>
      </c>
      <c r="V25" s="204">
        <f>WWP!V$3</f>
        <v>725.01968807307082</v>
      </c>
      <c r="W25" s="204">
        <f>WWP!W$3</f>
        <v>888.80084115577631</v>
      </c>
      <c r="X25" s="204">
        <f>WWP!X$3</f>
        <v>976.14635202837815</v>
      </c>
      <c r="Y25" s="204">
        <f>WWP!Y$3</f>
        <v>886.55890665697348</v>
      </c>
    </row>
    <row r="26" spans="1:25" ht="12" customHeight="1" x14ac:dyDescent="0.25">
      <c r="A26" s="16" t="s">
        <v>68</v>
      </c>
      <c r="B26" s="207">
        <f>OIS!B$3</f>
        <v>2275.024502816696</v>
      </c>
      <c r="C26" s="207">
        <f>OIS!C$3</f>
        <v>2500.7823698191728</v>
      </c>
      <c r="D26" s="207">
        <f>OIS!D$3</f>
        <v>2810.786361634599</v>
      </c>
      <c r="E26" s="207">
        <f>OIS!E$3</f>
        <v>3422.0134763284432</v>
      </c>
      <c r="F26" s="207">
        <f>OIS!F$3</f>
        <v>3865.734815627743</v>
      </c>
      <c r="G26" s="207">
        <f>OIS!G$3</f>
        <v>4394.7184700654407</v>
      </c>
      <c r="H26" s="207">
        <f>OIS!H$3</f>
        <v>5526.2347381385434</v>
      </c>
      <c r="I26" s="207">
        <f>OIS!I$3</f>
        <v>6832.3598207164196</v>
      </c>
      <c r="J26" s="207">
        <f>OIS!J$3</f>
        <v>6980.7892837524496</v>
      </c>
      <c r="K26" s="207">
        <f>OIS!K$3</f>
        <v>3926.2521164871928</v>
      </c>
      <c r="L26" s="207">
        <f>OIS!L$3</f>
        <v>3813.727125566093</v>
      </c>
      <c r="M26" s="207">
        <f>OIS!M$3</f>
        <v>4635.8520314475209</v>
      </c>
      <c r="N26" s="207">
        <f>OIS!N$3</f>
        <v>4688.9378491012621</v>
      </c>
      <c r="O26" s="207">
        <f>OIS!O$3</f>
        <v>5219.0557641501873</v>
      </c>
      <c r="P26" s="207">
        <f>OIS!P$3</f>
        <v>5865.3121524663666</v>
      </c>
      <c r="Q26" s="207">
        <f>OIS!Q$3</f>
        <v>5955.6090799999993</v>
      </c>
      <c r="R26" s="207">
        <f>OIS!R$3</f>
        <v>5738.8719562398328</v>
      </c>
      <c r="S26" s="207">
        <f>OIS!S$3</f>
        <v>5935.7942333082638</v>
      </c>
      <c r="T26" s="207">
        <f>OIS!T$3</f>
        <v>6402.6582050646612</v>
      </c>
      <c r="U26" s="207">
        <f>OIS!U$3</f>
        <v>6782.6871306142593</v>
      </c>
      <c r="V26" s="207">
        <f>OIS!V$3</f>
        <v>6744.5892668218357</v>
      </c>
      <c r="W26" s="207">
        <f>OIS!W$3</f>
        <v>7114.6370421684269</v>
      </c>
      <c r="X26" s="207">
        <f>OIS!X$3</f>
        <v>7024.2584918528091</v>
      </c>
      <c r="Y26" s="207">
        <f>OIS!Y$3</f>
        <v>7027.1345915497286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780.15657781599293</v>
      </c>
      <c r="C29" s="208">
        <f>ISI!C25+NFM!C43+CHI!C32+NMM!C31+PPA!C32+FBT!C12+TRE!C12+MAE!C12+TEL!C12+WWP!C12+OIS!C12</f>
        <v>772.34196044711939</v>
      </c>
      <c r="D29" s="208">
        <f>ISI!D25+NFM!D43+CHI!D32+NMM!D31+PPA!D32+FBT!D12+TRE!D12+MAE!D12+TEL!D12+WWP!D12+OIS!D12</f>
        <v>859.04703353396394</v>
      </c>
      <c r="E29" s="208">
        <f>ISI!E25+NFM!E43+CHI!E32+NMM!E31+PPA!E32+FBT!E12+TRE!E12+MAE!E12+TEL!E12+WWP!E12+OIS!E12</f>
        <v>904.89183147033509</v>
      </c>
      <c r="F29" s="208">
        <f>ISI!F25+NFM!F43+CHI!F32+NMM!F31+PPA!F32+FBT!F12+TRE!F12+MAE!F12+TEL!F12+WWP!F12+OIS!F12</f>
        <v>931.50464316423063</v>
      </c>
      <c r="G29" s="208">
        <f>ISI!G25+NFM!G43+CHI!G32+NMM!G31+PPA!G32+FBT!G12+TRE!G12+MAE!G12+TEL!G12+WWP!G12+OIS!G12</f>
        <v>1057.5907136715389</v>
      </c>
      <c r="H29" s="208">
        <f>ISI!H25+NFM!H43+CHI!H32+NMM!H31+PPA!H32+FBT!H12+TRE!H12+MAE!H12+TEL!H12+WWP!H12+OIS!H12</f>
        <v>1088.0411006018917</v>
      </c>
      <c r="I29" s="208">
        <f>ISI!I25+NFM!I43+CHI!I32+NMM!I31+PPA!I32+FBT!I12+TRE!I12+MAE!I12+TEL!I12+WWP!I12+OIS!I12</f>
        <v>1116.5364574376613</v>
      </c>
      <c r="J29" s="208">
        <f>ISI!J25+NFM!J43+CHI!J32+NMM!J31+PPA!J32+FBT!J12+TRE!J12+MAE!J12+TEL!J12+WWP!J12+OIS!J12</f>
        <v>1010.0853826311263</v>
      </c>
      <c r="K29" s="208">
        <f>ISI!K25+NFM!K43+CHI!K32+NMM!K31+PPA!K32+FBT!K12+TRE!K12+MAE!K12+TEL!K12+WWP!K12+OIS!K12</f>
        <v>872.14135855545976</v>
      </c>
      <c r="L29" s="208">
        <f>ISI!L25+NFM!L43+CHI!L32+NMM!L31+PPA!L32+FBT!L12+TRE!L12+MAE!L12+TEL!L12+WWP!L12+OIS!L12</f>
        <v>949.62932072227011</v>
      </c>
      <c r="M29" s="208">
        <f>ISI!M25+NFM!M43+CHI!M32+NMM!M31+PPA!M32+FBT!M12+TRE!M12+MAE!M12+TEL!M12+WWP!M12+OIS!M12</f>
        <v>1013.3457437661218</v>
      </c>
      <c r="N29" s="208">
        <f>ISI!N25+NFM!N43+CHI!N32+NMM!N31+PPA!N32+FBT!N12+TRE!N12+MAE!N12+TEL!N12+WWP!N12+OIS!N12</f>
        <v>1071.7588134135854</v>
      </c>
      <c r="O29" s="208">
        <f>ISI!O25+NFM!O43+CHI!O32+NMM!O31+PPA!O32+FBT!O12+TRE!O12+MAE!O12+TEL!O12+WWP!O12+OIS!O12</f>
        <v>1037.3269131556319</v>
      </c>
      <c r="P29" s="208">
        <f>ISI!P25+NFM!P43+CHI!P32+NMM!P31+PPA!P32+FBT!P12+TRE!P12+MAE!P12+TEL!P12+WWP!P12+OIS!P12</f>
        <v>1033.7225279449697</v>
      </c>
      <c r="Q29" s="208">
        <f>ISI!Q25+NFM!Q43+CHI!Q32+NMM!Q31+PPA!Q32+FBT!Q12+TRE!Q12+MAE!Q12+TEL!Q12+WWP!Q12+OIS!Q12</f>
        <v>982.75546001719692</v>
      </c>
      <c r="R29" s="208">
        <f>ISI!R25+NFM!R43+CHI!R32+NMM!R31+PPA!R32+FBT!R12+TRE!R12+MAE!R12+TEL!R12+WWP!R12+OIS!R12</f>
        <v>988.96930352536526</v>
      </c>
      <c r="S29" s="208">
        <f>ISI!S25+NFM!S43+CHI!S32+NMM!S31+PPA!S32+FBT!S12+TRE!S12+MAE!S12+TEL!S12+WWP!S12+OIS!S12</f>
        <v>1070.9268271711089</v>
      </c>
      <c r="T29" s="208">
        <f>ISI!T25+NFM!T43+CHI!T32+NMM!T31+PPA!T32+FBT!T12+TRE!T12+MAE!T12+TEL!T12+WWP!T12+OIS!T12</f>
        <v>1106.5877901977642</v>
      </c>
      <c r="U29" s="208">
        <f>ISI!U25+NFM!U43+CHI!U32+NMM!U31+PPA!U32+FBT!U12+TRE!U12+MAE!U12+TEL!U12+WWP!U12+OIS!U12</f>
        <v>1113.762940670679</v>
      </c>
      <c r="V29" s="208">
        <f>ISI!V25+NFM!V43+CHI!V32+NMM!V31+PPA!V32+FBT!V12+TRE!V12+MAE!V12+TEL!V12+WWP!V12+OIS!V12</f>
        <v>1024.3400687876181</v>
      </c>
      <c r="W29" s="208">
        <f>ISI!W25+NFM!W43+CHI!W32+NMM!W31+PPA!W32+FBT!W12+TRE!W12+MAE!W12+TEL!W12+WWP!W12+OIS!W12</f>
        <v>1109.1641444539982</v>
      </c>
      <c r="X29" s="208">
        <f>ISI!X25+NFM!X43+CHI!X32+NMM!X31+PPA!X32+FBT!X12+TRE!X12+MAE!X12+TEL!X12+WWP!X12+OIS!X12</f>
        <v>953.87222699914003</v>
      </c>
      <c r="Y29" s="208">
        <f>ISI!Y25+NFM!Y43+CHI!Y32+NMM!Y31+PPA!Y32+FBT!Y12+TRE!Y12+MAE!Y12+TEL!Y12+WWP!Y12+OIS!Y12</f>
        <v>898.66999140154792</v>
      </c>
    </row>
    <row r="30" spans="1:25" ht="12" customHeight="1" x14ac:dyDescent="0.25">
      <c r="A30" s="17" t="s">
        <v>28</v>
      </c>
      <c r="B30" s="209">
        <f t="shared" ref="B30:Y30" si="0">B31+B32</f>
        <v>13.117454858125535</v>
      </c>
      <c r="C30" s="209">
        <f t="shared" si="0"/>
        <v>10.007222699914013</v>
      </c>
      <c r="D30" s="209">
        <f t="shared" si="0"/>
        <v>50.350558899398102</v>
      </c>
      <c r="E30" s="209">
        <f t="shared" si="0"/>
        <v>81.172484952708487</v>
      </c>
      <c r="F30" s="209">
        <f t="shared" si="0"/>
        <v>81.051848667239895</v>
      </c>
      <c r="G30" s="209">
        <f t="shared" si="0"/>
        <v>86.124849527085118</v>
      </c>
      <c r="H30" s="209">
        <f t="shared" si="0"/>
        <v>123.6925193465176</v>
      </c>
      <c r="I30" s="209">
        <f t="shared" si="0"/>
        <v>127.74247635425621</v>
      </c>
      <c r="J30" s="209">
        <f t="shared" si="0"/>
        <v>110.97360275150473</v>
      </c>
      <c r="K30" s="209">
        <f t="shared" si="0"/>
        <v>62.683490971625112</v>
      </c>
      <c r="L30" s="209">
        <f t="shared" si="0"/>
        <v>85.390971625107454</v>
      </c>
      <c r="M30" s="209">
        <f t="shared" si="0"/>
        <v>106.46887360275149</v>
      </c>
      <c r="N30" s="209">
        <f t="shared" si="0"/>
        <v>120.02828890799651</v>
      </c>
      <c r="O30" s="209">
        <f t="shared" si="0"/>
        <v>137.16784178847803</v>
      </c>
      <c r="P30" s="209">
        <f t="shared" si="0"/>
        <v>118.86895958727429</v>
      </c>
      <c r="Q30" s="209">
        <f t="shared" si="0"/>
        <v>96.652450558899375</v>
      </c>
      <c r="R30" s="209">
        <f t="shared" si="0"/>
        <v>88.269819432502132</v>
      </c>
      <c r="S30" s="209">
        <f t="shared" si="0"/>
        <v>86.048151332760085</v>
      </c>
      <c r="T30" s="209">
        <f t="shared" si="0"/>
        <v>96.207394668959608</v>
      </c>
      <c r="U30" s="209">
        <f t="shared" si="0"/>
        <v>106.54316423043855</v>
      </c>
      <c r="V30" s="209">
        <f t="shared" si="0"/>
        <v>88.679621668099742</v>
      </c>
      <c r="W30" s="209">
        <f t="shared" si="0"/>
        <v>104.3774720550301</v>
      </c>
      <c r="X30" s="209">
        <f t="shared" si="0"/>
        <v>106.82588134135851</v>
      </c>
      <c r="Y30" s="209">
        <f t="shared" si="0"/>
        <v>71.585726569217528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13.117454858125535</v>
      </c>
      <c r="C31" s="204">
        <f>ISI!C27+NFM!C44+CHI!C33+NMM!C32+PPA!C33+FBT!C13+TRE!C13+MAE!C13+TEL!C13+WWP!C13+OIS!C13</f>
        <v>10.007222699914013</v>
      </c>
      <c r="D31" s="204">
        <f>ISI!D27+NFM!D44+CHI!D33+NMM!D32+PPA!D33+FBT!D13+TRE!D13+MAE!D13+TEL!D13+WWP!D13+OIS!D13</f>
        <v>50.350558899398102</v>
      </c>
      <c r="E31" s="204">
        <f>ISI!E27+NFM!E44+CHI!E33+NMM!E32+PPA!E33+FBT!E13+TRE!E13+MAE!E13+TEL!E13+WWP!E13+OIS!E13</f>
        <v>81.172484952708487</v>
      </c>
      <c r="F31" s="204">
        <f>ISI!F27+NFM!F44+CHI!F33+NMM!F32+PPA!F33+FBT!F13+TRE!F13+MAE!F13+TEL!F13+WWP!F13+OIS!F13</f>
        <v>81.051848667239895</v>
      </c>
      <c r="G31" s="204">
        <f>ISI!G27+NFM!G44+CHI!G33+NMM!G32+PPA!G33+FBT!G13+TRE!G13+MAE!G13+TEL!G13+WWP!G13+OIS!G13</f>
        <v>86.124849527085118</v>
      </c>
      <c r="H31" s="204">
        <f>ISI!H27+NFM!H44+CHI!H33+NMM!H32+PPA!H33+FBT!H13+TRE!H13+MAE!H13+TEL!H13+WWP!H13+OIS!H13</f>
        <v>123.6925193465176</v>
      </c>
      <c r="I31" s="204">
        <f>ISI!I27+NFM!I44+CHI!I33+NMM!I32+PPA!I33+FBT!I13+TRE!I13+MAE!I13+TEL!I13+WWP!I13+OIS!I13</f>
        <v>127.74247635425621</v>
      </c>
      <c r="J31" s="204">
        <f>ISI!J27+NFM!J44+CHI!J33+NMM!J32+PPA!J33+FBT!J13+TRE!J13+MAE!J13+TEL!J13+WWP!J13+OIS!J13</f>
        <v>110.97360275150473</v>
      </c>
      <c r="K31" s="204">
        <f>ISI!K27+NFM!K44+CHI!K33+NMM!K32+PPA!K33+FBT!K13+TRE!K13+MAE!K13+TEL!K13+WWP!K13+OIS!K13</f>
        <v>62.683490971625112</v>
      </c>
      <c r="L31" s="204">
        <f>ISI!L27+NFM!L44+CHI!L33+NMM!L32+PPA!L33+FBT!L13+TRE!L13+MAE!L13+TEL!L13+WWP!L13+OIS!L13</f>
        <v>85.390971625107454</v>
      </c>
      <c r="M31" s="204">
        <f>ISI!M27+NFM!M44+CHI!M33+NMM!M32+PPA!M33+FBT!M13+TRE!M13+MAE!M13+TEL!M13+WWP!M13+OIS!M13</f>
        <v>106.46887360275149</v>
      </c>
      <c r="N31" s="204">
        <f>ISI!N27+NFM!N44+CHI!N33+NMM!N32+PPA!N33+FBT!N13+TRE!N13+MAE!N13+TEL!N13+WWP!N13+OIS!N13</f>
        <v>120.02828890799651</v>
      </c>
      <c r="O31" s="204">
        <f>ISI!O27+NFM!O44+CHI!O33+NMM!O32+PPA!O33+FBT!O13+TRE!O13+MAE!O13+TEL!O13+WWP!O13+OIS!O13</f>
        <v>137.16784178847803</v>
      </c>
      <c r="P31" s="204">
        <f>ISI!P27+NFM!P44+CHI!P33+NMM!P32+PPA!P33+FBT!P13+TRE!P13+MAE!P13+TEL!P13+WWP!P13+OIS!P13</f>
        <v>118.86895958727429</v>
      </c>
      <c r="Q31" s="204">
        <f>ISI!Q27+NFM!Q44+CHI!Q33+NMM!Q32+PPA!Q33+FBT!Q13+TRE!Q13+MAE!Q13+TEL!Q13+WWP!Q13+OIS!Q13</f>
        <v>96.652450558899375</v>
      </c>
      <c r="R31" s="204">
        <f>ISI!R27+NFM!R44+CHI!R33+NMM!R32+PPA!R33+FBT!R13+TRE!R13+MAE!R13+TEL!R13+WWP!R13+OIS!R13</f>
        <v>88.269819432502132</v>
      </c>
      <c r="S31" s="204">
        <f>ISI!S27+NFM!S44+CHI!S33+NMM!S32+PPA!S33+FBT!S13+TRE!S13+MAE!S13+TEL!S13+WWP!S13+OIS!S13</f>
        <v>86.048151332760085</v>
      </c>
      <c r="T31" s="204">
        <f>ISI!T27+NFM!T44+CHI!T33+NMM!T32+PPA!T33+FBT!T13+TRE!T13+MAE!T13+TEL!T13+WWP!T13+OIS!T13</f>
        <v>96.207394668959608</v>
      </c>
      <c r="U31" s="204">
        <f>ISI!U27+NFM!U44+CHI!U33+NMM!U32+PPA!U33+FBT!U13+TRE!U13+MAE!U13+TEL!U13+WWP!U13+OIS!U13</f>
        <v>106.54316423043855</v>
      </c>
      <c r="V31" s="204">
        <f>ISI!V27+NFM!V44+CHI!V33+NMM!V32+PPA!V33+FBT!V13+TRE!V13+MAE!V13+TEL!V13+WWP!V13+OIS!V13</f>
        <v>88.679621668099742</v>
      </c>
      <c r="W31" s="204">
        <f>ISI!W27+NFM!W44+CHI!W33+NMM!W32+PPA!W33+FBT!W13+TRE!W13+MAE!W13+TEL!W13+WWP!W13+OIS!W13</f>
        <v>104.3774720550301</v>
      </c>
      <c r="X31" s="204">
        <f>ISI!X27+NFM!X44+CHI!X33+NMM!X32+PPA!X33+FBT!X13+TRE!X13+MAE!X13+TEL!X13+WWP!X13+OIS!X13</f>
        <v>106.82588134135851</v>
      </c>
      <c r="Y31" s="204">
        <f>ISI!Y27+NFM!Y44+CHI!Y33+NMM!Y32+PPA!Y33+FBT!Y13+TRE!Y13+MAE!Y13+TEL!Y13+WWP!Y13+OIS!Y13</f>
        <v>71.585726569217528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170.06053310404127</v>
      </c>
      <c r="C33" s="205">
        <f t="shared" si="1"/>
        <v>152.39398108340495</v>
      </c>
      <c r="D33" s="205">
        <f t="shared" si="1"/>
        <v>104.6028374892519</v>
      </c>
      <c r="E33" s="205">
        <f t="shared" si="1"/>
        <v>67.435339638864974</v>
      </c>
      <c r="F33" s="205">
        <f t="shared" si="1"/>
        <v>79.087962166809945</v>
      </c>
      <c r="G33" s="205">
        <f t="shared" si="1"/>
        <v>94.108426483233018</v>
      </c>
      <c r="H33" s="205">
        <f t="shared" si="1"/>
        <v>83.081169389509881</v>
      </c>
      <c r="I33" s="205">
        <f t="shared" si="1"/>
        <v>73.990369733447977</v>
      </c>
      <c r="J33" s="205">
        <f t="shared" si="1"/>
        <v>59.776268271711096</v>
      </c>
      <c r="K33" s="205">
        <f t="shared" si="1"/>
        <v>52.335597592433359</v>
      </c>
      <c r="L33" s="205">
        <f t="shared" si="1"/>
        <v>41.323387790197756</v>
      </c>
      <c r="M33" s="205">
        <f t="shared" si="1"/>
        <v>37.874118658641443</v>
      </c>
      <c r="N33" s="205">
        <f t="shared" si="1"/>
        <v>43.010060189165955</v>
      </c>
      <c r="O33" s="205">
        <f t="shared" si="1"/>
        <v>40.091487532244194</v>
      </c>
      <c r="P33" s="205">
        <f t="shared" si="1"/>
        <v>39.74135855546001</v>
      </c>
      <c r="Q33" s="205">
        <f t="shared" si="1"/>
        <v>38.622871883061052</v>
      </c>
      <c r="R33" s="205">
        <f t="shared" si="1"/>
        <v>34.653654342218402</v>
      </c>
      <c r="S33" s="205">
        <f t="shared" si="1"/>
        <v>40.476268271711085</v>
      </c>
      <c r="T33" s="205">
        <f t="shared" si="1"/>
        <v>38.11203783319003</v>
      </c>
      <c r="U33" s="205">
        <f t="shared" si="1"/>
        <v>41.624333619948388</v>
      </c>
      <c r="V33" s="205">
        <f t="shared" si="1"/>
        <v>39.052880481513327</v>
      </c>
      <c r="W33" s="205">
        <f t="shared" si="1"/>
        <v>38.341358555460019</v>
      </c>
      <c r="X33" s="205">
        <f t="shared" si="1"/>
        <v>44.9231298366294</v>
      </c>
      <c r="Y33" s="205">
        <f t="shared" si="1"/>
        <v>51.140584694754942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6.6581255374032651</v>
      </c>
      <c r="C35" s="204">
        <f>ISI!C31+NFM!C47+CHI!C36+NMM!C35+PPA!C36+FBT!C16+TRE!C16+MAE!C16+TEL!C16+WWP!C16+OIS!C16</f>
        <v>5.5484952708512445</v>
      </c>
      <c r="D35" s="204">
        <f>ISI!D31+NFM!D47+CHI!D36+NMM!D35+PPA!D36+FBT!D16+TRE!D16+MAE!D16+TEL!D16+WWP!D16+OIS!D16</f>
        <v>6.6581255374032651</v>
      </c>
      <c r="E35" s="204">
        <f>ISI!E31+NFM!E47+CHI!E36+NMM!E35+PPA!E36+FBT!E16+TRE!E16+MAE!E16+TEL!E16+WWP!E16+OIS!E16</f>
        <v>5.54840928632846</v>
      </c>
      <c r="F35" s="204">
        <f>ISI!F31+NFM!F47+CHI!F36+NMM!F35+PPA!F36+FBT!F16+TRE!F16+MAE!F16+TEL!F16+WWP!F16+OIS!F16</f>
        <v>6.658125537403266</v>
      </c>
      <c r="G35" s="204">
        <f>ISI!G31+NFM!G47+CHI!G36+NMM!G35+PPA!G36+FBT!G16+TRE!G16+MAE!G16+TEL!G16+WWP!G16+OIS!G16</f>
        <v>7.7677558039552874</v>
      </c>
      <c r="H35" s="204">
        <f>ISI!H31+NFM!H47+CHI!H36+NMM!H35+PPA!H36+FBT!H16+TRE!H16+MAE!H16+TEL!H16+WWP!H16+OIS!H16</f>
        <v>8.8774720550300934</v>
      </c>
      <c r="I35" s="204">
        <f>ISI!I31+NFM!I47+CHI!I36+NMM!I35+PPA!I36+FBT!I16+TRE!I16+MAE!I16+TEL!I16+WWP!I16+OIS!I16</f>
        <v>9.9784178847807397</v>
      </c>
      <c r="J35" s="204">
        <f>ISI!J31+NFM!J47+CHI!J36+NMM!J35+PPA!J36+FBT!J16+TRE!J16+MAE!J16+TEL!J16+WWP!J16+OIS!J16</f>
        <v>9.9784178847807397</v>
      </c>
      <c r="K35" s="204">
        <f>ISI!K31+NFM!K47+CHI!K36+NMM!K35+PPA!K36+FBT!K16+TRE!K16+MAE!K16+TEL!K16+WWP!K16+OIS!K16</f>
        <v>7.7610490111779873</v>
      </c>
      <c r="L35" s="204">
        <f>ISI!L31+NFM!L47+CHI!L36+NMM!L35+PPA!L36+FBT!L16+TRE!L16+MAE!L16+TEL!L16+WWP!L16+OIS!L16</f>
        <v>8.8697334479793639</v>
      </c>
      <c r="M35" s="204">
        <f>ISI!M31+NFM!M47+CHI!M36+NMM!M35+PPA!M36+FBT!M16+TRE!M16+MAE!M16+TEL!M16+WWP!M16+OIS!M16</f>
        <v>6.652278589853827</v>
      </c>
      <c r="N35" s="204">
        <f>ISI!N31+NFM!N47+CHI!N36+NMM!N35+PPA!N36+FBT!N16+TRE!N16+MAE!N16+TEL!N16+WWP!N16+OIS!N16</f>
        <v>8.8696474634565785</v>
      </c>
      <c r="O35" s="204">
        <f>ISI!O31+NFM!O47+CHI!O36+NMM!O35+PPA!O36+FBT!O16+TRE!O16+MAE!O16+TEL!O16+WWP!O16+OIS!O16</f>
        <v>8.8696474634565785</v>
      </c>
      <c r="P35" s="204">
        <f>ISI!P31+NFM!P47+CHI!P36+NMM!P35+PPA!P36+FBT!P16+TRE!P16+MAE!P16+TEL!P16+WWP!P16+OIS!P16</f>
        <v>6.6521926053310416</v>
      </c>
      <c r="Q35" s="204">
        <f>ISI!Q31+NFM!Q47+CHI!Q36+NMM!Q35+PPA!Q36+FBT!Q16+TRE!Q16+MAE!Q16+TEL!Q16+WWP!Q16+OIS!Q16</f>
        <v>8.7417024935511627</v>
      </c>
      <c r="R35" s="204">
        <f>ISI!R31+NFM!R47+CHI!R36+NMM!R35+PPA!R36+FBT!R16+TRE!R16+MAE!R16+TEL!R16+WWP!R16+OIS!R16</f>
        <v>8.7417024935511627</v>
      </c>
      <c r="S35" s="204">
        <f>ISI!S31+NFM!S47+CHI!S36+NMM!S35+PPA!S36+FBT!S16+TRE!S16+MAE!S16+TEL!S16+WWP!S16+OIS!S16</f>
        <v>9.9524505588993968</v>
      </c>
      <c r="T35" s="204">
        <f>ISI!T31+NFM!T47+CHI!T36+NMM!T35+PPA!T36+FBT!T16+TRE!T16+MAE!T16+TEL!T16+WWP!T16+OIS!T16</f>
        <v>9.7252794496990553</v>
      </c>
      <c r="U35" s="204">
        <f>ISI!U31+NFM!U47+CHI!U36+NMM!U35+PPA!U36+FBT!U16+TRE!U16+MAE!U16+TEL!U16+WWP!U16+OIS!U16</f>
        <v>10.70859845227859</v>
      </c>
      <c r="V35" s="204">
        <f>ISI!V31+NFM!V47+CHI!V36+NMM!V35+PPA!V36+FBT!V16+TRE!V16+MAE!V16+TEL!V16+WWP!V16+OIS!V16</f>
        <v>8.4213241616509027</v>
      </c>
      <c r="W35" s="204">
        <f>ISI!W31+NFM!W47+CHI!W36+NMM!W35+PPA!W36+FBT!W16+TRE!W16+MAE!W16+TEL!W16+WWP!W16+OIS!W16</f>
        <v>9.4055889939810822</v>
      </c>
      <c r="X35" s="204">
        <f>ISI!X31+NFM!X47+CHI!X36+NMM!X35+PPA!X36+FBT!X16+TRE!X16+MAE!X16+TEL!X16+WWP!X16+OIS!X16</f>
        <v>14.014187446259671</v>
      </c>
      <c r="Y35" s="204">
        <f>ISI!Y31+NFM!Y47+CHI!Y36+NMM!Y35+PPA!Y36+FBT!Y16+TRE!Y16+MAE!Y16+TEL!Y16+WWP!Y16+OIS!Y16</f>
        <v>21.954084264832328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26.566294067067922</v>
      </c>
      <c r="C36" s="204">
        <f>ISI!C32+NFM!C48+CHI!C37+NMM!C36+PPA!C37+FBT!C17+TRE!C17+MAE!C17+TEL!C17+WWP!C17+OIS!C17</f>
        <v>24.522613929492685</v>
      </c>
      <c r="D36" s="204">
        <f>ISI!D32+NFM!D48+CHI!D37+NMM!D36+PPA!D37+FBT!D17+TRE!D17+MAE!D17+TEL!D17+WWP!D17+OIS!D17</f>
        <v>21.457351676698188</v>
      </c>
      <c r="E36" s="204">
        <f>ISI!E32+NFM!E48+CHI!E37+NMM!E36+PPA!E37+FBT!E17+TRE!E17+MAE!E17+TEL!E17+WWP!E17+OIS!E17</f>
        <v>23.500945829750638</v>
      </c>
      <c r="F36" s="204">
        <f>ISI!F32+NFM!F48+CHI!F37+NMM!F36+PPA!F37+FBT!F17+TRE!F17+MAE!F17+TEL!F17+WWP!F17+OIS!F17</f>
        <v>25.544539982803087</v>
      </c>
      <c r="G36" s="204">
        <f>ISI!G32+NFM!G48+CHI!G37+NMM!G36+PPA!G37+FBT!G17+TRE!G17+MAE!G17+TEL!G17+WWP!G17+OIS!G17</f>
        <v>37.805932932072224</v>
      </c>
      <c r="H36" s="204">
        <f>ISI!H32+NFM!H48+CHI!H37+NMM!H36+PPA!H37+FBT!H17+TRE!H17+MAE!H17+TEL!H17+WWP!H17+OIS!H17</f>
        <v>30.653396388650041</v>
      </c>
      <c r="I36" s="204">
        <f>ISI!I32+NFM!I48+CHI!I37+NMM!I36+PPA!I37+FBT!I17+TRE!I17+MAE!I17+TEL!I17+WWP!I17+OIS!I17</f>
        <v>28.803955288048151</v>
      </c>
      <c r="J36" s="204">
        <f>ISI!J32+NFM!J48+CHI!J37+NMM!J36+PPA!J37+FBT!J17+TRE!J17+MAE!J17+TEL!J17+WWP!J17+OIS!J17</f>
        <v>28.803955288048151</v>
      </c>
      <c r="K36" s="204">
        <f>ISI!K32+NFM!K48+CHI!K37+NMM!K36+PPA!K37+FBT!K17+TRE!K17+MAE!K17+TEL!K17+WWP!K17+OIS!K17</f>
        <v>18.516852966466036</v>
      </c>
      <c r="L36" s="204">
        <f>ISI!L32+NFM!L48+CHI!L37+NMM!L36+PPA!L37+FBT!L17+TRE!L17+MAE!L17+TEL!L17+WWP!L17+OIS!L17</f>
        <v>19.545571797076519</v>
      </c>
      <c r="M36" s="204">
        <f>ISI!M32+NFM!M48+CHI!M37+NMM!M36+PPA!M37+FBT!M17+TRE!M17+MAE!M17+TEL!M17+WWP!M17+OIS!M17</f>
        <v>21.6030094582975</v>
      </c>
      <c r="N36" s="204">
        <f>ISI!N32+NFM!N48+CHI!N37+NMM!N36+PPA!N37+FBT!N17+TRE!N17+MAE!N17+TEL!N17+WWP!N17+OIS!N17</f>
        <v>22.631728288908</v>
      </c>
      <c r="O36" s="204">
        <f>ISI!O32+NFM!O48+CHI!O37+NMM!O36+PPA!O37+FBT!O17+TRE!O17+MAE!O17+TEL!O17+WWP!O17+OIS!O17</f>
        <v>21.6030094582975</v>
      </c>
      <c r="P36" s="204">
        <f>ISI!P32+NFM!P48+CHI!P37+NMM!P36+PPA!P37+FBT!P17+TRE!P17+MAE!P17+TEL!P17+WWP!P17+OIS!P17</f>
        <v>23.66044711951848</v>
      </c>
      <c r="Q36" s="204">
        <f>ISI!Q32+NFM!Q48+CHI!Q37+NMM!Q36+PPA!Q37+FBT!Q17+TRE!Q17+MAE!Q17+TEL!Q17+WWP!Q17+OIS!Q17</f>
        <v>20.473946689595877</v>
      </c>
      <c r="R36" s="204">
        <f>ISI!R32+NFM!R48+CHI!R37+NMM!R36+PPA!R37+FBT!R17+TRE!R17+MAE!R17+TEL!R17+WWP!R17+OIS!R17</f>
        <v>17.402837489251937</v>
      </c>
      <c r="S36" s="204">
        <f>ISI!S32+NFM!S48+CHI!S37+NMM!S36+PPA!S37+FBT!S17+TRE!S17+MAE!S17+TEL!S17+WWP!S17+OIS!S17</f>
        <v>19.961994840928629</v>
      </c>
      <c r="T36" s="204">
        <f>ISI!T32+NFM!T48+CHI!T37+NMM!T36+PPA!T37+FBT!T17+TRE!T17+MAE!T17+TEL!T17+WWP!T17+OIS!T17</f>
        <v>22.52141014617369</v>
      </c>
      <c r="U36" s="204">
        <f>ISI!U32+NFM!U48+CHI!U37+NMM!U36+PPA!U37+FBT!U17+TRE!U17+MAE!U17+TEL!U17+WWP!U17+OIS!U17</f>
        <v>23.647463456577803</v>
      </c>
      <c r="V36" s="204">
        <f>ISI!V32+NFM!V48+CHI!V37+NMM!V36+PPA!V37+FBT!V17+TRE!V17+MAE!V17+TEL!V17+WWP!V17+OIS!V17</f>
        <v>23.060017196904557</v>
      </c>
      <c r="W36" s="204">
        <f>ISI!W32+NFM!W48+CHI!W37+NMM!W36+PPA!W37+FBT!W17+TRE!W17+MAE!W17+TEL!W17+WWP!W17+OIS!W17</f>
        <v>23.367411865864142</v>
      </c>
      <c r="X36" s="204">
        <f>ISI!X32+NFM!X48+CHI!X37+NMM!X36+PPA!X37+FBT!X17+TRE!X17+MAE!X17+TEL!X17+WWP!X17+OIS!X17</f>
        <v>29.414359415305238</v>
      </c>
      <c r="Y36" s="204">
        <f>ISI!Y32+NFM!Y48+CHI!Y37+NMM!Y36+PPA!Y37+FBT!Y17+TRE!Y17+MAE!Y17+TEL!Y17+WWP!Y17+OIS!Y17</f>
        <v>28.081943250214959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133.68693035253654</v>
      </c>
      <c r="C37" s="204">
        <f>ISI!C33+NFM!C49+CHI!C38+NMM!C37+PPA!C38+FBT!C18+TRE!C18+MAE!C18+TEL!C18+WWP!C18+OIS!C18</f>
        <v>121.27317282889078</v>
      </c>
      <c r="D37" s="204">
        <f>ISI!D33+NFM!D49+CHI!D38+NMM!D37+PPA!D38+FBT!D18+TRE!D18+MAE!D18+TEL!D18+WWP!D18+OIS!D18</f>
        <v>75.437661220980203</v>
      </c>
      <c r="E37" s="204">
        <f>ISI!E33+NFM!E49+CHI!E38+NMM!E37+PPA!E38+FBT!E18+TRE!E18+MAE!E18+TEL!E18+WWP!E18+OIS!E18</f>
        <v>36.286586414445388</v>
      </c>
      <c r="F37" s="204">
        <f>ISI!F33+NFM!F49+CHI!F38+NMM!F37+PPA!F38+FBT!F18+TRE!F18+MAE!F18+TEL!F18+WWP!F18+OIS!F18</f>
        <v>45.835597592433352</v>
      </c>
      <c r="G37" s="204">
        <f>ISI!G33+NFM!G49+CHI!G38+NMM!G37+PPA!G38+FBT!G18+TRE!G18+MAE!G18+TEL!G18+WWP!G18+OIS!G18</f>
        <v>43.92570937231298</v>
      </c>
      <c r="H37" s="204">
        <f>ISI!H33+NFM!H49+CHI!H38+NMM!H37+PPA!H38+FBT!H18+TRE!H18+MAE!H18+TEL!H18+WWP!H18+OIS!H18</f>
        <v>33.421840068787617</v>
      </c>
      <c r="I37" s="204">
        <f>ISI!I33+NFM!I49+CHI!I38+NMM!I37+PPA!I38+FBT!I18+TRE!I18+MAE!I18+TEL!I18+WWP!I18+OIS!I18</f>
        <v>14.352364574376614</v>
      </c>
      <c r="J37" s="204">
        <f>ISI!J33+NFM!J49+CHI!J38+NMM!J37+PPA!J38+FBT!J18+TRE!J18+MAE!J18+TEL!J18+WWP!J18+OIS!J18</f>
        <v>13.395442820292349</v>
      </c>
      <c r="K37" s="204">
        <f>ISI!K33+NFM!K49+CHI!K38+NMM!K37+PPA!K38+FBT!K18+TRE!K18+MAE!K18+TEL!K18+WWP!K18+OIS!K18</f>
        <v>8.6114359415305248</v>
      </c>
      <c r="L37" s="204">
        <f>ISI!L33+NFM!L49+CHI!L38+NMM!L37+PPA!L38+FBT!L18+TRE!L18+MAE!L18+TEL!L18+WWP!L18+OIS!L18</f>
        <v>9.4987962166809954</v>
      </c>
      <c r="M37" s="204">
        <f>ISI!M33+NFM!M49+CHI!M38+NMM!M37+PPA!M38+FBT!M18+TRE!M18+MAE!M18+TEL!M18+WWP!M18+OIS!M18</f>
        <v>8.5490111779879623</v>
      </c>
      <c r="N37" s="204">
        <f>ISI!N33+NFM!N49+CHI!N38+NMM!N37+PPA!N38+FBT!N18+TRE!N18+MAE!N18+TEL!N18+WWP!N18+OIS!N18</f>
        <v>10.438865004299226</v>
      </c>
      <c r="O37" s="204">
        <f>ISI!O33+NFM!O49+CHI!O38+NMM!O37+PPA!O38+FBT!O18+TRE!O18+MAE!O18+TEL!O18+WWP!O18+OIS!O18</f>
        <v>8.5490111779879605</v>
      </c>
      <c r="P37" s="204">
        <f>ISI!P33+NFM!P49+CHI!P38+NMM!P37+PPA!P38+FBT!P18+TRE!P18+MAE!P18+TEL!P18+WWP!P18+OIS!P18</f>
        <v>9.4287188306104905</v>
      </c>
      <c r="Q37" s="204">
        <f>ISI!Q33+NFM!Q49+CHI!Q38+NMM!Q37+PPA!Q38+FBT!Q18+TRE!Q18+MAE!Q18+TEL!Q18+WWP!Q18+OIS!Q18</f>
        <v>9.4072226999140138</v>
      </c>
      <c r="R37" s="204">
        <f>ISI!R33+NFM!R49+CHI!R38+NMM!R37+PPA!R38+FBT!R18+TRE!R18+MAE!R18+TEL!R18+WWP!R18+OIS!R18</f>
        <v>8.5091143594153049</v>
      </c>
      <c r="S37" s="204">
        <f>ISI!S33+NFM!S49+CHI!S38+NMM!S37+PPA!S38+FBT!S18+TRE!S18+MAE!S18+TEL!S18+WWP!S18+OIS!S18</f>
        <v>10.03645743766122</v>
      </c>
      <c r="T37" s="204">
        <f>ISI!T33+NFM!T49+CHI!T38+NMM!T37+PPA!T38+FBT!T18+TRE!T18+MAE!T18+TEL!T18+WWP!T18+OIS!T18</f>
        <v>5.0247635425623383</v>
      </c>
      <c r="U37" s="204">
        <f>ISI!U33+NFM!U49+CHI!U38+NMM!U37+PPA!U38+FBT!U18+TRE!U18+MAE!U18+TEL!U18+WWP!U18+OIS!U18</f>
        <v>6.6384350816852962</v>
      </c>
      <c r="V37" s="204">
        <f>ISI!V33+NFM!V49+CHI!V38+NMM!V37+PPA!V38+FBT!V18+TRE!V18+MAE!V18+TEL!V18+WWP!V18+OIS!V18</f>
        <v>6.9422184006878753</v>
      </c>
      <c r="W37" s="204">
        <f>ISI!W33+NFM!W49+CHI!W38+NMM!W37+PPA!W38+FBT!W18+TRE!W18+MAE!W18+TEL!W18+WWP!W18+OIS!W18</f>
        <v>4.9390369733447974</v>
      </c>
      <c r="X37" s="204">
        <f>ISI!X33+NFM!X49+CHI!X38+NMM!X37+PPA!X38+FBT!X18+TRE!X18+MAE!X18+TEL!X18+WWP!X18+OIS!X18</f>
        <v>0.75975924333619937</v>
      </c>
      <c r="Y37" s="204">
        <f>ISI!Y33+NFM!Y49+CHI!Y38+NMM!Y37+PPA!Y38+FBT!Y18+TRE!Y18+MAE!Y18+TEL!Y18+WWP!Y18+OIS!Y18</f>
        <v>0.47463456577815988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3.1491831470335336</v>
      </c>
      <c r="C38" s="204">
        <f>ISI!C34+NFM!C50+CHI!C39+NMM!C38+PPA!C39+FBT!C19+TRE!C19+MAE!C19+TEL!C19+WWP!C19+OIS!C19</f>
        <v>1.0496990541702489</v>
      </c>
      <c r="D38" s="204">
        <f>ISI!D34+NFM!D50+CHI!D39+NMM!D38+PPA!D39+FBT!D19+TRE!D19+MAE!D19+TEL!D19+WWP!D19+OIS!D19</f>
        <v>1.0496990541702489</v>
      </c>
      <c r="E38" s="204">
        <f>ISI!E34+NFM!E50+CHI!E39+NMM!E38+PPA!E39+FBT!E19+TRE!E19+MAE!E19+TEL!E19+WWP!E19+OIS!E19</f>
        <v>2.0993981083404978</v>
      </c>
      <c r="F38" s="204">
        <f>ISI!F34+NFM!F50+CHI!F39+NMM!F38+PPA!F39+FBT!F19+TRE!F19+MAE!F19+TEL!F19+WWP!F19+OIS!F19</f>
        <v>1.0496990541702489</v>
      </c>
      <c r="G38" s="204">
        <f>ISI!G34+NFM!G50+CHI!G39+NMM!G38+PPA!G39+FBT!G19+TRE!G19+MAE!G19+TEL!G19+WWP!G19+OIS!G19</f>
        <v>4.6090283748925192</v>
      </c>
      <c r="H38" s="204">
        <f>ISI!H34+NFM!H50+CHI!H39+NMM!H38+PPA!H39+FBT!H19+TRE!H19+MAE!H19+TEL!H19+WWP!H19+OIS!H19</f>
        <v>10.128460877042132</v>
      </c>
      <c r="I38" s="204">
        <f>ISI!I34+NFM!I50+CHI!I39+NMM!I38+PPA!I39+FBT!I19+TRE!I19+MAE!I19+TEL!I19+WWP!I19+OIS!I19</f>
        <v>20.855631986242471</v>
      </c>
      <c r="J38" s="204">
        <f>ISI!J34+NFM!J50+CHI!J39+NMM!J38+PPA!J39+FBT!J19+TRE!J19+MAE!J19+TEL!J19+WWP!J19+OIS!J19</f>
        <v>7.5984522785898552</v>
      </c>
      <c r="K38" s="204">
        <f>ISI!K34+NFM!K50+CHI!K39+NMM!K38+PPA!K39+FBT!K19+TRE!K19+MAE!K19+TEL!K19+WWP!K19+OIS!K19</f>
        <v>17.446259673258812</v>
      </c>
      <c r="L38" s="204">
        <f>ISI!L34+NFM!L50+CHI!L39+NMM!L38+PPA!L39+FBT!L19+TRE!L19+MAE!L19+TEL!L19+WWP!L19+OIS!L19</f>
        <v>3.409286328460877</v>
      </c>
      <c r="M38" s="204">
        <f>ISI!M34+NFM!M50+CHI!M39+NMM!M38+PPA!M39+FBT!M19+TRE!M19+MAE!M19+TEL!M19+WWP!M19+OIS!M19</f>
        <v>1.0698194325021499</v>
      </c>
      <c r="N38" s="204">
        <f>ISI!N34+NFM!N50+CHI!N39+NMM!N38+PPA!N39+FBT!N19+TRE!N19+MAE!N19+TEL!N19+WWP!N19+OIS!N19</f>
        <v>1.0698194325021499</v>
      </c>
      <c r="O38" s="204">
        <f>ISI!O34+NFM!O50+CHI!O39+NMM!O38+PPA!O39+FBT!O19+TRE!O19+MAE!O19+TEL!O19+WWP!O19+OIS!O19</f>
        <v>1.0698194325021499</v>
      </c>
      <c r="P38" s="204">
        <f>ISI!P34+NFM!P50+CHI!P39+NMM!P38+PPA!P39+FBT!P19+TRE!P19+MAE!P19+TEL!P19+WWP!P19+OIS!P19</f>
        <v>0</v>
      </c>
      <c r="Q38" s="204">
        <f>ISI!Q34+NFM!Q50+CHI!Q39+NMM!Q38+PPA!Q39+FBT!Q19+TRE!Q19+MAE!Q19+TEL!Q19+WWP!Q19+OIS!Q19</f>
        <v>0</v>
      </c>
      <c r="R38" s="204">
        <f>ISI!R34+NFM!R50+CHI!R39+NMM!R38+PPA!R39+FBT!R19+TRE!R19+MAE!R19+TEL!R19+WWP!R19+OIS!R19</f>
        <v>0</v>
      </c>
      <c r="S38" s="204">
        <f>ISI!S34+NFM!S50+CHI!S39+NMM!S38+PPA!S39+FBT!S19+TRE!S19+MAE!S19+TEL!S19+WWP!S19+OIS!S19</f>
        <v>0.52536543422184001</v>
      </c>
      <c r="T38" s="204">
        <f>ISI!T34+NFM!T50+CHI!T39+NMM!T38+PPA!T39+FBT!T19+TRE!T19+MAE!T19+TEL!T19+WWP!T19+OIS!T19</f>
        <v>0.84058469475494402</v>
      </c>
      <c r="U38" s="204">
        <f>ISI!U34+NFM!U50+CHI!U39+NMM!U38+PPA!U39+FBT!U19+TRE!U19+MAE!U19+TEL!U19+WWP!U19+OIS!U19</f>
        <v>0.62983662940670659</v>
      </c>
      <c r="V38" s="204">
        <f>ISI!V34+NFM!V50+CHI!V39+NMM!V38+PPA!V39+FBT!V19+TRE!V19+MAE!V19+TEL!V19+WWP!V19+OIS!V19</f>
        <v>0.62932072226999125</v>
      </c>
      <c r="W38" s="204">
        <f>ISI!W34+NFM!W50+CHI!W39+NMM!W38+PPA!W39+FBT!W19+TRE!W19+MAE!W19+TEL!W19+WWP!W19+OIS!W19</f>
        <v>0.62932072226999125</v>
      </c>
      <c r="X38" s="204">
        <f>ISI!X34+NFM!X50+CHI!X39+NMM!X38+PPA!X39+FBT!X19+TRE!X19+MAE!X19+TEL!X19+WWP!X19+OIS!X19</f>
        <v>0.73482373172828874</v>
      </c>
      <c r="Y38" s="204">
        <f>ISI!Y34+NFM!Y50+CHI!Y39+NMM!Y38+PPA!Y39+FBT!Y19+TRE!Y19+MAE!Y19+TEL!Y19+WWP!Y19+OIS!Y19</f>
        <v>0.62992261392949245</v>
      </c>
    </row>
    <row r="39" spans="1:25" ht="12" customHeight="1" x14ac:dyDescent="0.25">
      <c r="A39" s="19" t="s">
        <v>72</v>
      </c>
      <c r="B39" s="205">
        <f t="shared" ref="B39:Y39" si="2">B40+B41</f>
        <v>204.23473774720551</v>
      </c>
      <c r="C39" s="205">
        <f t="shared" si="2"/>
        <v>217.02493551160791</v>
      </c>
      <c r="D39" s="205">
        <f t="shared" si="2"/>
        <v>242.60533104041269</v>
      </c>
      <c r="E39" s="205">
        <f t="shared" si="2"/>
        <v>248.25881341358559</v>
      </c>
      <c r="F39" s="205">
        <f t="shared" si="2"/>
        <v>271.4746345657781</v>
      </c>
      <c r="G39" s="205">
        <f t="shared" si="2"/>
        <v>360.189165950129</v>
      </c>
      <c r="H39" s="205">
        <f t="shared" si="2"/>
        <v>355.95442820292328</v>
      </c>
      <c r="I39" s="205">
        <f t="shared" si="2"/>
        <v>360.83404987102324</v>
      </c>
      <c r="J39" s="205">
        <f t="shared" si="2"/>
        <v>349.89251934651759</v>
      </c>
      <c r="K39" s="205">
        <f t="shared" si="2"/>
        <v>315.09028374892517</v>
      </c>
      <c r="L39" s="205">
        <f t="shared" si="2"/>
        <v>338.04815133276014</v>
      </c>
      <c r="M39" s="205">
        <f t="shared" si="2"/>
        <v>347.67841788478063</v>
      </c>
      <c r="N39" s="205">
        <f t="shared" si="2"/>
        <v>359.95270851246784</v>
      </c>
      <c r="O39" s="205">
        <f t="shared" si="2"/>
        <v>310.46861564918316</v>
      </c>
      <c r="P39" s="205">
        <f t="shared" si="2"/>
        <v>297.76440240756665</v>
      </c>
      <c r="Q39" s="205">
        <f t="shared" si="2"/>
        <v>284.07136715391226</v>
      </c>
      <c r="R39" s="205">
        <f t="shared" si="2"/>
        <v>287.74720550300941</v>
      </c>
      <c r="S39" s="205">
        <f t="shared" si="2"/>
        <v>291.70619088564052</v>
      </c>
      <c r="T39" s="205">
        <f t="shared" si="2"/>
        <v>311.15442820292344</v>
      </c>
      <c r="U39" s="205">
        <f t="shared" si="2"/>
        <v>303.55270851246775</v>
      </c>
      <c r="V39" s="205">
        <f t="shared" si="2"/>
        <v>290.21607910576097</v>
      </c>
      <c r="W39" s="205">
        <f t="shared" si="2"/>
        <v>301.22510748065343</v>
      </c>
      <c r="X39" s="205">
        <f t="shared" si="2"/>
        <v>266.81229578675834</v>
      </c>
      <c r="Y39" s="205">
        <f t="shared" si="2"/>
        <v>248.35989234189728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204.23473774720551</v>
      </c>
      <c r="C40" s="204">
        <f>ISI!C36+NFM!C52+CHI!C41+NMM!C40+PPA!C41+FBT!C21+TRE!C21+MAE!C21+TEL!C21+WWP!C21+OIS!C21</f>
        <v>217.02493551160791</v>
      </c>
      <c r="D40" s="204">
        <f>ISI!D36+NFM!D52+CHI!D41+NMM!D40+PPA!D41+FBT!D21+TRE!D21+MAE!D21+TEL!D21+WWP!D21+OIS!D21</f>
        <v>242.60533104041269</v>
      </c>
      <c r="E40" s="204">
        <f>ISI!E36+NFM!E52+CHI!E41+NMM!E40+PPA!E41+FBT!E21+TRE!E21+MAE!E21+TEL!E21+WWP!E21+OIS!E21</f>
        <v>248.25881341358559</v>
      </c>
      <c r="F40" s="204">
        <f>ISI!F36+NFM!F52+CHI!F41+NMM!F40+PPA!F41+FBT!F21+TRE!F21+MAE!F21+TEL!F21+WWP!F21+OIS!F21</f>
        <v>271.4746345657781</v>
      </c>
      <c r="G40" s="204">
        <f>ISI!G36+NFM!G52+CHI!G41+NMM!G40+PPA!G41+FBT!G21+TRE!G21+MAE!G21+TEL!G21+WWP!G21+OIS!G21</f>
        <v>360.189165950129</v>
      </c>
      <c r="H40" s="204">
        <f>ISI!H36+NFM!H52+CHI!H41+NMM!H40+PPA!H41+FBT!H21+TRE!H21+MAE!H21+TEL!H21+WWP!H21+OIS!H21</f>
        <v>355.95442820292328</v>
      </c>
      <c r="I40" s="204">
        <f>ISI!I36+NFM!I52+CHI!I41+NMM!I40+PPA!I41+FBT!I21+TRE!I21+MAE!I21+TEL!I21+WWP!I21+OIS!I21</f>
        <v>360.83404987102324</v>
      </c>
      <c r="J40" s="204">
        <f>ISI!J36+NFM!J52+CHI!J41+NMM!J40+PPA!J41+FBT!J21+TRE!J21+MAE!J21+TEL!J21+WWP!J21+OIS!J21</f>
        <v>349.89251934651759</v>
      </c>
      <c r="K40" s="204">
        <f>ISI!K36+NFM!K52+CHI!K41+NMM!K40+PPA!K41+FBT!K21+TRE!K21+MAE!K21+TEL!K21+WWP!K21+OIS!K21</f>
        <v>315.09028374892517</v>
      </c>
      <c r="L40" s="204">
        <f>ISI!L36+NFM!L52+CHI!L41+NMM!L40+PPA!L41+FBT!L21+TRE!L21+MAE!L21+TEL!L21+WWP!L21+OIS!L21</f>
        <v>338.04815133276014</v>
      </c>
      <c r="M40" s="204">
        <f>ISI!M36+NFM!M52+CHI!M41+NMM!M40+PPA!M41+FBT!M21+TRE!M21+MAE!M21+TEL!M21+WWP!M21+OIS!M21</f>
        <v>347.67841788478063</v>
      </c>
      <c r="N40" s="204">
        <f>ISI!N36+NFM!N52+CHI!N41+NMM!N40+PPA!N41+FBT!N21+TRE!N21+MAE!N21+TEL!N21+WWP!N21+OIS!N21</f>
        <v>359.95270851246784</v>
      </c>
      <c r="O40" s="204">
        <f>ISI!O36+NFM!O52+CHI!O41+NMM!O40+PPA!O41+FBT!O21+TRE!O21+MAE!O21+TEL!O21+WWP!O21+OIS!O21</f>
        <v>310.46861564918316</v>
      </c>
      <c r="P40" s="204">
        <f>ISI!P36+NFM!P52+CHI!P41+NMM!P40+PPA!P41+FBT!P21+TRE!P21+MAE!P21+TEL!P21+WWP!P21+OIS!P21</f>
        <v>297.76440240756665</v>
      </c>
      <c r="Q40" s="204">
        <f>ISI!Q36+NFM!Q52+CHI!Q41+NMM!Q40+PPA!Q41+FBT!Q21+TRE!Q21+MAE!Q21+TEL!Q21+WWP!Q21+OIS!Q21</f>
        <v>284.07136715391226</v>
      </c>
      <c r="R40" s="204">
        <f>ISI!R36+NFM!R52+CHI!R41+NMM!R40+PPA!R41+FBT!R21+TRE!R21+MAE!R21+TEL!R21+WWP!R21+OIS!R21</f>
        <v>287.74720550300941</v>
      </c>
      <c r="S40" s="204">
        <f>ISI!S36+NFM!S52+CHI!S41+NMM!S40+PPA!S41+FBT!S21+TRE!S21+MAE!S21+TEL!S21+WWP!S21+OIS!S21</f>
        <v>291.70619088564052</v>
      </c>
      <c r="T40" s="204">
        <f>ISI!T36+NFM!T52+CHI!T41+NMM!T40+PPA!T41+FBT!T21+TRE!T21+MAE!T21+TEL!T21+WWP!T21+OIS!T21</f>
        <v>311.15442820292344</v>
      </c>
      <c r="U40" s="204">
        <f>ISI!U36+NFM!U52+CHI!U41+NMM!U40+PPA!U41+FBT!U21+TRE!U21+MAE!U21+TEL!U21+WWP!U21+OIS!U21</f>
        <v>303.55270851246775</v>
      </c>
      <c r="V40" s="204">
        <f>ISI!V36+NFM!V52+CHI!V41+NMM!V40+PPA!V41+FBT!V21+TRE!V21+MAE!V21+TEL!V21+WWP!V21+OIS!V21</f>
        <v>290.21607910576097</v>
      </c>
      <c r="W40" s="204">
        <f>ISI!W36+NFM!W52+CHI!W41+NMM!W40+PPA!W41+FBT!W21+TRE!W21+MAE!W21+TEL!W21+WWP!W21+OIS!W21</f>
        <v>301.22510748065343</v>
      </c>
      <c r="X40" s="204">
        <f>ISI!X36+NFM!X52+CHI!X41+NMM!X40+PPA!X41+FBT!X21+TRE!X21+MAE!X21+TEL!X21+WWP!X21+OIS!X21</f>
        <v>266.81229578675834</v>
      </c>
      <c r="Y40" s="204">
        <f>ISI!Y36+NFM!Y52+CHI!Y41+NMM!Y40+PPA!Y41+FBT!Y21+TRE!Y21+MAE!Y21+TEL!Y21+WWP!Y21+OIS!Y21</f>
        <v>248.35989234189728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31.479965606190888</v>
      </c>
      <c r="C42" s="205">
        <f t="shared" si="3"/>
        <v>46.121152192605322</v>
      </c>
      <c r="D42" s="205">
        <f t="shared" si="3"/>
        <v>80.801375752364564</v>
      </c>
      <c r="E42" s="205">
        <f t="shared" si="3"/>
        <v>99.47927773000859</v>
      </c>
      <c r="F42" s="205">
        <f t="shared" si="3"/>
        <v>103.06208082545143</v>
      </c>
      <c r="G42" s="205">
        <f t="shared" si="3"/>
        <v>101.10352536543424</v>
      </c>
      <c r="H42" s="205">
        <f t="shared" si="3"/>
        <v>91.573516766981953</v>
      </c>
      <c r="I42" s="205">
        <f t="shared" si="3"/>
        <v>90.426999140154791</v>
      </c>
      <c r="J42" s="205">
        <f t="shared" si="3"/>
        <v>83.118400687876189</v>
      </c>
      <c r="K42" s="205">
        <f t="shared" si="3"/>
        <v>66.446861564918308</v>
      </c>
      <c r="L42" s="205">
        <f t="shared" si="3"/>
        <v>75.905417024935502</v>
      </c>
      <c r="M42" s="205">
        <f t="shared" si="3"/>
        <v>76.908426483233015</v>
      </c>
      <c r="N42" s="205">
        <f t="shared" si="3"/>
        <v>86.342820292347398</v>
      </c>
      <c r="O42" s="205">
        <f t="shared" si="3"/>
        <v>86.127858985382616</v>
      </c>
      <c r="P42" s="205">
        <f t="shared" si="3"/>
        <v>83.667669819432504</v>
      </c>
      <c r="Q42" s="205">
        <f t="shared" si="3"/>
        <v>88.826741186586403</v>
      </c>
      <c r="R42" s="205">
        <f t="shared" si="3"/>
        <v>95.586242476354229</v>
      </c>
      <c r="S42" s="205">
        <f t="shared" si="3"/>
        <v>101.00799656061908</v>
      </c>
      <c r="T42" s="205">
        <f t="shared" si="3"/>
        <v>112.09036973344797</v>
      </c>
      <c r="U42" s="205">
        <f t="shared" si="3"/>
        <v>114.33551160791059</v>
      </c>
      <c r="V42" s="205">
        <f t="shared" si="3"/>
        <v>129.28718830610489</v>
      </c>
      <c r="W42" s="205">
        <f t="shared" si="3"/>
        <v>136.35709372312982</v>
      </c>
      <c r="X42" s="205">
        <f t="shared" si="3"/>
        <v>131.96225279449698</v>
      </c>
      <c r="Y42" s="205">
        <f t="shared" si="3"/>
        <v>156.13073534511901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31.479965606190888</v>
      </c>
      <c r="C43" s="204">
        <f>ISI!C39+NFM!C55+CHI!C44+NMM!C43+PPA!C44+FBT!C24+TRE!C24+MAE!C24+TEL!C24+WWP!C24+OIS!C24</f>
        <v>46.121152192605322</v>
      </c>
      <c r="D43" s="204">
        <f>ISI!D39+NFM!D55+CHI!D44+NMM!D43+PPA!D44+FBT!D24+TRE!D24+MAE!D24+TEL!D24+WWP!D24+OIS!D24</f>
        <v>80.801375752364564</v>
      </c>
      <c r="E43" s="204">
        <f>ISI!E39+NFM!E55+CHI!E44+NMM!E43+PPA!E44+FBT!E24+TRE!E24+MAE!E24+TEL!E24+WWP!E24+OIS!E24</f>
        <v>99.47927773000859</v>
      </c>
      <c r="F43" s="204">
        <f>ISI!F39+NFM!F55+CHI!F44+NMM!F43+PPA!F44+FBT!F24+TRE!F24+MAE!F24+TEL!F24+WWP!F24+OIS!F24</f>
        <v>103.06208082545143</v>
      </c>
      <c r="G43" s="204">
        <f>ISI!G39+NFM!G55+CHI!G44+NMM!G43+PPA!G44+FBT!G24+TRE!G24+MAE!G24+TEL!G24+WWP!G24+OIS!G24</f>
        <v>101.10352536543424</v>
      </c>
      <c r="H43" s="204">
        <f>ISI!H39+NFM!H55+CHI!H44+NMM!H43+PPA!H44+FBT!H24+TRE!H24+MAE!H24+TEL!H24+WWP!H24+OIS!H24</f>
        <v>91.430180567497857</v>
      </c>
      <c r="I43" s="204">
        <f>ISI!I39+NFM!I55+CHI!I44+NMM!I43+PPA!I44+FBT!I24+TRE!I24+MAE!I24+TEL!I24+WWP!I24+OIS!I24</f>
        <v>90.116509028374907</v>
      </c>
      <c r="J43" s="204">
        <f>ISI!J39+NFM!J55+CHI!J44+NMM!J43+PPA!J44+FBT!J24+TRE!J24+MAE!J24+TEL!J24+WWP!J24+OIS!J24</f>
        <v>82.879535683576961</v>
      </c>
      <c r="K43" s="204">
        <f>ISI!K39+NFM!K55+CHI!K44+NMM!K43+PPA!K44+FBT!K24+TRE!K24+MAE!K24+TEL!K24+WWP!K24+OIS!K24</f>
        <v>66.016938950988816</v>
      </c>
      <c r="L43" s="204">
        <f>ISI!L39+NFM!L55+CHI!L44+NMM!L43+PPA!L44+FBT!L24+TRE!L24+MAE!L24+TEL!L24+WWP!L24+OIS!L24</f>
        <v>73.421410146173685</v>
      </c>
      <c r="M43" s="204">
        <f>ISI!M39+NFM!M55+CHI!M44+NMM!M43+PPA!M44+FBT!M24+TRE!M24+MAE!M24+TEL!M24+WWP!M24+OIS!M24</f>
        <v>75.92914875322441</v>
      </c>
      <c r="N43" s="204">
        <f>ISI!N39+NFM!N55+CHI!N44+NMM!N43+PPA!N44+FBT!N24+TRE!N24+MAE!N24+TEL!N24+WWP!N24+OIS!N24</f>
        <v>85.100859845227873</v>
      </c>
      <c r="O43" s="204">
        <f>ISI!O39+NFM!O55+CHI!O44+NMM!O43+PPA!O44+FBT!O24+TRE!O24+MAE!O24+TEL!O24+WWP!O24+OIS!O24</f>
        <v>84.025967325881325</v>
      </c>
      <c r="P43" s="204">
        <f>ISI!P39+NFM!P55+CHI!P44+NMM!P43+PPA!P44+FBT!P24+TRE!P24+MAE!P24+TEL!P24+WWP!P24+OIS!P24</f>
        <v>81.613585554600178</v>
      </c>
      <c r="Q43" s="204">
        <f>ISI!Q39+NFM!Q55+CHI!Q44+NMM!Q43+PPA!Q44+FBT!Q24+TRE!Q24+MAE!Q24+TEL!Q24+WWP!Q24+OIS!Q24</f>
        <v>85.936715391229569</v>
      </c>
      <c r="R43" s="204">
        <f>ISI!R39+NFM!R55+CHI!R44+NMM!R43+PPA!R44+FBT!R24+TRE!R24+MAE!R24+TEL!R24+WWP!R24+OIS!R24</f>
        <v>92.60060189165948</v>
      </c>
      <c r="S43" s="204">
        <f>ISI!S39+NFM!S55+CHI!S44+NMM!S43+PPA!S44+FBT!S24+TRE!S24+MAE!S24+TEL!S24+WWP!S24+OIS!S24</f>
        <v>97.520894239036963</v>
      </c>
      <c r="T43" s="204">
        <f>ISI!T39+NFM!T55+CHI!T44+NMM!T43+PPA!T44+FBT!T24+TRE!T24+MAE!T24+TEL!T24+WWP!T24+OIS!T24</f>
        <v>107.88667239896817</v>
      </c>
      <c r="U43" s="204">
        <f>ISI!U39+NFM!U55+CHI!U44+NMM!U43+PPA!U44+FBT!U24+TRE!U24+MAE!U24+TEL!U24+WWP!U24+OIS!U24</f>
        <v>109.31969045571797</v>
      </c>
      <c r="V43" s="204">
        <f>ISI!V39+NFM!V55+CHI!V44+NMM!V43+PPA!V44+FBT!V24+TRE!V24+MAE!V24+TEL!V24+WWP!V24+OIS!V24</f>
        <v>123.91324161650903</v>
      </c>
      <c r="W43" s="204">
        <f>ISI!W39+NFM!W55+CHI!W44+NMM!W43+PPA!W44+FBT!W24+TRE!W24+MAE!W24+TEL!W24+WWP!W24+OIS!W24</f>
        <v>129.93215821152191</v>
      </c>
      <c r="X43" s="204">
        <f>ISI!X39+NFM!X55+CHI!X44+NMM!X43+PPA!X44+FBT!X24+TRE!X24+MAE!X24+TEL!X24+WWP!X24+OIS!X24</f>
        <v>124.72519346517626</v>
      </c>
      <c r="Y43" s="204">
        <f>ISI!Y39+NFM!Y55+CHI!Y44+NMM!Y43+PPA!Y44+FBT!Y24+TRE!Y24+MAE!Y24+TEL!Y24+WWP!Y24+OIS!Y24</f>
        <v>148.20395528804812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0.14333619948409279</v>
      </c>
      <c r="I44" s="204">
        <f>ISI!I40+NFM!I56+CHI!I45+NMM!I44+PPA!I45+FBT!I25+TRE!I25+MAE!I25+TEL!I25+WWP!I25+OIS!I25</f>
        <v>0.31049011177987962</v>
      </c>
      <c r="J44" s="204">
        <f>ISI!J40+NFM!J56+CHI!J45+NMM!J44+PPA!J45+FBT!J25+TRE!J25+MAE!J25+TEL!J25+WWP!J25+OIS!J25</f>
        <v>0.23886500429922611</v>
      </c>
      <c r="K44" s="204">
        <f>ISI!K40+NFM!K56+CHI!K45+NMM!K44+PPA!K45+FBT!K25+TRE!K25+MAE!K25+TEL!K25+WWP!K25+OIS!K25</f>
        <v>0.42992261392949271</v>
      </c>
      <c r="L44" s="204">
        <f>ISI!L40+NFM!L56+CHI!L45+NMM!L44+PPA!L45+FBT!L25+TRE!L25+MAE!L25+TEL!L25+WWP!L25+OIS!L25</f>
        <v>2.4840068787618228</v>
      </c>
      <c r="M44" s="204">
        <f>ISI!M40+NFM!M56+CHI!M45+NMM!M44+PPA!M45+FBT!M25+TRE!M25+MAE!M25+TEL!M25+WWP!M25+OIS!M25</f>
        <v>0.97927773000859841</v>
      </c>
      <c r="N44" s="204">
        <f>ISI!N40+NFM!N56+CHI!N45+NMM!N44+PPA!N45+FBT!N25+TRE!N25+MAE!N25+TEL!N25+WWP!N25+OIS!N25</f>
        <v>1.2419604471195183</v>
      </c>
      <c r="O44" s="204">
        <f>ISI!O40+NFM!O56+CHI!O45+NMM!O44+PPA!O45+FBT!O25+TRE!O25+MAE!O25+TEL!O25+WWP!O25+OIS!O25</f>
        <v>2.1018916595012898</v>
      </c>
      <c r="P44" s="204">
        <f>ISI!P40+NFM!P56+CHI!P45+NMM!P44+PPA!P45+FBT!P25+TRE!P25+MAE!P25+TEL!P25+WWP!P25+OIS!P25</f>
        <v>2.0540842648323303</v>
      </c>
      <c r="Q44" s="204">
        <f>ISI!Q40+NFM!Q56+CHI!Q45+NMM!Q44+PPA!Q45+FBT!Q25+TRE!Q25+MAE!Q25+TEL!Q25+WWP!Q25+OIS!Q25</f>
        <v>2.8900257953568351</v>
      </c>
      <c r="R44" s="204">
        <f>ISI!R40+NFM!R56+CHI!R45+NMM!R44+PPA!R45+FBT!R25+TRE!R25+MAE!R25+TEL!R25+WWP!R25+OIS!R25</f>
        <v>2.9856405846947545</v>
      </c>
      <c r="S44" s="204">
        <f>ISI!S40+NFM!S56+CHI!S45+NMM!S44+PPA!S45+FBT!S25+TRE!S25+MAE!S25+TEL!S25+WWP!S25+OIS!S25</f>
        <v>3.4871023215821149</v>
      </c>
      <c r="T44" s="204">
        <f>ISI!T40+NFM!T56+CHI!T45+NMM!T44+PPA!T45+FBT!T25+TRE!T25+MAE!T25+TEL!T25+WWP!T25+OIS!T25</f>
        <v>3.3916595012897677</v>
      </c>
      <c r="U44" s="204">
        <f>ISI!U40+NFM!U56+CHI!U45+NMM!U44+PPA!U45+FBT!U25+TRE!U25+MAE!U25+TEL!U25+WWP!U25+OIS!U25</f>
        <v>4.1081685296646597</v>
      </c>
      <c r="V44" s="204">
        <f>ISI!V40+NFM!V56+CHI!V45+NMM!V44+PPA!V45+FBT!V25+TRE!V25+MAE!V25+TEL!V25+WWP!V25+OIS!V25</f>
        <v>4.4424763542562333</v>
      </c>
      <c r="W44" s="204">
        <f>ISI!W40+NFM!W56+CHI!W45+NMM!W44+PPA!W45+FBT!W25+TRE!W25+MAE!W25+TEL!W25+WWP!W25+OIS!W25</f>
        <v>4.4663800515907139</v>
      </c>
      <c r="X44" s="204">
        <f>ISI!X40+NFM!X56+CHI!X45+NMM!X44+PPA!X45+FBT!X25+TRE!X25+MAE!X25+TEL!X25+WWP!X25+OIS!X25</f>
        <v>5.1590713671539117</v>
      </c>
      <c r="Y44" s="204">
        <f>ISI!Y40+NFM!Y56+CHI!Y45+NMM!Y44+PPA!Y45+FBT!Y25+TRE!Y25+MAE!Y25+TEL!Y25+WWP!Y25+OIS!Y25</f>
        <v>5.7532632900889293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0.81203783319002587</v>
      </c>
      <c r="U48" s="204">
        <f>ISI!U44+NFM!U60+CHI!U49+NMM!U48+PPA!U49+FBT!U29+TRE!U29+MAE!U29+TEL!U29+WWP!U29+OIS!U29</f>
        <v>0.90765262252794487</v>
      </c>
      <c r="V48" s="204">
        <f>ISI!V44+NFM!V60+CHI!V49+NMM!V48+PPA!V49+FBT!V29+TRE!V29+MAE!V29+TEL!V29+WWP!V29+OIS!V29</f>
        <v>0.93147033533963874</v>
      </c>
      <c r="W48" s="204">
        <f>ISI!W44+NFM!W60+CHI!W49+NMM!W48+PPA!W49+FBT!W29+TRE!W29+MAE!W29+TEL!W29+WWP!W29+OIS!W29</f>
        <v>1.958555460017197</v>
      </c>
      <c r="X48" s="204">
        <f>ISI!X44+NFM!X60+CHI!X49+NMM!X48+PPA!X49+FBT!X29+TRE!X29+MAE!X29+TEL!X29+WWP!X29+OIS!X29</f>
        <v>2.0779879621668096</v>
      </c>
      <c r="Y48" s="204">
        <f>ISI!Y44+NFM!Y60+CHI!Y49+NMM!Y48+PPA!Y49+FBT!Y29+TRE!Y29+MAE!Y29+TEL!Y29+WWP!Y29+OIS!Y29</f>
        <v>2.1735167669819426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164.01539122957871</v>
      </c>
      <c r="C49" s="206">
        <f>ISI!C45+NFM!C61+CHI!C50+NMM!C49+PPA!C50+FBT!C30+TRE!C30+MAE!C30+TEL!C30+WWP!C30+OIS!C30</f>
        <v>145.07497850386932</v>
      </c>
      <c r="D49" s="206">
        <f>ISI!D45+NFM!D61+CHI!D50+NMM!D49+PPA!D50+FBT!D30+TRE!D30+MAE!D30+TEL!D30+WWP!D30+OIS!D30</f>
        <v>161.77033533963888</v>
      </c>
      <c r="E49" s="206">
        <f>ISI!E45+NFM!E61+CHI!E50+NMM!E49+PPA!E50+FBT!E30+TRE!E30+MAE!E30+TEL!E30+WWP!E30+OIS!E30</f>
        <v>182.40662080825444</v>
      </c>
      <c r="F49" s="206">
        <f>ISI!F45+NFM!F61+CHI!F50+NMM!F49+PPA!F50+FBT!F30+TRE!F30+MAE!F30+TEL!F30+WWP!F30+OIS!F30</f>
        <v>160.88658641444533</v>
      </c>
      <c r="G49" s="206">
        <f>ISI!G45+NFM!G61+CHI!G50+NMM!G49+PPA!G50+FBT!G30+TRE!G30+MAE!G30+TEL!G30+WWP!G30+OIS!G30</f>
        <v>172.47059329320714</v>
      </c>
      <c r="H49" s="206">
        <f>ISI!H45+NFM!H61+CHI!H50+NMM!H49+PPA!H50+FBT!H30+TRE!H30+MAE!H30+TEL!H30+WWP!H30+OIS!H30</f>
        <v>181.54686156491829</v>
      </c>
      <c r="I49" s="206">
        <f>ISI!I45+NFM!I61+CHI!I50+NMM!I49+PPA!I50+FBT!I30+TRE!I30+MAE!I30+TEL!I30+WWP!I30+OIS!I30</f>
        <v>198.62424763542558</v>
      </c>
      <c r="J49" s="206">
        <f>ISI!J45+NFM!J61+CHI!J50+NMM!J49+PPA!J50+FBT!J30+TRE!J30+MAE!J30+TEL!J30+WWP!J30+OIS!J30</f>
        <v>165.99785038693034</v>
      </c>
      <c r="K49" s="206">
        <f>ISI!K45+NFM!K61+CHI!K50+NMM!K49+PPA!K50+FBT!K30+TRE!K30+MAE!K30+TEL!K30+WWP!K30+OIS!K30</f>
        <v>166.64273430782455</v>
      </c>
      <c r="L49" s="206">
        <f>ISI!L45+NFM!L61+CHI!L50+NMM!L49+PPA!L50+FBT!L30+TRE!L30+MAE!L30+TEL!L30+WWP!L30+OIS!L30</f>
        <v>180.75846947549442</v>
      </c>
      <c r="M49" s="206">
        <f>ISI!M45+NFM!M61+CHI!M50+NMM!M49+PPA!M50+FBT!M30+TRE!M30+MAE!M30+TEL!M30+WWP!M30+OIS!M30</f>
        <v>206.4107480653482</v>
      </c>
      <c r="N49" s="206">
        <f>ISI!N45+NFM!N61+CHI!N50+NMM!N49+PPA!N50+FBT!N30+TRE!N30+MAE!N30+TEL!N30+WWP!N30+OIS!N30</f>
        <v>212.38194325021499</v>
      </c>
      <c r="O49" s="206">
        <f>ISI!O45+NFM!O61+CHI!O50+NMM!O49+PPA!O50+FBT!O30+TRE!O30+MAE!O30+TEL!O30+WWP!O30+OIS!O30</f>
        <v>206.72132416165087</v>
      </c>
      <c r="P49" s="206">
        <f>ISI!P45+NFM!P61+CHI!P50+NMM!P49+PPA!P50+FBT!P30+TRE!P30+MAE!P30+TEL!P30+WWP!P30+OIS!P30</f>
        <v>225.49441100601888</v>
      </c>
      <c r="Q49" s="206">
        <f>ISI!Q45+NFM!Q61+CHI!Q50+NMM!Q49+PPA!Q50+FBT!Q30+TRE!Q30+MAE!Q30+TEL!Q30+WWP!Q30+OIS!Q30</f>
        <v>189.7153052450559</v>
      </c>
      <c r="R49" s="206">
        <f>ISI!R45+NFM!R61+CHI!R50+NMM!R49+PPA!R50+FBT!R30+TRE!R30+MAE!R30+TEL!R30+WWP!R30+OIS!R30</f>
        <v>188.90326741186584</v>
      </c>
      <c r="S49" s="206">
        <f>ISI!S45+NFM!S61+CHI!S50+NMM!S49+PPA!S50+FBT!S30+TRE!S30+MAE!S30+TEL!S30+WWP!S30+OIS!S30</f>
        <v>239.10868443680133</v>
      </c>
      <c r="T49" s="206">
        <f>ISI!T45+NFM!T61+CHI!T50+NMM!T49+PPA!T50+FBT!T30+TRE!T30+MAE!T30+TEL!T30+WWP!T30+OIS!T30</f>
        <v>232.11040412725708</v>
      </c>
      <c r="U49" s="206">
        <f>ISI!U45+NFM!U61+CHI!U50+NMM!U49+PPA!U50+FBT!U30+TRE!U30+MAE!U30+TEL!U30+WWP!U30+OIS!U30</f>
        <v>221.4819432502149</v>
      </c>
      <c r="V49" s="206">
        <f>ISI!V45+NFM!V61+CHI!V50+NMM!V49+PPA!V50+FBT!V30+TRE!V30+MAE!V30+TEL!V30+WWP!V30+OIS!V30</f>
        <v>155.6081685296646</v>
      </c>
      <c r="W49" s="206">
        <f>ISI!W45+NFM!W61+CHI!W50+NMM!W49+PPA!W50+FBT!W30+TRE!W30+MAE!W30+TEL!W30+WWP!W30+OIS!W30</f>
        <v>191.124505588994</v>
      </c>
      <c r="X49" s="206">
        <f>ISI!X45+NFM!X61+CHI!X50+NMM!X49+PPA!X50+FBT!X30+TRE!X30+MAE!X30+TEL!X30+WWP!X30+OIS!X30</f>
        <v>94.320292347377446</v>
      </c>
      <c r="Y49" s="206">
        <f>ISI!Y45+NFM!Y61+CHI!Y50+NMM!Y49+PPA!Y50+FBT!Y30+TRE!Y30+MAE!Y30+TEL!Y30+WWP!Y30+OIS!Y30</f>
        <v>80.825365434221837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197.24849527085124</v>
      </c>
      <c r="C50" s="207">
        <f>ISI!C46+NFM!C62+CHI!C51+NMM!C50+PPA!C51+FBT!C31+TRE!C31+MAE!C31+TEL!C31+WWP!C31+OIS!C31</f>
        <v>201.71969045571799</v>
      </c>
      <c r="D50" s="207">
        <f>ISI!D46+NFM!D62+CHI!D51+NMM!D50+PPA!D51+FBT!D31+TRE!D31+MAE!D31+TEL!D31+WWP!D31+OIS!D31</f>
        <v>218.91659501289766</v>
      </c>
      <c r="E50" s="207">
        <f>ISI!E46+NFM!E62+CHI!E51+NMM!E50+PPA!E51+FBT!E31+TRE!E31+MAE!E31+TEL!E31+WWP!E31+OIS!E31</f>
        <v>226.13929492691312</v>
      </c>
      <c r="F50" s="207">
        <f>ISI!F46+NFM!F62+CHI!F51+NMM!F50+PPA!F51+FBT!F31+TRE!F31+MAE!F31+TEL!F31+WWP!F31+OIS!F31</f>
        <v>235.94153052450557</v>
      </c>
      <c r="G50" s="207">
        <f>ISI!G46+NFM!G62+CHI!G51+NMM!G50+PPA!G51+FBT!G31+TRE!G31+MAE!G31+TEL!G31+WWP!G31+OIS!G31</f>
        <v>243.59415305245054</v>
      </c>
      <c r="H50" s="207">
        <f>ISI!H46+NFM!H62+CHI!H51+NMM!H50+PPA!H51+FBT!H31+TRE!H31+MAE!H31+TEL!H31+WWP!H31+OIS!H31</f>
        <v>252.19260533104037</v>
      </c>
      <c r="I50" s="207">
        <f>ISI!I46+NFM!I62+CHI!I51+NMM!I50+PPA!I51+FBT!I31+TRE!I31+MAE!I31+TEL!I31+WWP!I31+OIS!I31</f>
        <v>264.91831470335342</v>
      </c>
      <c r="J50" s="207">
        <f>ISI!J46+NFM!J62+CHI!J51+NMM!J50+PPA!J51+FBT!J31+TRE!J31+MAE!J31+TEL!J31+WWP!J31+OIS!J31</f>
        <v>240.32674118658639</v>
      </c>
      <c r="K50" s="207">
        <f>ISI!K46+NFM!K62+CHI!K51+NMM!K50+PPA!K51+FBT!K31+TRE!K31+MAE!K31+TEL!K31+WWP!K31+OIS!K31</f>
        <v>208.94239036973346</v>
      </c>
      <c r="L50" s="207">
        <f>ISI!L46+NFM!L62+CHI!L51+NMM!L50+PPA!L51+FBT!L31+TRE!L31+MAE!L31+TEL!L31+WWP!L31+OIS!L31</f>
        <v>228.20292347377472</v>
      </c>
      <c r="M50" s="207">
        <f>ISI!M46+NFM!M62+CHI!M51+NMM!M50+PPA!M51+FBT!M31+TRE!M31+MAE!M31+TEL!M31+WWP!M31+OIS!M31</f>
        <v>238.00515907136713</v>
      </c>
      <c r="N50" s="207">
        <f>ISI!N46+NFM!N62+CHI!N51+NMM!N50+PPA!N51+FBT!N31+TRE!N31+MAE!N31+TEL!N31+WWP!N31+OIS!N31</f>
        <v>250.04299226139293</v>
      </c>
      <c r="O50" s="207">
        <f>ISI!O46+NFM!O62+CHI!O51+NMM!O50+PPA!O51+FBT!O31+TRE!O31+MAE!O31+TEL!O31+WWP!O31+OIS!O31</f>
        <v>256.74978503869301</v>
      </c>
      <c r="P50" s="207">
        <f>ISI!P46+NFM!P62+CHI!P51+NMM!P50+PPA!P51+FBT!P31+TRE!P31+MAE!P31+TEL!P31+WWP!P31+OIS!P31</f>
        <v>268.18572656921754</v>
      </c>
      <c r="Q50" s="207">
        <f>ISI!Q46+NFM!Q62+CHI!Q51+NMM!Q50+PPA!Q51+FBT!Q31+TRE!Q31+MAE!Q31+TEL!Q31+WWP!Q31+OIS!Q31</f>
        <v>284.86672398968182</v>
      </c>
      <c r="R50" s="207">
        <f>ISI!R46+NFM!R62+CHI!R51+NMM!R50+PPA!R51+FBT!R31+TRE!R31+MAE!R31+TEL!R31+WWP!R31+OIS!R31</f>
        <v>293.80911435941528</v>
      </c>
      <c r="S50" s="207">
        <f>ISI!S46+NFM!S62+CHI!S51+NMM!S50+PPA!S51+FBT!S31+TRE!S31+MAE!S31+TEL!S31+WWP!S31+OIS!S31</f>
        <v>312.57953568357692</v>
      </c>
      <c r="T50" s="207">
        <f>ISI!T46+NFM!T62+CHI!T51+NMM!T50+PPA!T51+FBT!T31+TRE!T31+MAE!T31+TEL!T31+WWP!T31+OIS!T31</f>
        <v>316.91315563198623</v>
      </c>
      <c r="U50" s="207">
        <f>ISI!U46+NFM!U62+CHI!U51+NMM!U50+PPA!U51+FBT!U31+TRE!U31+MAE!U31+TEL!U31+WWP!U31+OIS!U31</f>
        <v>326.22527944969903</v>
      </c>
      <c r="V50" s="207">
        <f>ISI!V46+NFM!V62+CHI!V51+NMM!V50+PPA!V51+FBT!V31+TRE!V31+MAE!V31+TEL!V31+WWP!V31+OIS!V31</f>
        <v>321.49613069647461</v>
      </c>
      <c r="W50" s="207">
        <f>ISI!W46+NFM!W62+CHI!W51+NMM!W50+PPA!W51+FBT!W31+TRE!W31+MAE!W31+TEL!W31+WWP!W31+OIS!W31</f>
        <v>337.73860705073088</v>
      </c>
      <c r="X50" s="207">
        <f>ISI!X46+NFM!X62+CHI!X51+NMM!X50+PPA!X51+FBT!X31+TRE!X31+MAE!X31+TEL!X31+WWP!X31+OIS!X31</f>
        <v>309.02837489251937</v>
      </c>
      <c r="Y50" s="207">
        <f>ISI!Y46+NFM!Y62+CHI!Y51+NMM!Y50+PPA!Y51+FBT!Y31+TRE!Y31+MAE!Y31+TEL!Y31+WWP!Y31+OIS!Y31</f>
        <v>290.62768701633706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780.15657781599293</v>
      </c>
      <c r="C51" s="210">
        <f t="shared" si="4"/>
        <v>772.34196044711939</v>
      </c>
      <c r="D51" s="210">
        <f t="shared" si="4"/>
        <v>859.04703353396383</v>
      </c>
      <c r="E51" s="210">
        <f t="shared" si="4"/>
        <v>904.89183147033509</v>
      </c>
      <c r="F51" s="210">
        <f t="shared" si="4"/>
        <v>931.50464316423063</v>
      </c>
      <c r="G51" s="210">
        <f t="shared" si="4"/>
        <v>1057.5907136715389</v>
      </c>
      <c r="H51" s="210">
        <f t="shared" si="4"/>
        <v>1088.0411006018917</v>
      </c>
      <c r="I51" s="210">
        <f t="shared" si="4"/>
        <v>1116.5364574376613</v>
      </c>
      <c r="J51" s="210">
        <f t="shared" si="4"/>
        <v>1010.0853826311261</v>
      </c>
      <c r="K51" s="210">
        <f t="shared" si="4"/>
        <v>872.14135855545999</v>
      </c>
      <c r="L51" s="210">
        <f t="shared" si="4"/>
        <v>949.62932072226999</v>
      </c>
      <c r="M51" s="210">
        <f t="shared" si="4"/>
        <v>1013.3457437661216</v>
      </c>
      <c r="N51" s="210">
        <f t="shared" si="4"/>
        <v>1071.7588134135854</v>
      </c>
      <c r="O51" s="210">
        <f t="shared" si="4"/>
        <v>1037.3269131556317</v>
      </c>
      <c r="P51" s="210">
        <f t="shared" si="4"/>
        <v>1033.7225279449697</v>
      </c>
      <c r="Q51" s="210">
        <f t="shared" si="4"/>
        <v>982.75546001719681</v>
      </c>
      <c r="R51" s="210">
        <f t="shared" si="4"/>
        <v>988.96930352536515</v>
      </c>
      <c r="S51" s="210">
        <f t="shared" si="4"/>
        <v>1070.9268271711087</v>
      </c>
      <c r="T51" s="210">
        <f t="shared" si="4"/>
        <v>1106.5877901977644</v>
      </c>
      <c r="U51" s="210">
        <f t="shared" si="4"/>
        <v>1113.7629406706785</v>
      </c>
      <c r="V51" s="210">
        <f t="shared" si="4"/>
        <v>1024.3400687876183</v>
      </c>
      <c r="W51" s="210">
        <f t="shared" si="4"/>
        <v>1109.1641444539985</v>
      </c>
      <c r="X51" s="210">
        <f t="shared" si="4"/>
        <v>953.87222699914003</v>
      </c>
      <c r="Y51" s="210">
        <f t="shared" si="4"/>
        <v>898.66999140154792</v>
      </c>
    </row>
    <row r="52" spans="1:25" ht="12" customHeight="1" x14ac:dyDescent="0.25">
      <c r="A52" s="17" t="s">
        <v>14</v>
      </c>
      <c r="B52" s="209">
        <f>ISI!B$47</f>
        <v>0</v>
      </c>
      <c r="C52" s="209">
        <f>ISI!C$47</f>
        <v>0</v>
      </c>
      <c r="D52" s="209">
        <f>ISI!D$47</f>
        <v>0</v>
      </c>
      <c r="E52" s="209">
        <f>ISI!E$47</f>
        <v>0</v>
      </c>
      <c r="F52" s="209">
        <f>ISI!F$47</f>
        <v>0</v>
      </c>
      <c r="G52" s="209">
        <f>ISI!G$47</f>
        <v>0</v>
      </c>
      <c r="H52" s="209">
        <f>ISI!H$47</f>
        <v>0</v>
      </c>
      <c r="I52" s="209">
        <f>ISI!I$47</f>
        <v>0</v>
      </c>
      <c r="J52" s="209">
        <f>ISI!J$47</f>
        <v>0</v>
      </c>
      <c r="K52" s="209">
        <f>ISI!K$47</f>
        <v>0</v>
      </c>
      <c r="L52" s="209">
        <f>ISI!L$47</f>
        <v>0</v>
      </c>
      <c r="M52" s="209">
        <f>ISI!M$47</f>
        <v>0</v>
      </c>
      <c r="N52" s="209">
        <f>ISI!N$47</f>
        <v>0</v>
      </c>
      <c r="O52" s="209">
        <f>ISI!O$47</f>
        <v>0</v>
      </c>
      <c r="P52" s="209">
        <f>ISI!P$47</f>
        <v>0</v>
      </c>
      <c r="Q52" s="209">
        <f>ISI!Q$47</f>
        <v>0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0</v>
      </c>
      <c r="C54" s="204">
        <f>ISI!C$49</f>
        <v>0</v>
      </c>
      <c r="D54" s="204">
        <f>ISI!D$49</f>
        <v>0</v>
      </c>
      <c r="E54" s="204">
        <f>ISI!E$49</f>
        <v>0</v>
      </c>
      <c r="F54" s="204">
        <f>ISI!F$49</f>
        <v>0</v>
      </c>
      <c r="G54" s="204">
        <f>ISI!G$49</f>
        <v>0</v>
      </c>
      <c r="H54" s="204">
        <f>ISI!H$49</f>
        <v>0</v>
      </c>
      <c r="I54" s="204">
        <f>ISI!I$49</f>
        <v>0</v>
      </c>
      <c r="J54" s="204">
        <f>ISI!J$49</f>
        <v>0</v>
      </c>
      <c r="K54" s="204">
        <f>ISI!K$49</f>
        <v>0</v>
      </c>
      <c r="L54" s="204">
        <f>ISI!L$49</f>
        <v>0</v>
      </c>
      <c r="M54" s="204">
        <f>ISI!M$49</f>
        <v>0</v>
      </c>
      <c r="N54" s="204">
        <f>ISI!N$49</f>
        <v>0</v>
      </c>
      <c r="O54" s="204">
        <f>ISI!O$49</f>
        <v>0</v>
      </c>
      <c r="P54" s="204">
        <f>ISI!P$49</f>
        <v>0</v>
      </c>
      <c r="Q54" s="204">
        <f>ISI!Q$49</f>
        <v>0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161.00223559759243</v>
      </c>
      <c r="C61" s="205">
        <f>CHI!C$52</f>
        <v>146.04325021496138</v>
      </c>
      <c r="D61" s="205">
        <f>CHI!D$52</f>
        <v>169.10963026655193</v>
      </c>
      <c r="E61" s="205">
        <f>CHI!E$52</f>
        <v>186.7674978503868</v>
      </c>
      <c r="F61" s="205">
        <f>CHI!F$52</f>
        <v>202.29527085124667</v>
      </c>
      <c r="G61" s="205">
        <f>CHI!G$52</f>
        <v>291.4994840928631</v>
      </c>
      <c r="H61" s="205">
        <f>CHI!H$52</f>
        <v>310.06457437661209</v>
      </c>
      <c r="I61" s="205">
        <f>CHI!I$52</f>
        <v>340.42992261392959</v>
      </c>
      <c r="J61" s="205">
        <f>CHI!J$52</f>
        <v>328.8338779019773</v>
      </c>
      <c r="K61" s="205">
        <f>CHI!K$52</f>
        <v>338.18718830610504</v>
      </c>
      <c r="L61" s="205">
        <f>CHI!L$52</f>
        <v>348.9675838349097</v>
      </c>
      <c r="M61" s="205">
        <f>CHI!M$52</f>
        <v>390.24075666380025</v>
      </c>
      <c r="N61" s="205">
        <f>CHI!N$52</f>
        <v>413.48091143594161</v>
      </c>
      <c r="O61" s="205">
        <f>CHI!O$52</f>
        <v>362.44428202923473</v>
      </c>
      <c r="P61" s="205">
        <f>CHI!P$52</f>
        <v>397.13671539122947</v>
      </c>
      <c r="Q61" s="205">
        <f>CHI!Q$52</f>
        <v>358.2126397248494</v>
      </c>
      <c r="R61" s="205">
        <f>CHI!R$52</f>
        <v>339.59234737747181</v>
      </c>
      <c r="S61" s="205">
        <f>CHI!S$52</f>
        <v>418.24368013757487</v>
      </c>
      <c r="T61" s="205">
        <f>CHI!T$52</f>
        <v>411.77968119160352</v>
      </c>
      <c r="U61" s="205">
        <f>CHI!U$52</f>
        <v>417.68594263353447</v>
      </c>
      <c r="V61" s="205">
        <f>CHI!V$52</f>
        <v>338.08238803256398</v>
      </c>
      <c r="W61" s="205">
        <f>CHI!W$52</f>
        <v>368.68082150436021</v>
      </c>
      <c r="X61" s="205">
        <f>CHI!X$52</f>
        <v>240.96705025759269</v>
      </c>
      <c r="Y61" s="205">
        <f>CHI!Y$52</f>
        <v>212.87104376954113</v>
      </c>
    </row>
    <row r="62" spans="1:25" ht="12" customHeight="1" x14ac:dyDescent="0.25">
      <c r="A62" s="18" t="s">
        <v>59</v>
      </c>
      <c r="B62" s="204">
        <f>CHI!B$53</f>
        <v>158.20621218230065</v>
      </c>
      <c r="C62" s="204">
        <f>CHI!C$53</f>
        <v>144.55186362209383</v>
      </c>
      <c r="D62" s="204">
        <f>CHI!D$53</f>
        <v>166.87342152643646</v>
      </c>
      <c r="E62" s="204">
        <f>CHI!E$53</f>
        <v>183.76393358160863</v>
      </c>
      <c r="F62" s="204">
        <f>CHI!F$53</f>
        <v>199.59082288527986</v>
      </c>
      <c r="G62" s="204">
        <f>CHI!G$53</f>
        <v>288.10743624935424</v>
      </c>
      <c r="H62" s="204">
        <f>CHI!H$53</f>
        <v>307.03213910758745</v>
      </c>
      <c r="I62" s="204">
        <f>CHI!I$53</f>
        <v>338.52848765530848</v>
      </c>
      <c r="J62" s="204">
        <f>CHI!J$53</f>
        <v>325.59863720193778</v>
      </c>
      <c r="K62" s="204">
        <f>CHI!K$53</f>
        <v>328.85602388754921</v>
      </c>
      <c r="L62" s="204">
        <f>CHI!L$53</f>
        <v>345.99576067925386</v>
      </c>
      <c r="M62" s="204">
        <f>CHI!M$53</f>
        <v>387.46089257095696</v>
      </c>
      <c r="N62" s="204">
        <f>CHI!N$53</f>
        <v>408.97233134156636</v>
      </c>
      <c r="O62" s="204">
        <f>CHI!O$53</f>
        <v>350.22065977433238</v>
      </c>
      <c r="P62" s="204">
        <f>CHI!P$53</f>
        <v>387.52918348807736</v>
      </c>
      <c r="Q62" s="204">
        <f>CHI!Q$53</f>
        <v>354.57886546523025</v>
      </c>
      <c r="R62" s="204">
        <f>CHI!R$53</f>
        <v>335.27577392950934</v>
      </c>
      <c r="S62" s="204">
        <f>CHI!S$53</f>
        <v>411.91689699243057</v>
      </c>
      <c r="T62" s="204">
        <f>CHI!T$53</f>
        <v>406.85576017449591</v>
      </c>
      <c r="U62" s="204">
        <f>CHI!U$53</f>
        <v>412.40619203806955</v>
      </c>
      <c r="V62" s="204">
        <f>CHI!V$53</f>
        <v>334.709712974176</v>
      </c>
      <c r="W62" s="204">
        <f>CHI!W$53</f>
        <v>365.28556929841545</v>
      </c>
      <c r="X62" s="204">
        <f>CHI!X$53</f>
        <v>187.7157995393419</v>
      </c>
      <c r="Y62" s="204">
        <f>CHI!Y$53</f>
        <v>136.68054703248254</v>
      </c>
    </row>
    <row r="63" spans="1:25" ht="12" customHeight="1" x14ac:dyDescent="0.25">
      <c r="A63" s="18" t="s">
        <v>49</v>
      </c>
      <c r="B63" s="204">
        <f>CHI!B$54</f>
        <v>2.7960234152917849</v>
      </c>
      <c r="C63" s="204">
        <f>CHI!C$54</f>
        <v>1.491386592867542</v>
      </c>
      <c r="D63" s="204">
        <f>CHI!D$54</f>
        <v>2.236208740115472</v>
      </c>
      <c r="E63" s="204">
        <f>CHI!E$54</f>
        <v>3.0035642687781769</v>
      </c>
      <c r="F63" s="204">
        <f>CHI!F$54</f>
        <v>2.704447965966807</v>
      </c>
      <c r="G63" s="204">
        <f>CHI!G$54</f>
        <v>3.3920478435088639</v>
      </c>
      <c r="H63" s="204">
        <f>CHI!H$54</f>
        <v>3.032435269024631</v>
      </c>
      <c r="I63" s="204">
        <f>CHI!I$54</f>
        <v>1.9014349586211099</v>
      </c>
      <c r="J63" s="204">
        <f>CHI!J$54</f>
        <v>3.235240700039526</v>
      </c>
      <c r="K63" s="204">
        <f>CHI!K$54</f>
        <v>9.3311644185558276</v>
      </c>
      <c r="L63" s="204">
        <f>CHI!L$54</f>
        <v>2.9718231556558412</v>
      </c>
      <c r="M63" s="204">
        <f>CHI!M$54</f>
        <v>2.7798640928432978</v>
      </c>
      <c r="N63" s="204">
        <f>CHI!N$54</f>
        <v>4.5085800943752474</v>
      </c>
      <c r="O63" s="204">
        <f>CHI!O$54</f>
        <v>12.223622254902351</v>
      </c>
      <c r="P63" s="204">
        <f>CHI!P$54</f>
        <v>9.6075319031521076</v>
      </c>
      <c r="Q63" s="204">
        <f>CHI!Q$54</f>
        <v>3.6337742596191451</v>
      </c>
      <c r="R63" s="204">
        <f>CHI!R$54</f>
        <v>4.3165734479624689</v>
      </c>
      <c r="S63" s="204">
        <f>CHI!S$54</f>
        <v>6.3267831451443044</v>
      </c>
      <c r="T63" s="204">
        <f>CHI!T$54</f>
        <v>4.9239210171076033</v>
      </c>
      <c r="U63" s="204">
        <f>CHI!U$54</f>
        <v>5.2797505954649173</v>
      </c>
      <c r="V63" s="204">
        <f>CHI!V$54</f>
        <v>3.372675058387983</v>
      </c>
      <c r="W63" s="204">
        <f>CHI!W$54</f>
        <v>3.3952522059447579</v>
      </c>
      <c r="X63" s="204">
        <f>CHI!X$54</f>
        <v>53.251250718250773</v>
      </c>
      <c r="Y63" s="204">
        <f>CHI!Y$54</f>
        <v>76.190496737058609</v>
      </c>
    </row>
    <row r="64" spans="1:25" ht="12" customHeight="1" x14ac:dyDescent="0.25">
      <c r="A64" s="18" t="s">
        <v>50</v>
      </c>
      <c r="B64" s="204">
        <f>CHI!B$55</f>
        <v>0</v>
      </c>
      <c r="C64" s="204">
        <f>CHI!C$55</f>
        <v>0</v>
      </c>
      <c r="D64" s="204">
        <f>CHI!D$55</f>
        <v>0</v>
      </c>
      <c r="E64" s="204">
        <f>CHI!E$55</f>
        <v>0</v>
      </c>
      <c r="F64" s="204">
        <f>CHI!F$55</f>
        <v>0</v>
      </c>
      <c r="G64" s="204">
        <f>CHI!G$55</f>
        <v>0</v>
      </c>
      <c r="H64" s="204">
        <f>CHI!H$55</f>
        <v>0</v>
      </c>
      <c r="I64" s="204">
        <f>CHI!I$55</f>
        <v>0</v>
      </c>
      <c r="J64" s="204">
        <f>CHI!J$55</f>
        <v>0</v>
      </c>
      <c r="K64" s="204">
        <f>CHI!K$55</f>
        <v>0</v>
      </c>
      <c r="L64" s="204">
        <f>CHI!L$55</f>
        <v>0</v>
      </c>
      <c r="M64" s="204">
        <f>CHI!M$55</f>
        <v>0</v>
      </c>
      <c r="N64" s="204">
        <f>CHI!N$55</f>
        <v>0</v>
      </c>
      <c r="O64" s="204">
        <f>CHI!O$55</f>
        <v>0</v>
      </c>
      <c r="P64" s="204">
        <f>CHI!P$55</f>
        <v>0</v>
      </c>
      <c r="Q64" s="204">
        <f>CHI!Q$55</f>
        <v>0</v>
      </c>
      <c r="R64" s="204">
        <f>CHI!R$55</f>
        <v>0</v>
      </c>
      <c r="S64" s="204">
        <f>CHI!S$55</f>
        <v>0</v>
      </c>
      <c r="T64" s="204">
        <f>CHI!T$55</f>
        <v>0</v>
      </c>
      <c r="U64" s="204">
        <f>CHI!U$55</f>
        <v>0</v>
      </c>
      <c r="V64" s="204">
        <f>CHI!V$55</f>
        <v>0</v>
      </c>
      <c r="W64" s="204">
        <f>CHI!W$55</f>
        <v>0</v>
      </c>
      <c r="X64" s="204">
        <f>CHI!X$55</f>
        <v>0</v>
      </c>
      <c r="Y64" s="204">
        <f>CHI!Y$55</f>
        <v>0</v>
      </c>
    </row>
    <row r="65" spans="1:25" ht="12" customHeight="1" x14ac:dyDescent="0.25">
      <c r="A65" s="19" t="s">
        <v>20</v>
      </c>
      <c r="B65" s="205">
        <f>NMM!B$51</f>
        <v>153.78512467755803</v>
      </c>
      <c r="C65" s="205">
        <f>NMM!C$51</f>
        <v>155.42132416165089</v>
      </c>
      <c r="D65" s="205">
        <f>NMM!D$51</f>
        <v>154.75081685296638</v>
      </c>
      <c r="E65" s="205">
        <f>NMM!E$51</f>
        <v>155.33387790197762</v>
      </c>
      <c r="F65" s="205">
        <f>NMM!F$51</f>
        <v>162.74703353396387</v>
      </c>
      <c r="G65" s="205">
        <f>NMM!G$51</f>
        <v>185.54746345657787</v>
      </c>
      <c r="H65" s="205">
        <f>NMM!H$51</f>
        <v>222.83000859845234</v>
      </c>
      <c r="I65" s="205">
        <f>NMM!I$51</f>
        <v>223.31865864144453</v>
      </c>
      <c r="J65" s="205">
        <f>NMM!J$51</f>
        <v>188.16294067067932</v>
      </c>
      <c r="K65" s="205">
        <f>NMM!K$51</f>
        <v>121.35546001719688</v>
      </c>
      <c r="L65" s="205">
        <f>NMM!L$51</f>
        <v>132.06775580395529</v>
      </c>
      <c r="M65" s="205">
        <f>NMM!M$51</f>
        <v>155.77833190025797</v>
      </c>
      <c r="N65" s="205">
        <f>NMM!N$51</f>
        <v>176.02166809974196</v>
      </c>
      <c r="O65" s="205">
        <f>NMM!O$51</f>
        <v>192.27850386930348</v>
      </c>
      <c r="P65" s="205">
        <f>NMM!P$51</f>
        <v>174.29294926913153</v>
      </c>
      <c r="Q65" s="205">
        <f>NMM!Q$51</f>
        <v>147.38641444539982</v>
      </c>
      <c r="R65" s="205">
        <f>NMM!R$51</f>
        <v>141.69552880481513</v>
      </c>
      <c r="S65" s="205">
        <f>NMM!S$51</f>
        <v>134.17257093723128</v>
      </c>
      <c r="T65" s="205">
        <f>NMM!T$51</f>
        <v>156.60141971472689</v>
      </c>
      <c r="U65" s="205">
        <f>NMM!U$51</f>
        <v>165.78004709742083</v>
      </c>
      <c r="V65" s="205">
        <f>NMM!V$51</f>
        <v>146.04084824963971</v>
      </c>
      <c r="W65" s="205">
        <f>NMM!W$51</f>
        <v>166.99900925605104</v>
      </c>
      <c r="X65" s="205">
        <f>NMM!X$51</f>
        <v>164.23964550877682</v>
      </c>
      <c r="Y65" s="205">
        <f>NMM!Y$51</f>
        <v>142.42575389021439</v>
      </c>
    </row>
    <row r="66" spans="1:25" ht="12" customHeight="1" x14ac:dyDescent="0.25">
      <c r="A66" s="18" t="s">
        <v>51</v>
      </c>
      <c r="B66" s="204">
        <f>NMM!B$52</f>
        <v>67.716000000000022</v>
      </c>
      <c r="C66" s="204">
        <f>NMM!C$52</f>
        <v>58.602699845491003</v>
      </c>
      <c r="D66" s="204">
        <f>NMM!D$52</f>
        <v>68.634188340829979</v>
      </c>
      <c r="E66" s="204">
        <f>NMM!E$52</f>
        <v>69.758060966447985</v>
      </c>
      <c r="F66" s="204">
        <f>NMM!F$52</f>
        <v>82.67690794474845</v>
      </c>
      <c r="G66" s="204">
        <f>NMM!G$52</f>
        <v>87.99981670351626</v>
      </c>
      <c r="H66" s="204">
        <f>NMM!H$52</f>
        <v>102.9045591566606</v>
      </c>
      <c r="I66" s="204">
        <f>NMM!I$52</f>
        <v>106.7233671052859</v>
      </c>
      <c r="J66" s="204">
        <f>NMM!J$52</f>
        <v>105.3562381958002</v>
      </c>
      <c r="K66" s="204">
        <f>NMM!K$52</f>
        <v>55.203695018367974</v>
      </c>
      <c r="L66" s="204">
        <f>NMM!L$52</f>
        <v>77.373344663980305</v>
      </c>
      <c r="M66" s="204">
        <f>NMM!M$52</f>
        <v>91.218121850452903</v>
      </c>
      <c r="N66" s="204">
        <f>NMM!N$52</f>
        <v>99.237732457521091</v>
      </c>
      <c r="O66" s="204">
        <f>NMM!O$52</f>
        <v>105.99374709769511</v>
      </c>
      <c r="P66" s="204">
        <f>NMM!P$52</f>
        <v>91.057291964476434</v>
      </c>
      <c r="Q66" s="204">
        <f>NMM!Q$52</f>
        <v>101.25197172065729</v>
      </c>
      <c r="R66" s="204">
        <f>NMM!R$52</f>
        <v>105.1203686571926</v>
      </c>
      <c r="S66" s="204">
        <f>NMM!S$52</f>
        <v>106.1135133230371</v>
      </c>
      <c r="T66" s="204">
        <f>NMM!T$52</f>
        <v>116.0724587992906</v>
      </c>
      <c r="U66" s="204">
        <f>NMM!U$52</f>
        <v>117.8476076099203</v>
      </c>
      <c r="V66" s="204">
        <f>NMM!V$52</f>
        <v>113.62158049692241</v>
      </c>
      <c r="W66" s="204">
        <f>NMM!W$52</f>
        <v>124.3592039767754</v>
      </c>
      <c r="X66" s="204">
        <f>NMM!X$52</f>
        <v>128.68905762600841</v>
      </c>
      <c r="Y66" s="204">
        <f>NMM!Y$52</f>
        <v>100.39555205950271</v>
      </c>
    </row>
    <row r="67" spans="1:25" ht="12" customHeight="1" x14ac:dyDescent="0.25">
      <c r="A67" s="18" t="s">
        <v>52</v>
      </c>
      <c r="B67" s="204">
        <f>NMM!B$53</f>
        <v>63.909697494253862</v>
      </c>
      <c r="C67" s="204">
        <f>NMM!C$53</f>
        <v>76.467689139865769</v>
      </c>
      <c r="D67" s="204">
        <f>NMM!D$53</f>
        <v>71.406428815843796</v>
      </c>
      <c r="E67" s="204">
        <f>NMM!E$53</f>
        <v>68.808428100221164</v>
      </c>
      <c r="F67" s="204">
        <f>NMM!F$53</f>
        <v>62.268432837586452</v>
      </c>
      <c r="G67" s="204">
        <f>NMM!G$53</f>
        <v>82.029034332809715</v>
      </c>
      <c r="H67" s="204">
        <f>NMM!H$53</f>
        <v>103.99946930293819</v>
      </c>
      <c r="I67" s="204">
        <f>NMM!I$53</f>
        <v>102.4157033635486</v>
      </c>
      <c r="J67" s="204">
        <f>NMM!J$53</f>
        <v>67.522333993463192</v>
      </c>
      <c r="K67" s="204">
        <f>NMM!K$53</f>
        <v>57.634246133831681</v>
      </c>
      <c r="L67" s="204">
        <f>NMM!L$53</f>
        <v>45.920086246819118</v>
      </c>
      <c r="M67" s="204">
        <f>NMM!M$53</f>
        <v>53.02890156390265</v>
      </c>
      <c r="N67" s="204">
        <f>NMM!N$53</f>
        <v>62.567682809197343</v>
      </c>
      <c r="O67" s="204">
        <f>NMM!O$53</f>
        <v>71.472974168405784</v>
      </c>
      <c r="P67" s="204">
        <f>NMM!P$53</f>
        <v>65.70281645786028</v>
      </c>
      <c r="Q67" s="204">
        <f>NMM!Q$53</f>
        <v>29.29597222680172</v>
      </c>
      <c r="R67" s="204">
        <f>NMM!R$53</f>
        <v>18.580687027756301</v>
      </c>
      <c r="S67" s="204">
        <f>NMM!S$53</f>
        <v>12.391635792136309</v>
      </c>
      <c r="T67" s="204">
        <f>NMM!T$53</f>
        <v>22.051662641952891</v>
      </c>
      <c r="U67" s="204">
        <f>NMM!U$53</f>
        <v>29.387464223937901</v>
      </c>
      <c r="V67" s="204">
        <f>NMM!V$53</f>
        <v>15.673166922236909</v>
      </c>
      <c r="W67" s="204">
        <f>NMM!W$53</f>
        <v>25.099543093855139</v>
      </c>
      <c r="X67" s="204">
        <f>NMM!X$53</f>
        <v>19.56611901314972</v>
      </c>
      <c r="Y67" s="204">
        <f>NMM!Y$53</f>
        <v>26.963204930057081</v>
      </c>
    </row>
    <row r="68" spans="1:25" ht="12" customHeight="1" x14ac:dyDescent="0.25">
      <c r="A68" s="18" t="s">
        <v>60</v>
      </c>
      <c r="B68" s="204">
        <f>NMM!B$54</f>
        <v>22.15942718330415</v>
      </c>
      <c r="C68" s="204">
        <f>NMM!C$54</f>
        <v>20.350935176294112</v>
      </c>
      <c r="D68" s="204">
        <f>NMM!D$54</f>
        <v>14.710199696292619</v>
      </c>
      <c r="E68" s="204">
        <f>NMM!E$54</f>
        <v>16.76738883530847</v>
      </c>
      <c r="F68" s="204">
        <f>NMM!F$54</f>
        <v>17.80169275162897</v>
      </c>
      <c r="G68" s="204">
        <f>NMM!G$54</f>
        <v>15.518612420251889</v>
      </c>
      <c r="H68" s="204">
        <f>NMM!H$54</f>
        <v>15.925980138853539</v>
      </c>
      <c r="I68" s="204">
        <f>NMM!I$54</f>
        <v>14.17958817261</v>
      </c>
      <c r="J68" s="204">
        <f>NMM!J$54</f>
        <v>15.284368481415919</v>
      </c>
      <c r="K68" s="204">
        <f>NMM!K$54</f>
        <v>8.5175188649972302</v>
      </c>
      <c r="L68" s="204">
        <f>NMM!L$54</f>
        <v>8.7743248931558586</v>
      </c>
      <c r="M68" s="204">
        <f>NMM!M$54</f>
        <v>11.5313084859024</v>
      </c>
      <c r="N68" s="204">
        <f>NMM!N$54</f>
        <v>14.216252833023541</v>
      </c>
      <c r="O68" s="204">
        <f>NMM!O$54</f>
        <v>14.8117826032026</v>
      </c>
      <c r="P68" s="204">
        <f>NMM!P$54</f>
        <v>17.532840846794802</v>
      </c>
      <c r="Q68" s="204">
        <f>NMM!Q$54</f>
        <v>16.838470497940811</v>
      </c>
      <c r="R68" s="204">
        <f>NMM!R$54</f>
        <v>17.994473119866221</v>
      </c>
      <c r="S68" s="204">
        <f>NMM!S$54</f>
        <v>15.66742182205787</v>
      </c>
      <c r="T68" s="204">
        <f>NMM!T$54</f>
        <v>18.477298273483409</v>
      </c>
      <c r="U68" s="204">
        <f>NMM!U$54</f>
        <v>18.54497526356263</v>
      </c>
      <c r="V68" s="204">
        <f>NMM!V$54</f>
        <v>16.746100830480412</v>
      </c>
      <c r="W68" s="204">
        <f>NMM!W$54</f>
        <v>17.540262185420481</v>
      </c>
      <c r="X68" s="204">
        <f>NMM!X$54</f>
        <v>15.9844688696187</v>
      </c>
      <c r="Y68" s="204">
        <f>NMM!Y$54</f>
        <v>15.066996900654591</v>
      </c>
    </row>
    <row r="69" spans="1:25" ht="12" customHeight="1" x14ac:dyDescent="0.25">
      <c r="A69" s="19" t="s">
        <v>21</v>
      </c>
      <c r="B69" s="205">
        <f>PPA!B$52</f>
        <v>41.836285468615657</v>
      </c>
      <c r="C69" s="205">
        <f>PPA!C$52</f>
        <v>49.469303525365405</v>
      </c>
      <c r="D69" s="205">
        <f>PPA!D$52</f>
        <v>34.171195184866725</v>
      </c>
      <c r="E69" s="205">
        <f>PPA!E$52</f>
        <v>30.829750644883916</v>
      </c>
      <c r="F69" s="205">
        <f>PPA!F$52</f>
        <v>21.680051590713664</v>
      </c>
      <c r="G69" s="205">
        <f>PPA!G$52</f>
        <v>23.872656921754082</v>
      </c>
      <c r="H69" s="205">
        <f>PPA!H$52</f>
        <v>24.250042992261399</v>
      </c>
      <c r="I69" s="205">
        <f>PPA!I$52</f>
        <v>25.790541702493549</v>
      </c>
      <c r="J69" s="205">
        <f>PPA!J$52</f>
        <v>24.207050730868445</v>
      </c>
      <c r="K69" s="205">
        <f>PPA!K$52</f>
        <v>33.38589853826312</v>
      </c>
      <c r="L69" s="205">
        <f>PPA!L$52</f>
        <v>53.740326741186578</v>
      </c>
      <c r="M69" s="205">
        <f>PPA!M$52</f>
        <v>43.271023215821145</v>
      </c>
      <c r="N69" s="205">
        <f>PPA!N$52</f>
        <v>31.764144453998281</v>
      </c>
      <c r="O69" s="205">
        <f>PPA!O$52</f>
        <v>36.86113499570078</v>
      </c>
      <c r="P69" s="205">
        <f>PPA!P$52</f>
        <v>30.034823731728277</v>
      </c>
      <c r="Q69" s="205">
        <f>PPA!Q$52</f>
        <v>27.216509028374887</v>
      </c>
      <c r="R69" s="205">
        <f>PPA!R$52</f>
        <v>30.918658641444541</v>
      </c>
      <c r="S69" s="205">
        <f>PPA!S$52</f>
        <v>37.498796216680994</v>
      </c>
      <c r="T69" s="205">
        <f>PPA!T$52</f>
        <v>52.397149331089039</v>
      </c>
      <c r="U69" s="205">
        <f>PPA!U$52</f>
        <v>53.084412107303436</v>
      </c>
      <c r="V69" s="205">
        <f>PPA!V$52</f>
        <v>48.867784711120798</v>
      </c>
      <c r="W69" s="205">
        <f>PPA!W$52</f>
        <v>51.958051389123909</v>
      </c>
      <c r="X69" s="205">
        <f>PPA!X$52</f>
        <v>50.535560758403044</v>
      </c>
      <c r="Y69" s="205">
        <f>PPA!Y$52</f>
        <v>48.633161201393548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36.256996218782383</v>
      </c>
      <c r="C71" s="204">
        <f>PPA!C$54</f>
        <v>42.872074582493298</v>
      </c>
      <c r="D71" s="204">
        <f>PPA!D$54</f>
        <v>29.614122781966561</v>
      </c>
      <c r="E71" s="204">
        <f>PPA!E$54</f>
        <v>26.718293463125349</v>
      </c>
      <c r="F71" s="204">
        <f>PPA!F$54</f>
        <v>18.78879876028158</v>
      </c>
      <c r="G71" s="204">
        <f>PPA!G$54</f>
        <v>20.688998128039771</v>
      </c>
      <c r="H71" s="204">
        <f>PPA!H$54</f>
        <v>21.016055972160981</v>
      </c>
      <c r="I71" s="204">
        <f>PPA!I$54</f>
        <v>22.35111369266119</v>
      </c>
      <c r="J71" s="204">
        <f>PPA!J$54</f>
        <v>20.97879716102846</v>
      </c>
      <c r="K71" s="204">
        <f>PPA!K$54</f>
        <v>28.933553337820079</v>
      </c>
      <c r="L71" s="204">
        <f>PPA!L$54</f>
        <v>46.573513915641733</v>
      </c>
      <c r="M71" s="204">
        <f>PPA!M$54</f>
        <v>37.500397263896602</v>
      </c>
      <c r="N71" s="204">
        <f>PPA!N$54</f>
        <v>27.528076464279401</v>
      </c>
      <c r="O71" s="204">
        <f>PPA!O$54</f>
        <v>31.945332076905661</v>
      </c>
      <c r="P71" s="204">
        <f>PPA!P$54</f>
        <v>26.029378045285171</v>
      </c>
      <c r="Q71" s="204">
        <f>PPA!Q$54</f>
        <v>22.75247922040699</v>
      </c>
      <c r="R71" s="204">
        <f>PPA!R$54</f>
        <v>26.81050921945161</v>
      </c>
      <c r="S71" s="204">
        <f>PPA!S$54</f>
        <v>33.557838922327313</v>
      </c>
      <c r="T71" s="204">
        <f>PPA!T$54</f>
        <v>48.097923191794109</v>
      </c>
      <c r="U71" s="204">
        <f>PPA!U$54</f>
        <v>48.426917123067263</v>
      </c>
      <c r="V71" s="204">
        <f>PPA!V$54</f>
        <v>44.520789392500369</v>
      </c>
      <c r="W71" s="204">
        <f>PPA!W$54</f>
        <v>47.491633122189739</v>
      </c>
      <c r="X71" s="204">
        <f>PPA!X$54</f>
        <v>46.881218540002358</v>
      </c>
      <c r="Y71" s="204">
        <f>PPA!Y$54</f>
        <v>45.116385854975981</v>
      </c>
    </row>
    <row r="72" spans="1:25" ht="12" customHeight="1" x14ac:dyDescent="0.25">
      <c r="A72" s="18" t="s">
        <v>62</v>
      </c>
      <c r="B72" s="204">
        <f>PPA!B$55</f>
        <v>5.579289249833276</v>
      </c>
      <c r="C72" s="204">
        <f>PPA!C$55</f>
        <v>6.5972289428721034</v>
      </c>
      <c r="D72" s="204">
        <f>PPA!D$55</f>
        <v>4.5570724029001628</v>
      </c>
      <c r="E72" s="204">
        <f>PPA!E$55</f>
        <v>4.111457181758567</v>
      </c>
      <c r="F72" s="204">
        <f>PPA!F$55</f>
        <v>2.8912528304320828</v>
      </c>
      <c r="G72" s="204">
        <f>PPA!G$55</f>
        <v>3.1836587937143128</v>
      </c>
      <c r="H72" s="204">
        <f>PPA!H$55</f>
        <v>3.2339870201004191</v>
      </c>
      <c r="I72" s="204">
        <f>PPA!I$55</f>
        <v>3.4394280098323571</v>
      </c>
      <c r="J72" s="204">
        <f>PPA!J$55</f>
        <v>3.2282535698399841</v>
      </c>
      <c r="K72" s="204">
        <f>PPA!K$55</f>
        <v>4.4523452004430428</v>
      </c>
      <c r="L72" s="204">
        <f>PPA!L$55</f>
        <v>7.166812825544846</v>
      </c>
      <c r="M72" s="204">
        <f>PPA!M$55</f>
        <v>5.7706259519245409</v>
      </c>
      <c r="N72" s="204">
        <f>PPA!N$55</f>
        <v>4.2360679897188804</v>
      </c>
      <c r="O72" s="204">
        <f>PPA!O$55</f>
        <v>4.9158029187951158</v>
      </c>
      <c r="P72" s="204">
        <f>PPA!P$55</f>
        <v>4.0054456864431058</v>
      </c>
      <c r="Q72" s="204">
        <f>PPA!Q$55</f>
        <v>4.4640298079678988</v>
      </c>
      <c r="R72" s="204">
        <f>PPA!R$55</f>
        <v>4.1081494219929304</v>
      </c>
      <c r="S72" s="204">
        <f>PPA!S$55</f>
        <v>3.9409572943536819</v>
      </c>
      <c r="T72" s="204">
        <f>PPA!T$55</f>
        <v>4.2992261392949267</v>
      </c>
      <c r="U72" s="204">
        <f>PPA!U$55</f>
        <v>4.6574949842361706</v>
      </c>
      <c r="V72" s="204">
        <f>PPA!V$55</f>
        <v>4.3469953186204267</v>
      </c>
      <c r="W72" s="204">
        <f>PPA!W$55</f>
        <v>4.4664182669341734</v>
      </c>
      <c r="X72" s="204">
        <f>PPA!X$55</f>
        <v>3.654342218400688</v>
      </c>
      <c r="Y72" s="204">
        <f>PPA!Y$55</f>
        <v>3.516775346417564</v>
      </c>
    </row>
    <row r="73" spans="1:25" ht="12" customHeight="1" x14ac:dyDescent="0.25">
      <c r="A73" s="20" t="s">
        <v>63</v>
      </c>
      <c r="B73" s="206">
        <f>FBT!B$12</f>
        <v>173.02639724849519</v>
      </c>
      <c r="C73" s="206">
        <f>FBT!C$12</f>
        <v>153.90154772141011</v>
      </c>
      <c r="D73" s="206">
        <f>FBT!D$12</f>
        <v>167.64350816852959</v>
      </c>
      <c r="E73" s="206">
        <f>FBT!E$12</f>
        <v>172.38873602751499</v>
      </c>
      <c r="F73" s="206">
        <f>FBT!F$12</f>
        <v>164.8057609630267</v>
      </c>
      <c r="G73" s="206">
        <f>FBT!G$12</f>
        <v>173.20034393809121</v>
      </c>
      <c r="H73" s="206">
        <f>FBT!H$12</f>
        <v>177.7169389509888</v>
      </c>
      <c r="I73" s="206">
        <f>FBT!I$12</f>
        <v>189.18865004299229</v>
      </c>
      <c r="J73" s="206">
        <f>FBT!J$12</f>
        <v>168.30146173688729</v>
      </c>
      <c r="K73" s="206">
        <f>FBT!K$12</f>
        <v>160.95047291487529</v>
      </c>
      <c r="L73" s="206">
        <f>FBT!L$12</f>
        <v>171.99561478933791</v>
      </c>
      <c r="M73" s="206">
        <f>FBT!M$12</f>
        <v>184.30361134995701</v>
      </c>
      <c r="N73" s="206">
        <f>FBT!N$12</f>
        <v>187.26818572656919</v>
      </c>
      <c r="O73" s="206">
        <f>FBT!O$12</f>
        <v>189.6950128976784</v>
      </c>
      <c r="P73" s="206">
        <f>FBT!P$12</f>
        <v>184.46216680997421</v>
      </c>
      <c r="Q73" s="206">
        <f>FBT!Q$12</f>
        <v>185.3270851246775</v>
      </c>
      <c r="R73" s="206">
        <f>FBT!R$12</f>
        <v>190.82304385210659</v>
      </c>
      <c r="S73" s="206">
        <f>FBT!S$12</f>
        <v>194.17454858125541</v>
      </c>
      <c r="T73" s="206">
        <f>FBT!T$12</f>
        <v>193.05282629863109</v>
      </c>
      <c r="U73" s="206">
        <f>FBT!U$12</f>
        <v>180.472750383716</v>
      </c>
      <c r="V73" s="206">
        <f>FBT!V$12</f>
        <v>189.03863964601291</v>
      </c>
      <c r="W73" s="206">
        <f>FBT!W$12</f>
        <v>194.02144789959999</v>
      </c>
      <c r="X73" s="206">
        <f>FBT!X$12</f>
        <v>179.7258448452273</v>
      </c>
      <c r="Y73" s="206">
        <f>FBT!Y$12</f>
        <v>199.7684934625083</v>
      </c>
    </row>
    <row r="74" spans="1:25" ht="12" customHeight="1" x14ac:dyDescent="0.25">
      <c r="A74" s="14" t="s">
        <v>64</v>
      </c>
      <c r="B74" s="204">
        <f>TRE!B$12</f>
        <v>10.171539122957871</v>
      </c>
      <c r="C74" s="204">
        <f>TRE!C$12</f>
        <v>12.959845227858979</v>
      </c>
      <c r="D74" s="204">
        <f>TRE!D$12</f>
        <v>15.82545141874462</v>
      </c>
      <c r="E74" s="204">
        <f>TRE!E$12</f>
        <v>12.80799656061909</v>
      </c>
      <c r="F74" s="204">
        <f>TRE!F$12</f>
        <v>12.39475494411006</v>
      </c>
      <c r="G74" s="204">
        <f>TRE!G$12</f>
        <v>10.394582975064489</v>
      </c>
      <c r="H74" s="204">
        <f>TRE!H$12</f>
        <v>10.44952708512468</v>
      </c>
      <c r="I74" s="204">
        <f>TRE!I$12</f>
        <v>9.8977644024075673</v>
      </c>
      <c r="J74" s="204">
        <f>TRE!J$12</f>
        <v>7.3277730008598443</v>
      </c>
      <c r="K74" s="204">
        <f>TRE!K$12</f>
        <v>6.3795356835769557</v>
      </c>
      <c r="L74" s="204">
        <f>TRE!L$12</f>
        <v>5.7657781599312123</v>
      </c>
      <c r="M74" s="204">
        <f>TRE!M$12</f>
        <v>3.558813413585554</v>
      </c>
      <c r="N74" s="204">
        <f>TRE!N$12</f>
        <v>3.28177128116939</v>
      </c>
      <c r="O74" s="204">
        <f>TRE!O$12</f>
        <v>3.4393809114359408</v>
      </c>
      <c r="P74" s="204">
        <f>TRE!P$12</f>
        <v>3.931384350816852</v>
      </c>
      <c r="Q74" s="204">
        <f>TRE!Q$12</f>
        <v>4.1009458297506436</v>
      </c>
      <c r="R74" s="204">
        <f>TRE!R$12</f>
        <v>4.0221840068787618</v>
      </c>
      <c r="S74" s="204">
        <f>TRE!S$12</f>
        <v>3.7916595012897671</v>
      </c>
      <c r="T74" s="204">
        <f>TRE!T$12</f>
        <v>5.1133798236084216</v>
      </c>
      <c r="U74" s="204">
        <f>TRE!U$12</f>
        <v>4.1915472246498604</v>
      </c>
      <c r="V74" s="204">
        <f>TRE!V$12</f>
        <v>6.4868047695579332</v>
      </c>
      <c r="W74" s="204">
        <f>TRE!W$12</f>
        <v>7.2548343952190937</v>
      </c>
      <c r="X74" s="204">
        <f>TRE!X$12</f>
        <v>6.9203741385102804</v>
      </c>
      <c r="Y74" s="204">
        <f>TRE!Y$12</f>
        <v>7.2442197357742444</v>
      </c>
    </row>
    <row r="75" spans="1:25" ht="12" customHeight="1" x14ac:dyDescent="0.25">
      <c r="A75" s="14" t="s">
        <v>65</v>
      </c>
      <c r="B75" s="204">
        <f>MAE!B$12</f>
        <v>65.994153052450542</v>
      </c>
      <c r="C75" s="204">
        <f>MAE!C$12</f>
        <v>65.82201203783319</v>
      </c>
      <c r="D75" s="204">
        <f>MAE!D$12</f>
        <v>69.135339638865005</v>
      </c>
      <c r="E75" s="204">
        <f>MAE!E$12</f>
        <v>70.278073946689602</v>
      </c>
      <c r="F75" s="204">
        <f>MAE!F$12</f>
        <v>80.495872742906272</v>
      </c>
      <c r="G75" s="204">
        <f>MAE!G$12</f>
        <v>77.32347377472054</v>
      </c>
      <c r="H75" s="204">
        <f>MAE!H$12</f>
        <v>50.395270851246771</v>
      </c>
      <c r="I75" s="204">
        <f>MAE!I$12</f>
        <v>33.507910576096307</v>
      </c>
      <c r="J75" s="204">
        <f>MAE!J$12</f>
        <v>25.836113499570079</v>
      </c>
      <c r="K75" s="204">
        <f>MAE!K$12</f>
        <v>17.306792777300089</v>
      </c>
      <c r="L75" s="204">
        <f>MAE!L$12</f>
        <v>20.815391229578669</v>
      </c>
      <c r="M75" s="204">
        <f>MAE!M$12</f>
        <v>22.310662080825448</v>
      </c>
      <c r="N75" s="204">
        <f>MAE!N$12</f>
        <v>28.253052450558901</v>
      </c>
      <c r="O75" s="204">
        <f>MAE!O$12</f>
        <v>24.572484952708511</v>
      </c>
      <c r="P75" s="204">
        <f>MAE!P$12</f>
        <v>24.056577815993119</v>
      </c>
      <c r="Q75" s="204">
        <f>MAE!Q$12</f>
        <v>24.589165950128979</v>
      </c>
      <c r="R75" s="204">
        <f>MAE!R$12</f>
        <v>29.024591573516769</v>
      </c>
      <c r="S75" s="204">
        <f>MAE!S$12</f>
        <v>34.745313843508157</v>
      </c>
      <c r="T75" s="204">
        <f>MAE!T$12</f>
        <v>34.377573018406949</v>
      </c>
      <c r="U75" s="204">
        <f>MAE!U$12</f>
        <v>40.006953433402508</v>
      </c>
      <c r="V75" s="204">
        <f>MAE!V$12</f>
        <v>31.798278518214641</v>
      </c>
      <c r="W75" s="204">
        <f>MAE!W$12</f>
        <v>36.492786041931808</v>
      </c>
      <c r="X75" s="204">
        <f>MAE!X$12</f>
        <v>36.730831935039006</v>
      </c>
      <c r="Y75" s="204">
        <f>MAE!Y$12</f>
        <v>32.308390641891663</v>
      </c>
    </row>
    <row r="76" spans="1:25" ht="12" customHeight="1" x14ac:dyDescent="0.25">
      <c r="A76" s="14" t="s">
        <v>66</v>
      </c>
      <c r="B76" s="204">
        <f>TEL!B$12</f>
        <v>70.257437661220962</v>
      </c>
      <c r="C76" s="204">
        <f>TEL!C$12</f>
        <v>71.285124677558045</v>
      </c>
      <c r="D76" s="204">
        <f>TEL!D$12</f>
        <v>75.985554600171966</v>
      </c>
      <c r="E76" s="204">
        <f>TEL!E$12</f>
        <v>79.93086844368014</v>
      </c>
      <c r="F76" s="204">
        <f>TEL!F$12</f>
        <v>72.69647463456576</v>
      </c>
      <c r="G76" s="204">
        <f>TEL!G$12</f>
        <v>66.958813413585546</v>
      </c>
      <c r="H76" s="204">
        <f>TEL!H$12</f>
        <v>66.501203783318999</v>
      </c>
      <c r="I76" s="204">
        <f>TEL!I$12</f>
        <v>53.378073946689597</v>
      </c>
      <c r="J76" s="204">
        <f>TEL!J$12</f>
        <v>33.043680137575237</v>
      </c>
      <c r="K76" s="204">
        <f>TEL!K$12</f>
        <v>34.925537403267413</v>
      </c>
      <c r="L76" s="204">
        <f>TEL!L$12</f>
        <v>34.591143594153053</v>
      </c>
      <c r="M76" s="204">
        <f>TEL!M$12</f>
        <v>31.74006878761822</v>
      </c>
      <c r="N76" s="204">
        <f>TEL!N$12</f>
        <v>30.425881341358551</v>
      </c>
      <c r="O76" s="204">
        <f>TEL!O$12</f>
        <v>30.904041272570929</v>
      </c>
      <c r="P76" s="204">
        <f>TEL!P$12</f>
        <v>28.72287188306105</v>
      </c>
      <c r="Q76" s="204">
        <f>TEL!Q$12</f>
        <v>31.421668099742039</v>
      </c>
      <c r="R76" s="204">
        <f>TEL!R$12</f>
        <v>34.794153052450547</v>
      </c>
      <c r="S76" s="204">
        <f>TEL!S$12</f>
        <v>31.666723989681859</v>
      </c>
      <c r="T76" s="204">
        <f>TEL!T$12</f>
        <v>34.187752094691923</v>
      </c>
      <c r="U76" s="204">
        <f>TEL!U$12</f>
        <v>31.29883084797703</v>
      </c>
      <c r="V76" s="204">
        <f>TEL!V$12</f>
        <v>26.41720754686845</v>
      </c>
      <c r="W76" s="204">
        <f>TEL!W$12</f>
        <v>33.067229389352789</v>
      </c>
      <c r="X76" s="204">
        <f>TEL!X$12</f>
        <v>31.065120132542202</v>
      </c>
      <c r="Y76" s="204">
        <f>TEL!Y$12</f>
        <v>26.260350204522769</v>
      </c>
    </row>
    <row r="77" spans="1:25" ht="12" customHeight="1" x14ac:dyDescent="0.25">
      <c r="A77" s="14" t="s">
        <v>67</v>
      </c>
      <c r="B77" s="204">
        <f>WWP!B$12</f>
        <v>35.487618228718823</v>
      </c>
      <c r="C77" s="204">
        <f>WWP!C$12</f>
        <v>47.356491831470343</v>
      </c>
      <c r="D77" s="204">
        <f>WWP!D$12</f>
        <v>91.0938950988822</v>
      </c>
      <c r="E77" s="204">
        <f>WWP!E$12</f>
        <v>105.28968185726571</v>
      </c>
      <c r="F77" s="204">
        <f>WWP!F$12</f>
        <v>111.66044711951849</v>
      </c>
      <c r="G77" s="204">
        <f>WWP!G$12</f>
        <v>116.7844368013757</v>
      </c>
      <c r="H77" s="204">
        <f>WWP!H$12</f>
        <v>111.18804815133279</v>
      </c>
      <c r="I77" s="204">
        <f>WWP!I$12</f>
        <v>123.8433361994841</v>
      </c>
      <c r="J77" s="204">
        <f>WWP!J$12</f>
        <v>120.0217540842648</v>
      </c>
      <c r="K77" s="204">
        <f>WWP!K$12</f>
        <v>79.930438521066208</v>
      </c>
      <c r="L77" s="204">
        <f>WWP!L$12</f>
        <v>93.390197764402387</v>
      </c>
      <c r="M77" s="204">
        <f>WWP!M$12</f>
        <v>79.351074806534811</v>
      </c>
      <c r="N77" s="204">
        <f>WWP!N$12</f>
        <v>96.017798796216681</v>
      </c>
      <c r="O77" s="204">
        <f>WWP!O$12</f>
        <v>92.2177128116939</v>
      </c>
      <c r="P77" s="204">
        <f>WWP!P$12</f>
        <v>83.473344797936363</v>
      </c>
      <c r="Q77" s="204">
        <f>WWP!Q$12</f>
        <v>84.453998280309548</v>
      </c>
      <c r="R77" s="204">
        <f>WWP!R$12</f>
        <v>102.3674118658641</v>
      </c>
      <c r="S77" s="204">
        <f>WWP!S$12</f>
        <v>95.171883061049002</v>
      </c>
      <c r="T77" s="204">
        <f>WWP!T$12</f>
        <v>89.940328371033146</v>
      </c>
      <c r="U77" s="204">
        <f>WWP!U$12</f>
        <v>88.972792542741928</v>
      </c>
      <c r="V77" s="204">
        <f>WWP!V$12</f>
        <v>103.43464219153731</v>
      </c>
      <c r="W77" s="204">
        <f>WWP!W$12</f>
        <v>111.22287769844451</v>
      </c>
      <c r="X77" s="204">
        <f>WWP!X$12</f>
        <v>103.7696784212052</v>
      </c>
      <c r="Y77" s="204">
        <f>WWP!Y$12</f>
        <v>102.3054800182981</v>
      </c>
    </row>
    <row r="78" spans="1:25" ht="12" customHeight="1" x14ac:dyDescent="0.25">
      <c r="A78" s="21" t="s">
        <v>68</v>
      </c>
      <c r="B78" s="207">
        <f>OIS!B$12</f>
        <v>68.595786758383525</v>
      </c>
      <c r="C78" s="207">
        <f>OIS!C$12</f>
        <v>70.083061049011178</v>
      </c>
      <c r="D78" s="207">
        <f>OIS!D$12</f>
        <v>81.33164230438534</v>
      </c>
      <c r="E78" s="207">
        <f>OIS!E$12</f>
        <v>91.265348237317241</v>
      </c>
      <c r="F78" s="207">
        <f>OIS!F$12</f>
        <v>102.728976784179</v>
      </c>
      <c r="G78" s="207">
        <f>OIS!G$12</f>
        <v>112.0094582975063</v>
      </c>
      <c r="H78" s="207">
        <f>OIS!H$12</f>
        <v>114.6454858125537</v>
      </c>
      <c r="I78" s="207">
        <f>OIS!I$12</f>
        <v>117.18159931212369</v>
      </c>
      <c r="J78" s="207">
        <f>OIS!J$12</f>
        <v>114.3507308684438</v>
      </c>
      <c r="K78" s="207">
        <f>OIS!K$12</f>
        <v>79.720034393808987</v>
      </c>
      <c r="L78" s="207">
        <f>OIS!L$12</f>
        <v>88.295528804815149</v>
      </c>
      <c r="M78" s="207">
        <f>OIS!M$12</f>
        <v>102.79140154772119</v>
      </c>
      <c r="N78" s="207">
        <f>OIS!N$12</f>
        <v>105.2453998280308</v>
      </c>
      <c r="O78" s="207">
        <f>OIS!O$12</f>
        <v>104.9143594153051</v>
      </c>
      <c r="P78" s="207">
        <f>OIS!P$12</f>
        <v>107.6116938950988</v>
      </c>
      <c r="Q78" s="207">
        <f>OIS!Q$12</f>
        <v>120.0470335339639</v>
      </c>
      <c r="R78" s="207">
        <f>OIS!R$12</f>
        <v>115.7313843508169</v>
      </c>
      <c r="S78" s="207">
        <f>OIS!S$12</f>
        <v>121.46165090283741</v>
      </c>
      <c r="T78" s="207">
        <f>OIS!T$12</f>
        <v>129.13768035397351</v>
      </c>
      <c r="U78" s="207">
        <f>OIS!U$12</f>
        <v>132.26966439993251</v>
      </c>
      <c r="V78" s="207">
        <f>OIS!V$12</f>
        <v>134.17347512210259</v>
      </c>
      <c r="W78" s="207">
        <f>OIS!W$12</f>
        <v>139.46708687991509</v>
      </c>
      <c r="X78" s="207">
        <f>OIS!X$12</f>
        <v>139.9181210018435</v>
      </c>
      <c r="Y78" s="207">
        <f>OIS!Y$12</f>
        <v>126.8530984774038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639.91066208082543</v>
      </c>
      <c r="C81" s="210">
        <v>710.44419604471193</v>
      </c>
      <c r="D81" s="210">
        <v>722.1051590713671</v>
      </c>
      <c r="E81" s="210">
        <v>747.87953568357693</v>
      </c>
      <c r="F81" s="210">
        <v>718.32330180567487</v>
      </c>
      <c r="G81" s="210">
        <v>705.31625107480636</v>
      </c>
      <c r="H81" s="210">
        <v>746.79750644883916</v>
      </c>
      <c r="I81" s="210">
        <v>1230.2731728288902</v>
      </c>
      <c r="J81" s="210">
        <v>1102.4433361994838</v>
      </c>
      <c r="K81" s="210">
        <v>654.55236457437661</v>
      </c>
      <c r="L81" s="210">
        <v>642.12046431642307</v>
      </c>
      <c r="M81" s="210">
        <v>1130.9185726569217</v>
      </c>
      <c r="N81" s="210">
        <v>1139.0297506448837</v>
      </c>
      <c r="O81" s="210">
        <v>927.90189165950119</v>
      </c>
      <c r="P81" s="210">
        <v>988.23447979363709</v>
      </c>
      <c r="Q81" s="210">
        <v>1096.9506448839209</v>
      </c>
      <c r="R81" s="210">
        <v>1026.4527085124678</v>
      </c>
      <c r="S81" s="210">
        <v>1187.3263972484951</v>
      </c>
      <c r="T81" s="210">
        <v>1104.6474634565777</v>
      </c>
      <c r="U81" s="210">
        <v>1172.0382631126397</v>
      </c>
      <c r="V81" s="210">
        <v>1122.8691315563199</v>
      </c>
      <c r="W81" s="210">
        <v>993.14411006018906</v>
      </c>
      <c r="X81" s="210">
        <v>622.32957867583832</v>
      </c>
      <c r="Y81" s="210">
        <v>652.34694754944098</v>
      </c>
    </row>
    <row r="82" spans="1:25" ht="12" customHeight="1" x14ac:dyDescent="0.25">
      <c r="A82" s="24" t="s">
        <v>28</v>
      </c>
      <c r="B82" s="213">
        <v>0.69982803095442814</v>
      </c>
      <c r="C82" s="213">
        <v>2.099484092863285</v>
      </c>
      <c r="D82" s="213">
        <v>1.3996560619088561</v>
      </c>
      <c r="E82" s="213">
        <v>1.3996560619088561</v>
      </c>
      <c r="F82" s="213">
        <v>1.3996560619088561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0.5948409286328461</v>
      </c>
      <c r="Y82" s="213">
        <v>0.62983662940670682</v>
      </c>
    </row>
    <row r="83" spans="1:25" ht="12" customHeight="1" x14ac:dyDescent="0.25">
      <c r="A83" s="14" t="s">
        <v>29</v>
      </c>
      <c r="B83" s="204">
        <v>96.626999140154766</v>
      </c>
      <c r="C83" s="204">
        <v>99.058383490971622</v>
      </c>
      <c r="D83" s="204">
        <v>116.21281169389508</v>
      </c>
      <c r="E83" s="204">
        <v>133.3672398968186</v>
      </c>
      <c r="F83" s="204">
        <v>176.36044711951845</v>
      </c>
      <c r="G83" s="204">
        <v>195.72897678417877</v>
      </c>
      <c r="H83" s="204">
        <v>192.9496990541702</v>
      </c>
      <c r="I83" s="204">
        <v>184.91633705932924</v>
      </c>
      <c r="J83" s="204">
        <v>228.21719690455711</v>
      </c>
      <c r="K83" s="204">
        <v>130.86362854686158</v>
      </c>
      <c r="L83" s="204">
        <v>161.10154772141013</v>
      </c>
      <c r="M83" s="204">
        <v>167.74144453998281</v>
      </c>
      <c r="N83" s="204">
        <v>139.65313843508167</v>
      </c>
      <c r="O83" s="204">
        <v>165.09019776440238</v>
      </c>
      <c r="P83" s="204">
        <v>114.7177128116939</v>
      </c>
      <c r="Q83" s="204">
        <v>155.14067067927772</v>
      </c>
      <c r="R83" s="204">
        <v>185.7175408426483</v>
      </c>
      <c r="S83" s="204">
        <v>191.84926913155635</v>
      </c>
      <c r="T83" s="204">
        <v>246.93619948409284</v>
      </c>
      <c r="U83" s="204">
        <v>213.39957007738599</v>
      </c>
      <c r="V83" s="204">
        <v>217.35468615649185</v>
      </c>
      <c r="W83" s="204">
        <v>203.54901117798798</v>
      </c>
      <c r="X83" s="204">
        <v>143.74264832330181</v>
      </c>
      <c r="Y83" s="204">
        <v>178.99079965606188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96.626999140154766</v>
      </c>
      <c r="C88" s="204">
        <f t="shared" si="5"/>
        <v>99.058383490971622</v>
      </c>
      <c r="D88" s="204">
        <f t="shared" si="5"/>
        <v>116.21281169389508</v>
      </c>
      <c r="E88" s="204">
        <f t="shared" si="5"/>
        <v>133.3672398968186</v>
      </c>
      <c r="F88" s="204">
        <f t="shared" si="5"/>
        <v>176.36044711951845</v>
      </c>
      <c r="G88" s="204">
        <f t="shared" si="5"/>
        <v>195.72897678417877</v>
      </c>
      <c r="H88" s="204">
        <f t="shared" si="5"/>
        <v>192.9496990541702</v>
      </c>
      <c r="I88" s="204">
        <f t="shared" si="5"/>
        <v>184.91633705932924</v>
      </c>
      <c r="J88" s="204">
        <f t="shared" si="5"/>
        <v>228.21719690455711</v>
      </c>
      <c r="K88" s="204">
        <f t="shared" si="5"/>
        <v>130.86362854686158</v>
      </c>
      <c r="L88" s="204">
        <f t="shared" si="5"/>
        <v>161.10154772141013</v>
      </c>
      <c r="M88" s="204">
        <f t="shared" si="5"/>
        <v>167.74144453998281</v>
      </c>
      <c r="N88" s="204">
        <f t="shared" si="5"/>
        <v>139.65313843508167</v>
      </c>
      <c r="O88" s="204">
        <f t="shared" si="5"/>
        <v>165.09019776440238</v>
      </c>
      <c r="P88" s="204">
        <f t="shared" si="5"/>
        <v>114.7177128116939</v>
      </c>
      <c r="Q88" s="204">
        <f t="shared" si="5"/>
        <v>155.14067067927772</v>
      </c>
      <c r="R88" s="204">
        <f t="shared" si="5"/>
        <v>185.7175408426483</v>
      </c>
      <c r="S88" s="204">
        <f t="shared" si="5"/>
        <v>191.84926913155635</v>
      </c>
      <c r="T88" s="204">
        <f t="shared" si="5"/>
        <v>246.93619948409284</v>
      </c>
      <c r="U88" s="204">
        <f t="shared" si="5"/>
        <v>213.39957007738599</v>
      </c>
      <c r="V88" s="204">
        <f t="shared" si="5"/>
        <v>217.35468615649185</v>
      </c>
      <c r="W88" s="204">
        <f t="shared" si="5"/>
        <v>203.54901117798798</v>
      </c>
      <c r="X88" s="204">
        <f t="shared" si="5"/>
        <v>143.74264832330181</v>
      </c>
      <c r="Y88" s="204">
        <f t="shared" si="5"/>
        <v>178.99079965606188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542.58383490971619</v>
      </c>
      <c r="C90" s="204">
        <v>609.28632846087703</v>
      </c>
      <c r="D90" s="204">
        <v>604.49269131556321</v>
      </c>
      <c r="E90" s="204">
        <v>613.11263972484949</v>
      </c>
      <c r="F90" s="204">
        <v>540.56319862424755</v>
      </c>
      <c r="G90" s="204">
        <v>509.58727429062759</v>
      </c>
      <c r="H90" s="204">
        <v>553.84780739466896</v>
      </c>
      <c r="I90" s="204">
        <v>1045.356835769561</v>
      </c>
      <c r="J90" s="204">
        <v>874.22613929492684</v>
      </c>
      <c r="K90" s="204">
        <v>523.68873602751501</v>
      </c>
      <c r="L90" s="204">
        <v>481.01891659501291</v>
      </c>
      <c r="M90" s="204">
        <v>963.17712811693889</v>
      </c>
      <c r="N90" s="204">
        <v>999.37661220980215</v>
      </c>
      <c r="O90" s="204">
        <v>762.81169389509887</v>
      </c>
      <c r="P90" s="204">
        <v>873.51676698194319</v>
      </c>
      <c r="Q90" s="204">
        <v>941.80997420464314</v>
      </c>
      <c r="R90" s="204">
        <v>840.73516766981936</v>
      </c>
      <c r="S90" s="204">
        <v>995.47712811693884</v>
      </c>
      <c r="T90" s="204">
        <v>857.71126397248497</v>
      </c>
      <c r="U90" s="204">
        <v>958.63869303525371</v>
      </c>
      <c r="V90" s="204">
        <v>905.51444539982799</v>
      </c>
      <c r="W90" s="204">
        <v>789.59509888220111</v>
      </c>
      <c r="X90" s="204">
        <v>477.99208942390362</v>
      </c>
      <c r="Y90" s="204">
        <v>472.72631126397238</v>
      </c>
    </row>
    <row r="91" spans="1:25" ht="12" customHeight="1" x14ac:dyDescent="0.25">
      <c r="A91" s="18" t="s">
        <v>73</v>
      </c>
      <c r="B91" s="204">
        <v>542.58383490971619</v>
      </c>
      <c r="C91" s="204">
        <v>609.28632846087703</v>
      </c>
      <c r="D91" s="204">
        <v>604.49269131556321</v>
      </c>
      <c r="E91" s="204">
        <v>613.11263972484949</v>
      </c>
      <c r="F91" s="204">
        <v>540.56319862424755</v>
      </c>
      <c r="G91" s="204">
        <v>509.58727429062759</v>
      </c>
      <c r="H91" s="204">
        <v>553.84780739466896</v>
      </c>
      <c r="I91" s="204">
        <v>1045.356835769561</v>
      </c>
      <c r="J91" s="204">
        <v>874.22613929492684</v>
      </c>
      <c r="K91" s="204">
        <v>523.68873602751501</v>
      </c>
      <c r="L91" s="204">
        <v>481.01891659501291</v>
      </c>
      <c r="M91" s="204">
        <v>963.17712811693889</v>
      </c>
      <c r="N91" s="204">
        <v>999.37661220980215</v>
      </c>
      <c r="O91" s="204">
        <v>762.81169389509887</v>
      </c>
      <c r="P91" s="204">
        <v>873.51676698194319</v>
      </c>
      <c r="Q91" s="204">
        <v>941.80997420464314</v>
      </c>
      <c r="R91" s="204">
        <v>840.73516766981936</v>
      </c>
      <c r="S91" s="204">
        <v>995.47712811693884</v>
      </c>
      <c r="T91" s="204">
        <v>857.71126397248497</v>
      </c>
      <c r="U91" s="204">
        <v>958.63869303525371</v>
      </c>
      <c r="V91" s="204">
        <v>905.51444539982799</v>
      </c>
      <c r="W91" s="204">
        <v>789.59509888220111</v>
      </c>
      <c r="X91" s="204">
        <v>477.99208942390362</v>
      </c>
      <c r="Y91" s="204">
        <v>472.72631126397238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639.91066208082543</v>
      </c>
      <c r="C94" s="210">
        <f t="shared" si="6"/>
        <v>710.44419604471193</v>
      </c>
      <c r="D94" s="210">
        <f t="shared" si="6"/>
        <v>722.1051590713671</v>
      </c>
      <c r="E94" s="210">
        <f t="shared" si="6"/>
        <v>747.87953568357693</v>
      </c>
      <c r="F94" s="210">
        <f t="shared" si="6"/>
        <v>718.32330180567487</v>
      </c>
      <c r="G94" s="210">
        <f t="shared" si="6"/>
        <v>705.31625107480636</v>
      </c>
      <c r="H94" s="210">
        <f t="shared" si="6"/>
        <v>746.79750644883916</v>
      </c>
      <c r="I94" s="210">
        <f t="shared" si="6"/>
        <v>1230.2731728288902</v>
      </c>
      <c r="J94" s="210">
        <f t="shared" si="6"/>
        <v>1102.4433361994838</v>
      </c>
      <c r="K94" s="210">
        <f t="shared" si="6"/>
        <v>654.55236457437661</v>
      </c>
      <c r="L94" s="210">
        <f t="shared" si="6"/>
        <v>642.12046431642307</v>
      </c>
      <c r="M94" s="210">
        <f t="shared" si="6"/>
        <v>1130.9185726569217</v>
      </c>
      <c r="N94" s="210">
        <f t="shared" si="6"/>
        <v>1139.0297506448837</v>
      </c>
      <c r="O94" s="210">
        <f t="shared" si="6"/>
        <v>927.90189165950119</v>
      </c>
      <c r="P94" s="210">
        <f t="shared" si="6"/>
        <v>988.23447979363709</v>
      </c>
      <c r="Q94" s="210">
        <f t="shared" si="6"/>
        <v>1096.9506448839209</v>
      </c>
      <c r="R94" s="210">
        <f t="shared" si="6"/>
        <v>1026.4527085124678</v>
      </c>
      <c r="S94" s="210">
        <f t="shared" si="6"/>
        <v>1187.3263972484951</v>
      </c>
      <c r="T94" s="210">
        <f t="shared" si="6"/>
        <v>1104.6474634565777</v>
      </c>
      <c r="U94" s="210">
        <f t="shared" si="6"/>
        <v>1172.0382631126397</v>
      </c>
      <c r="V94" s="210">
        <f t="shared" si="6"/>
        <v>1122.8691315563199</v>
      </c>
      <c r="W94" s="210">
        <f t="shared" si="6"/>
        <v>993.14411006018906</v>
      </c>
      <c r="X94" s="210">
        <f t="shared" si="6"/>
        <v>622.32957867583832</v>
      </c>
      <c r="Y94" s="210">
        <f t="shared" si="6"/>
        <v>652.34694754944098</v>
      </c>
    </row>
    <row r="95" spans="1:25" ht="12" customHeight="1" x14ac:dyDescent="0.25">
      <c r="A95" s="24" t="s">
        <v>48</v>
      </c>
      <c r="B95" s="213">
        <f>CHI!B58</f>
        <v>570.28993981083397</v>
      </c>
      <c r="C95" s="213">
        <f>CHI!C58</f>
        <v>647.50163370593293</v>
      </c>
      <c r="D95" s="213">
        <f>CHI!D58</f>
        <v>638.88650042992265</v>
      </c>
      <c r="E95" s="213">
        <f>CHI!E58</f>
        <v>643.68495270851247</v>
      </c>
      <c r="F95" s="213">
        <f>CHI!F58</f>
        <v>591.1985382631126</v>
      </c>
      <c r="G95" s="213">
        <f>CHI!G58</f>
        <v>574.55339638864996</v>
      </c>
      <c r="H95" s="213">
        <f>CHI!H58</f>
        <v>614.03697334479796</v>
      </c>
      <c r="I95" s="213">
        <f>CHI!I58</f>
        <v>1083.572141014617</v>
      </c>
      <c r="J95" s="213">
        <f>CHI!J58</f>
        <v>946.83525365434218</v>
      </c>
      <c r="K95" s="213">
        <f>CHI!K58</f>
        <v>577.19019776440234</v>
      </c>
      <c r="L95" s="213">
        <f>CHI!L58</f>
        <v>550.76190885640585</v>
      </c>
      <c r="M95" s="213">
        <f>CHI!M58</f>
        <v>1036.741702493551</v>
      </c>
      <c r="N95" s="213">
        <f>CHI!N58</f>
        <v>1067.208856405847</v>
      </c>
      <c r="O95" s="213">
        <f>CHI!O58</f>
        <v>842.10851246775576</v>
      </c>
      <c r="P95" s="213">
        <f>CHI!P58</f>
        <v>912.68753224419595</v>
      </c>
      <c r="Q95" s="213">
        <f>CHI!Q58</f>
        <v>1006.776096302665</v>
      </c>
      <c r="R95" s="213">
        <f>CHI!R58</f>
        <v>920.98736027515042</v>
      </c>
      <c r="S95" s="213">
        <f>CHI!S58</f>
        <v>1057.6725709372311</v>
      </c>
      <c r="T95" s="213">
        <f>CHI!T58</f>
        <v>933.62631126397253</v>
      </c>
      <c r="U95" s="213">
        <f>CHI!U58</f>
        <v>1037.227429062769</v>
      </c>
      <c r="V95" s="213">
        <f>CHI!V58</f>
        <v>966.91487532244196</v>
      </c>
      <c r="W95" s="213">
        <f>CHI!W58</f>
        <v>852.14144453998267</v>
      </c>
      <c r="X95" s="213">
        <f>CHI!X58</f>
        <v>526.59681857265684</v>
      </c>
      <c r="Y95" s="213">
        <f>CHI!Y58</f>
        <v>505.00214961306949</v>
      </c>
    </row>
    <row r="96" spans="1:25" ht="12" customHeight="1" x14ac:dyDescent="0.25">
      <c r="A96" s="21" t="s">
        <v>27</v>
      </c>
      <c r="B96" s="207">
        <v>69.620722269991461</v>
      </c>
      <c r="C96" s="207">
        <v>62.942562338778998</v>
      </c>
      <c r="D96" s="207">
        <v>83.218658641444449</v>
      </c>
      <c r="E96" s="207">
        <v>104.19458297506446</v>
      </c>
      <c r="F96" s="207">
        <v>127.12476354256228</v>
      </c>
      <c r="G96" s="207">
        <v>130.7628546861564</v>
      </c>
      <c r="H96" s="207">
        <v>132.7605331040412</v>
      </c>
      <c r="I96" s="207">
        <v>146.70103181427316</v>
      </c>
      <c r="J96" s="207">
        <v>155.60808254514166</v>
      </c>
      <c r="K96" s="207">
        <v>77.362166809974269</v>
      </c>
      <c r="L96" s="207">
        <v>91.358555460017215</v>
      </c>
      <c r="M96" s="207">
        <v>94.176870163370722</v>
      </c>
      <c r="N96" s="207">
        <v>71.820894239036761</v>
      </c>
      <c r="O96" s="207">
        <v>85.79337919174543</v>
      </c>
      <c r="P96" s="207">
        <v>75.546947549441143</v>
      </c>
      <c r="Q96" s="207">
        <v>90.174548581255863</v>
      </c>
      <c r="R96" s="207">
        <v>105.46534823731736</v>
      </c>
      <c r="S96" s="207">
        <v>129.65382631126408</v>
      </c>
      <c r="T96" s="207">
        <v>171.0211521926052</v>
      </c>
      <c r="U96" s="207">
        <v>134.81083404987066</v>
      </c>
      <c r="V96" s="207">
        <v>155.95425623387791</v>
      </c>
      <c r="W96" s="207">
        <v>141.00266552020639</v>
      </c>
      <c r="X96" s="207">
        <v>95.732760103181477</v>
      </c>
      <c r="Y96" s="207">
        <v>147.34479793637149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2489.4217576977726</v>
      </c>
      <c r="C98" s="203">
        <f t="shared" si="7"/>
        <v>2535.3494544899513</v>
      </c>
      <c r="D98" s="203">
        <f t="shared" si="7"/>
        <v>2632.2977151423352</v>
      </c>
      <c r="E98" s="203">
        <f t="shared" si="7"/>
        <v>2653.8482703103191</v>
      </c>
      <c r="F98" s="203">
        <f t="shared" si="7"/>
        <v>2709.3330545493036</v>
      </c>
      <c r="G98" s="203">
        <f t="shared" si="7"/>
        <v>2783.1209550125304</v>
      </c>
      <c r="H98" s="203">
        <f t="shared" si="7"/>
        <v>3186.6040306389291</v>
      </c>
      <c r="I98" s="203">
        <f t="shared" si="7"/>
        <v>4216.8907761955015</v>
      </c>
      <c r="J98" s="203">
        <f t="shared" si="7"/>
        <v>3645.2583605322766</v>
      </c>
      <c r="K98" s="203">
        <f t="shared" si="7"/>
        <v>2399.1713079973115</v>
      </c>
      <c r="L98" s="203">
        <f t="shared" si="7"/>
        <v>2523.0034108419331</v>
      </c>
      <c r="M98" s="203">
        <f t="shared" si="7"/>
        <v>3568.0160643779477</v>
      </c>
      <c r="N98" s="203">
        <f t="shared" si="7"/>
        <v>3789.8942543787221</v>
      </c>
      <c r="O98" s="203">
        <f t="shared" si="7"/>
        <v>3438.4276600014414</v>
      </c>
      <c r="P98" s="203">
        <f t="shared" si="7"/>
        <v>3421.0826267887301</v>
      </c>
      <c r="Q98" s="203">
        <f t="shared" si="7"/>
        <v>3564.0744721256474</v>
      </c>
      <c r="R98" s="203">
        <f t="shared" si="7"/>
        <v>3290.9027101941383</v>
      </c>
      <c r="S98" s="203">
        <f t="shared" si="7"/>
        <v>3539.0129484669815</v>
      </c>
      <c r="T98" s="203">
        <f t="shared" si="7"/>
        <v>3390.5991893457826</v>
      </c>
      <c r="U98" s="203">
        <f t="shared" si="7"/>
        <v>3652.3736406483836</v>
      </c>
      <c r="V98" s="203">
        <f t="shared" si="7"/>
        <v>3395.9699390685591</v>
      </c>
      <c r="W98" s="203">
        <f t="shared" si="7"/>
        <v>3338.5068485446359</v>
      </c>
      <c r="X98" s="203">
        <f t="shared" si="7"/>
        <v>2853.8098064765686</v>
      </c>
      <c r="Y98" s="203">
        <f t="shared" si="7"/>
        <v>2526.6395234757492</v>
      </c>
    </row>
    <row r="99" spans="1:25" ht="12" customHeight="1" x14ac:dyDescent="0.25">
      <c r="A99" s="25" t="s">
        <v>14</v>
      </c>
      <c r="B99" s="209">
        <f>ISI!B$54</f>
        <v>0</v>
      </c>
      <c r="C99" s="209">
        <f>ISI!C$54</f>
        <v>0</v>
      </c>
      <c r="D99" s="209">
        <f>ISI!D$54</f>
        <v>0</v>
      </c>
      <c r="E99" s="209">
        <f>ISI!E$54</f>
        <v>0</v>
      </c>
      <c r="F99" s="209">
        <f>ISI!F$54</f>
        <v>0</v>
      </c>
      <c r="G99" s="209">
        <f>ISI!G$54</f>
        <v>0</v>
      </c>
      <c r="H99" s="209">
        <f>ISI!H$54</f>
        <v>0</v>
      </c>
      <c r="I99" s="209">
        <f>ISI!I$54</f>
        <v>0</v>
      </c>
      <c r="J99" s="209">
        <f>ISI!J$54</f>
        <v>0</v>
      </c>
      <c r="K99" s="209">
        <f>ISI!K$54</f>
        <v>0</v>
      </c>
      <c r="L99" s="209">
        <f>ISI!L$54</f>
        <v>0</v>
      </c>
      <c r="M99" s="209">
        <f>ISI!M$54</f>
        <v>0</v>
      </c>
      <c r="N99" s="209">
        <f>ISI!N$54</f>
        <v>0</v>
      </c>
      <c r="O99" s="209">
        <f>ISI!O$54</f>
        <v>0</v>
      </c>
      <c r="P99" s="209">
        <f>ISI!P$54</f>
        <v>0</v>
      </c>
      <c r="Q99" s="209">
        <f>ISI!Q$54</f>
        <v>0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0</v>
      </c>
      <c r="C101" s="204">
        <f>ISI!C$56</f>
        <v>0</v>
      </c>
      <c r="D101" s="204">
        <f>ISI!D$56</f>
        <v>0</v>
      </c>
      <c r="E101" s="204">
        <f>ISI!E$56</f>
        <v>0</v>
      </c>
      <c r="F101" s="204">
        <f>ISI!F$56</f>
        <v>0</v>
      </c>
      <c r="G101" s="204">
        <f>ISI!G$56</f>
        <v>0</v>
      </c>
      <c r="H101" s="204">
        <f>ISI!H$56</f>
        <v>0</v>
      </c>
      <c r="I101" s="204">
        <f>ISI!I$56</f>
        <v>0</v>
      </c>
      <c r="J101" s="204">
        <f>ISI!J$56</f>
        <v>0</v>
      </c>
      <c r="K101" s="204">
        <f>ISI!K$56</f>
        <v>0</v>
      </c>
      <c r="L101" s="204">
        <f>ISI!L$56</f>
        <v>0</v>
      </c>
      <c r="M101" s="204">
        <f>ISI!M$56</f>
        <v>0</v>
      </c>
      <c r="N101" s="204">
        <f>ISI!N$56</f>
        <v>0</v>
      </c>
      <c r="O101" s="204">
        <f>ISI!O$56</f>
        <v>0</v>
      </c>
      <c r="P101" s="204">
        <f>ISI!P$56</f>
        <v>0</v>
      </c>
      <c r="Q101" s="204">
        <f>ISI!Q$56</f>
        <v>0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1052.5693621202431</v>
      </c>
      <c r="C108" s="205">
        <f>CHI!C$79</f>
        <v>1134.0316321201922</v>
      </c>
      <c r="D108" s="205">
        <f>CHI!D$79</f>
        <v>1164.2563658401543</v>
      </c>
      <c r="E108" s="205">
        <f>CHI!E$79</f>
        <v>1159.302375840171</v>
      </c>
      <c r="F108" s="205">
        <f>CHI!F$79</f>
        <v>1147.1136899998164</v>
      </c>
      <c r="G108" s="205">
        <f>CHI!G$79</f>
        <v>1099.3828199993075</v>
      </c>
      <c r="H108" s="205">
        <f>CHI!H$79</f>
        <v>1256.7565958390423</v>
      </c>
      <c r="I108" s="205">
        <f>CHI!I$79</f>
        <v>2267.8432610393997</v>
      </c>
      <c r="J108" s="205">
        <f>CHI!J$79</f>
        <v>1931.2819010391336</v>
      </c>
      <c r="K108" s="205">
        <f>CHI!K$79</f>
        <v>1226.1697710392309</v>
      </c>
      <c r="L108" s="205">
        <f>CHI!L$79</f>
        <v>1221.3777752790165</v>
      </c>
      <c r="M108" s="205">
        <f>CHI!M$79</f>
        <v>2129.0445199992155</v>
      </c>
      <c r="N108" s="205">
        <f>CHI!N$79</f>
        <v>2228.6363710393239</v>
      </c>
      <c r="O108" s="205">
        <f>CHI!O$79</f>
        <v>1791.3697510394065</v>
      </c>
      <c r="P108" s="205">
        <f>CHI!P$79</f>
        <v>1958.0481610392733</v>
      </c>
      <c r="Q108" s="205">
        <f>CHI!Q$79</f>
        <v>2107.3403392793257</v>
      </c>
      <c r="R108" s="205">
        <f>CHI!R$79</f>
        <v>1894.9926392790967</v>
      </c>
      <c r="S108" s="205">
        <f>CHI!S$79</f>
        <v>2146.174878279377</v>
      </c>
      <c r="T108" s="205">
        <f>CHI!T$79</f>
        <v>1879.2041576393847</v>
      </c>
      <c r="U108" s="205">
        <f>CHI!U$79</f>
        <v>2066.1680299594495</v>
      </c>
      <c r="V108" s="205">
        <f>CHI!V$79</f>
        <v>1913.5933195192856</v>
      </c>
      <c r="W108" s="205">
        <f>CHI!W$79</f>
        <v>1687.4086495193449</v>
      </c>
      <c r="X108" s="205">
        <f>CHI!X$79</f>
        <v>1175.6642806388884</v>
      </c>
      <c r="Y108" s="205">
        <f>CHI!Y$79</f>
        <v>1131.7480817575463</v>
      </c>
    </row>
    <row r="109" spans="1:25" ht="12" customHeight="1" x14ac:dyDescent="0.25">
      <c r="A109" s="14" t="s">
        <v>59</v>
      </c>
      <c r="B109" s="204">
        <f>CHI!B$80</f>
        <v>1052.2360009615418</v>
      </c>
      <c r="C109" s="204">
        <f>CHI!C$80</f>
        <v>1133.8376618957348</v>
      </c>
      <c r="D109" s="204">
        <f>CHI!D$80</f>
        <v>1164.0406454547692</v>
      </c>
      <c r="E109" s="204">
        <f>CHI!E$80</f>
        <v>1158.9537202378506</v>
      </c>
      <c r="F109" s="204">
        <f>CHI!F$80</f>
        <v>1145.7513581557605</v>
      </c>
      <c r="G109" s="204">
        <f>CHI!G$80</f>
        <v>1096.1113276609422</v>
      </c>
      <c r="H109" s="204">
        <f>CHI!H$80</f>
        <v>1253.8257772313425</v>
      </c>
      <c r="I109" s="204">
        <f>CHI!I$80</f>
        <v>2266.2396211361151</v>
      </c>
      <c r="J109" s="204">
        <f>CHI!J$80</f>
        <v>1928.4211904705337</v>
      </c>
      <c r="K109" s="204">
        <f>CHI!K$80</f>
        <v>1217.1304248227375</v>
      </c>
      <c r="L109" s="204">
        <f>CHI!L$80</f>
        <v>1218.6916765376977</v>
      </c>
      <c r="M109" s="204">
        <f>CHI!M$80</f>
        <v>2126.7112262147707</v>
      </c>
      <c r="N109" s="204">
        <f>CHI!N$80</f>
        <v>2224.4905025410285</v>
      </c>
      <c r="O109" s="204">
        <f>CHI!O$80</f>
        <v>1781.5061504386381</v>
      </c>
      <c r="P109" s="204">
        <f>CHI!P$80</f>
        <v>1950.273577046705</v>
      </c>
      <c r="Q109" s="204">
        <f>CHI!Q$80</f>
        <v>2104.1638988735567</v>
      </c>
      <c r="R109" s="204">
        <f>CHI!R$80</f>
        <v>1891.539858271311</v>
      </c>
      <c r="S109" s="204">
        <f>CHI!S$80</f>
        <v>2141.9882621259476</v>
      </c>
      <c r="T109" s="204">
        <f>CHI!T$80</f>
        <v>1875.7127846094158</v>
      </c>
      <c r="U109" s="204">
        <f>CHI!U$80</f>
        <v>2062.1435988734956</v>
      </c>
      <c r="V109" s="204">
        <f>CHI!V$80</f>
        <v>1910.76280955888</v>
      </c>
      <c r="W109" s="204">
        <f>CHI!W$80</f>
        <v>1684.774814129624</v>
      </c>
      <c r="X109" s="204">
        <f>CHI!X$80</f>
        <v>1120.9648780793655</v>
      </c>
      <c r="Y109" s="204">
        <f>CHI!Y$80</f>
        <v>1056.7086648768477</v>
      </c>
    </row>
    <row r="110" spans="1:25" ht="12" customHeight="1" x14ac:dyDescent="0.25">
      <c r="A110" s="14" t="s">
        <v>49</v>
      </c>
      <c r="B110" s="204">
        <f>CHI!B$81</f>
        <v>0.33336115870126193</v>
      </c>
      <c r="C110" s="204">
        <f>CHI!C$81</f>
        <v>0.19397022445739201</v>
      </c>
      <c r="D110" s="204">
        <f>CHI!D$81</f>
        <v>0.21572038538508856</v>
      </c>
      <c r="E110" s="204">
        <f>CHI!E$81</f>
        <v>0.34865560232047088</v>
      </c>
      <c r="F110" s="204">
        <f>CHI!F$81</f>
        <v>1.3623318440559131</v>
      </c>
      <c r="G110" s="204">
        <f>CHI!G$81</f>
        <v>3.271492338365301</v>
      </c>
      <c r="H110" s="204">
        <f>CHI!H$81</f>
        <v>2.9308186076999228</v>
      </c>
      <c r="I110" s="204">
        <f>CHI!I$81</f>
        <v>1.6036399032844881</v>
      </c>
      <c r="J110" s="204">
        <f>CHI!J$81</f>
        <v>2.860710568599842</v>
      </c>
      <c r="K110" s="204">
        <f>CHI!K$81</f>
        <v>9.0393462164933176</v>
      </c>
      <c r="L110" s="204">
        <f>CHI!L$81</f>
        <v>2.6860987413187818</v>
      </c>
      <c r="M110" s="204">
        <f>CHI!M$81</f>
        <v>2.3332937844447743</v>
      </c>
      <c r="N110" s="204">
        <f>CHI!N$81</f>
        <v>4.1458684982953358</v>
      </c>
      <c r="O110" s="204">
        <f>CHI!O$81</f>
        <v>9.8636006007684056</v>
      </c>
      <c r="P110" s="204">
        <f>CHI!P$81</f>
        <v>7.7745839925682327</v>
      </c>
      <c r="Q110" s="204">
        <f>CHI!Q$81</f>
        <v>3.1764404057690205</v>
      </c>
      <c r="R110" s="204">
        <f>CHI!R$81</f>
        <v>3.4527810077857821</v>
      </c>
      <c r="S110" s="204">
        <f>CHI!S$81</f>
        <v>4.1866161534293065</v>
      </c>
      <c r="T110" s="204">
        <f>CHI!T$81</f>
        <v>3.4913730299687309</v>
      </c>
      <c r="U110" s="204">
        <f>CHI!U$81</f>
        <v>4.0244310859539096</v>
      </c>
      <c r="V110" s="204">
        <f>CHI!V$81</f>
        <v>2.830509960405506</v>
      </c>
      <c r="W110" s="204">
        <f>CHI!W$81</f>
        <v>2.6338353897208071</v>
      </c>
      <c r="X110" s="204">
        <f>CHI!X$81</f>
        <v>54.699402559522987</v>
      </c>
      <c r="Y110" s="204">
        <f>CHI!Y$81</f>
        <v>75.039416880698639</v>
      </c>
    </row>
    <row r="111" spans="1:25" ht="12" customHeight="1" x14ac:dyDescent="0.25">
      <c r="A111" s="14" t="s">
        <v>50</v>
      </c>
      <c r="B111" s="204">
        <f>CHI!B$82</f>
        <v>0</v>
      </c>
      <c r="C111" s="204">
        <f>CHI!C$82</f>
        <v>0</v>
      </c>
      <c r="D111" s="204">
        <f>CHI!D$82</f>
        <v>0</v>
      </c>
      <c r="E111" s="204">
        <f>CHI!E$82</f>
        <v>0</v>
      </c>
      <c r="F111" s="204">
        <f>CHI!F$82</f>
        <v>0</v>
      </c>
      <c r="G111" s="204">
        <f>CHI!G$82</f>
        <v>0</v>
      </c>
      <c r="H111" s="204">
        <f>CHI!H$82</f>
        <v>0</v>
      </c>
      <c r="I111" s="204">
        <f>CHI!I$82</f>
        <v>0</v>
      </c>
      <c r="J111" s="204">
        <f>CHI!J$82</f>
        <v>0</v>
      </c>
      <c r="K111" s="204">
        <f>CHI!K$82</f>
        <v>0</v>
      </c>
      <c r="L111" s="204">
        <f>CHI!L$82</f>
        <v>0</v>
      </c>
      <c r="M111" s="204">
        <f>CHI!M$82</f>
        <v>0</v>
      </c>
      <c r="N111" s="204">
        <f>CHI!N$82</f>
        <v>0</v>
      </c>
      <c r="O111" s="204">
        <f>CHI!O$82</f>
        <v>0</v>
      </c>
      <c r="P111" s="204">
        <f>CHI!P$82</f>
        <v>0</v>
      </c>
      <c r="Q111" s="204">
        <f>CHI!Q$82</f>
        <v>0</v>
      </c>
      <c r="R111" s="204">
        <f>CHI!R$82</f>
        <v>0</v>
      </c>
      <c r="S111" s="204">
        <f>CHI!S$82</f>
        <v>0</v>
      </c>
      <c r="T111" s="204">
        <f>CHI!T$82</f>
        <v>0</v>
      </c>
      <c r="U111" s="204">
        <f>CHI!U$82</f>
        <v>0</v>
      </c>
      <c r="V111" s="204">
        <f>CHI!V$82</f>
        <v>0</v>
      </c>
      <c r="W111" s="204">
        <f>CHI!W$82</f>
        <v>0</v>
      </c>
      <c r="X111" s="204">
        <f>CHI!X$82</f>
        <v>0</v>
      </c>
      <c r="Y111" s="204">
        <f>CHI!Y$82</f>
        <v>0</v>
      </c>
    </row>
    <row r="112" spans="1:25" ht="12" customHeight="1" x14ac:dyDescent="0.25">
      <c r="A112" s="13" t="s">
        <v>20</v>
      </c>
      <c r="B112" s="205">
        <f>NMM!B$59</f>
        <v>754.92588939000507</v>
      </c>
      <c r="C112" s="205">
        <f>NMM!C$59</f>
        <v>759.57764271358587</v>
      </c>
      <c r="D112" s="205">
        <f>NMM!D$59</f>
        <v>767.59542264939523</v>
      </c>
      <c r="E112" s="205">
        <f>NMM!E$59</f>
        <v>790.55579825736129</v>
      </c>
      <c r="F112" s="205">
        <f>NMM!F$59</f>
        <v>882.16465981760723</v>
      </c>
      <c r="G112" s="205">
        <f>NMM!G$59</f>
        <v>968.39823314186992</v>
      </c>
      <c r="H112" s="205">
        <f>NMM!H$59</f>
        <v>1271.484285085083</v>
      </c>
      <c r="I112" s="205">
        <f>NMM!I$59</f>
        <v>1281.3974334055788</v>
      </c>
      <c r="J112" s="205">
        <f>NMM!J$59</f>
        <v>1078.4039699855612</v>
      </c>
      <c r="K112" s="205">
        <f>NMM!K$59</f>
        <v>673.76066469287298</v>
      </c>
      <c r="L112" s="205">
        <f>NMM!L$59</f>
        <v>723.81836215773217</v>
      </c>
      <c r="M112" s="205">
        <f>NMM!M$59</f>
        <v>850.54128257383991</v>
      </c>
      <c r="N112" s="205">
        <f>NMM!N$59</f>
        <v>1000.0760847980603</v>
      </c>
      <c r="O112" s="205">
        <f>NMM!O$59</f>
        <v>1119.1440889606522</v>
      </c>
      <c r="P112" s="205">
        <f>NMM!P$59</f>
        <v>992.30025990165348</v>
      </c>
      <c r="Q112" s="205">
        <f>NMM!Q$59</f>
        <v>1017.524860218167</v>
      </c>
      <c r="R112" s="205">
        <f>NMM!R$59</f>
        <v>921.77772026621244</v>
      </c>
      <c r="S112" s="205">
        <f>NMM!S$59</f>
        <v>891.80019251846682</v>
      </c>
      <c r="T112" s="205">
        <f>NMM!T$59</f>
        <v>986.82109742667149</v>
      </c>
      <c r="U112" s="205">
        <f>NMM!U$59</f>
        <v>1095.9728947700212</v>
      </c>
      <c r="V112" s="205">
        <f>NMM!V$59</f>
        <v>998.41447224646527</v>
      </c>
      <c r="W112" s="205">
        <f>NMM!W$59</f>
        <v>1149.0693338379583</v>
      </c>
      <c r="X112" s="205">
        <f>NMM!X$59</f>
        <v>1201.5271225865065</v>
      </c>
      <c r="Y112" s="205">
        <f>NMM!Y$59</f>
        <v>892.32259378997799</v>
      </c>
    </row>
    <row r="113" spans="1:25" ht="12" customHeight="1" x14ac:dyDescent="0.25">
      <c r="A113" s="14" t="s">
        <v>51</v>
      </c>
      <c r="B113" s="204">
        <f>NMM!B$60</f>
        <v>498.31126956003345</v>
      </c>
      <c r="C113" s="204">
        <f>NMM!C$60</f>
        <v>482.28654262273426</v>
      </c>
      <c r="D113" s="204">
        <f>NMM!D$60</f>
        <v>523.2370260327923</v>
      </c>
      <c r="E113" s="204">
        <f>NMM!E$60</f>
        <v>535.2712764746401</v>
      </c>
      <c r="F113" s="204">
        <f>NMM!F$60</f>
        <v>633.44450868261106</v>
      </c>
      <c r="G113" s="204">
        <f>NMM!G$60</f>
        <v>668.16175807362595</v>
      </c>
      <c r="H113" s="204">
        <f>NMM!H$60</f>
        <v>885.49909609266388</v>
      </c>
      <c r="I113" s="204">
        <f>NMM!I$60</f>
        <v>902.88623932736095</v>
      </c>
      <c r="J113" s="204">
        <f>NMM!J$60</f>
        <v>814.93909814264032</v>
      </c>
      <c r="K113" s="204">
        <f>NMM!K$60</f>
        <v>462.47791703364214</v>
      </c>
      <c r="L113" s="204">
        <f>NMM!L$60</f>
        <v>547.45645422455937</v>
      </c>
      <c r="M113" s="204">
        <f>NMM!M$60</f>
        <v>638.99981921775657</v>
      </c>
      <c r="N113" s="204">
        <f>NMM!N$60</f>
        <v>744.55117431327903</v>
      </c>
      <c r="O113" s="204">
        <f>NMM!O$60</f>
        <v>830.90287774406465</v>
      </c>
      <c r="P113" s="204">
        <f>NMM!P$60</f>
        <v>725.57503151781384</v>
      </c>
      <c r="Q113" s="204">
        <f>NMM!Q$60</f>
        <v>869.96739193678968</v>
      </c>
      <c r="R113" s="204">
        <f>NMM!R$60</f>
        <v>802.71883174569211</v>
      </c>
      <c r="S113" s="204">
        <f>NMM!S$60</f>
        <v>798.31515562037532</v>
      </c>
      <c r="T113" s="204">
        <f>NMM!T$60</f>
        <v>856.06400301065946</v>
      </c>
      <c r="U113" s="204">
        <f>NMM!U$60</f>
        <v>941.8444900156087</v>
      </c>
      <c r="V113" s="204">
        <f>NMM!V$60</f>
        <v>894.95222855466614</v>
      </c>
      <c r="W113" s="204">
        <f>NMM!W$60</f>
        <v>1014.4251343527679</v>
      </c>
      <c r="X113" s="204">
        <f>NMM!X$60</f>
        <v>1086.5939590833748</v>
      </c>
      <c r="Y113" s="204">
        <f>NMM!Y$60</f>
        <v>772.67806883484468</v>
      </c>
    </row>
    <row r="114" spans="1:25" ht="12" customHeight="1" x14ac:dyDescent="0.25">
      <c r="A114" s="14" t="s">
        <v>52</v>
      </c>
      <c r="B114" s="204">
        <f>NMM!B$61</f>
        <v>188.31072024184175</v>
      </c>
      <c r="C114" s="204">
        <f>NMM!C$61</f>
        <v>213.35341434447784</v>
      </c>
      <c r="D114" s="204">
        <f>NMM!D$61</f>
        <v>198.67144760597157</v>
      </c>
      <c r="E114" s="204">
        <f>NMM!E$61</f>
        <v>200.38640100464789</v>
      </c>
      <c r="F114" s="204">
        <f>NMM!F$61</f>
        <v>189.31394923032138</v>
      </c>
      <c r="G114" s="204">
        <f>NMM!G$61</f>
        <v>248.34442938686763</v>
      </c>
      <c r="H114" s="204">
        <f>NMM!H$61</f>
        <v>334.17860023750961</v>
      </c>
      <c r="I114" s="204">
        <f>NMM!I$61</f>
        <v>331.98762516357158</v>
      </c>
      <c r="J114" s="204">
        <f>NMM!J$61</f>
        <v>215.03075425305991</v>
      </c>
      <c r="K114" s="204">
        <f>NMM!K$61</f>
        <v>182.44156060684591</v>
      </c>
      <c r="L114" s="204">
        <f>NMM!L$61</f>
        <v>148.56842378512022</v>
      </c>
      <c r="M114" s="204">
        <f>NMM!M$61</f>
        <v>172.69842252361505</v>
      </c>
      <c r="N114" s="204">
        <f>NMM!N$61</f>
        <v>207.91612669751237</v>
      </c>
      <c r="O114" s="204">
        <f>NMM!O$61</f>
        <v>237.76634845716197</v>
      </c>
      <c r="P114" s="204">
        <f>NMM!P$61</f>
        <v>211.30398899477674</v>
      </c>
      <c r="Q114" s="204">
        <f>NMM!Q$61</f>
        <v>98.40091859779065</v>
      </c>
      <c r="R114" s="204">
        <f>NMM!R$61</f>
        <v>68.591104146921708</v>
      </c>
      <c r="S114" s="204">
        <f>NMM!S$61</f>
        <v>50.827844482057635</v>
      </c>
      <c r="T114" s="204">
        <f>NMM!T$61</f>
        <v>78.93946989537092</v>
      </c>
      <c r="U114" s="204">
        <f>NMM!U$61</f>
        <v>98.398947313282534</v>
      </c>
      <c r="V114" s="204">
        <f>NMM!V$61</f>
        <v>55.723908254671571</v>
      </c>
      <c r="W114" s="204">
        <f>NMM!W$61</f>
        <v>83.329488095000826</v>
      </c>
      <c r="X114" s="204">
        <f>NMM!X$61</f>
        <v>68.593359032857705</v>
      </c>
      <c r="Y114" s="204">
        <f>NMM!Y$61</f>
        <v>77.854751305233506</v>
      </c>
    </row>
    <row r="115" spans="1:25" ht="12" customHeight="1" x14ac:dyDescent="0.25">
      <c r="A115" s="14" t="s">
        <v>60</v>
      </c>
      <c r="B115" s="204">
        <f>NMM!B$62</f>
        <v>68.303899588129809</v>
      </c>
      <c r="C115" s="204">
        <f>NMM!C$62</f>
        <v>63.937685746373774</v>
      </c>
      <c r="D115" s="204">
        <f>NMM!D$62</f>
        <v>45.686949010631338</v>
      </c>
      <c r="E115" s="204">
        <f>NMM!E$62</f>
        <v>54.898120778073306</v>
      </c>
      <c r="F115" s="204">
        <f>NMM!F$62</f>
        <v>59.406201904674766</v>
      </c>
      <c r="G115" s="204">
        <f>NMM!G$62</f>
        <v>51.892045681376338</v>
      </c>
      <c r="H115" s="204">
        <f>NMM!H$62</f>
        <v>51.806588754909399</v>
      </c>
      <c r="I115" s="204">
        <f>NMM!I$62</f>
        <v>46.52356891464617</v>
      </c>
      <c r="J115" s="204">
        <f>NMM!J$62</f>
        <v>48.434117589861046</v>
      </c>
      <c r="K115" s="204">
        <f>NMM!K$62</f>
        <v>28.84118705238496</v>
      </c>
      <c r="L115" s="204">
        <f>NMM!L$62</f>
        <v>27.793484148052531</v>
      </c>
      <c r="M115" s="204">
        <f>NMM!M$62</f>
        <v>38.843040832468283</v>
      </c>
      <c r="N115" s="204">
        <f>NMM!N$62</f>
        <v>47.608783787268855</v>
      </c>
      <c r="O115" s="204">
        <f>NMM!O$62</f>
        <v>50.474862759425548</v>
      </c>
      <c r="P115" s="204">
        <f>NMM!P$62</f>
        <v>55.421239389062819</v>
      </c>
      <c r="Q115" s="204">
        <f>NMM!Q$62</f>
        <v>49.156549683586562</v>
      </c>
      <c r="R115" s="204">
        <f>NMM!R$62</f>
        <v>50.467784373598647</v>
      </c>
      <c r="S115" s="204">
        <f>NMM!S$62</f>
        <v>42.657192416033801</v>
      </c>
      <c r="T115" s="204">
        <f>NMM!T$62</f>
        <v>51.817624520641019</v>
      </c>
      <c r="U115" s="204">
        <f>NMM!U$62</f>
        <v>55.72945744112976</v>
      </c>
      <c r="V115" s="204">
        <f>NMM!V$62</f>
        <v>47.738335437127624</v>
      </c>
      <c r="W115" s="204">
        <f>NMM!W$62</f>
        <v>51.314711390189679</v>
      </c>
      <c r="X115" s="204">
        <f>NMM!X$62</f>
        <v>46.339804470273961</v>
      </c>
      <c r="Y115" s="204">
        <f>NMM!Y$62</f>
        <v>41.789773649899743</v>
      </c>
    </row>
    <row r="116" spans="1:25" ht="12" customHeight="1" x14ac:dyDescent="0.25">
      <c r="A116" s="13" t="s">
        <v>21</v>
      </c>
      <c r="B116" s="205">
        <f>PPA!B$57</f>
        <v>70.560149757899069</v>
      </c>
      <c r="C116" s="205">
        <f>PPA!C$57</f>
        <v>78.223695838145218</v>
      </c>
      <c r="D116" s="205">
        <f>PPA!D$57</f>
        <v>54.44290583799129</v>
      </c>
      <c r="E116" s="205">
        <f>PPA!E$57</f>
        <v>26.723895839152821</v>
      </c>
      <c r="F116" s="205">
        <f>PPA!F$57</f>
        <v>2.9789100001297322</v>
      </c>
      <c r="G116" s="205">
        <f>PPA!G$57</f>
        <v>3.5847900001675015</v>
      </c>
      <c r="H116" s="205">
        <f>PPA!H$57</f>
        <v>2.4740100000999932</v>
      </c>
      <c r="I116" s="205">
        <f>PPA!I$57</f>
        <v>3.7362600001760859</v>
      </c>
      <c r="J116" s="205">
        <f>PPA!J$57</f>
        <v>33.777810001654615</v>
      </c>
      <c r="K116" s="205">
        <f>PPA!K$57</f>
        <v>49.581179998477253</v>
      </c>
      <c r="L116" s="205">
        <f>PPA!L$57</f>
        <v>65.737980001501299</v>
      </c>
      <c r="M116" s="205">
        <f>PPA!M$57</f>
        <v>54.691316641481635</v>
      </c>
      <c r="N116" s="205">
        <f>PPA!N$57</f>
        <v>43.572870001636574</v>
      </c>
      <c r="O116" s="205">
        <f>PPA!O$57</f>
        <v>43.774830001755518</v>
      </c>
      <c r="P116" s="205">
        <f>PPA!P$57</f>
        <v>26.305290001168945</v>
      </c>
      <c r="Q116" s="205">
        <f>PPA!Q$57</f>
        <v>21.559230001217262</v>
      </c>
      <c r="R116" s="205">
        <f>PPA!R$57</f>
        <v>28.62783000154819</v>
      </c>
      <c r="S116" s="205">
        <f>PPA!S$57</f>
        <v>33.843987001547085</v>
      </c>
      <c r="T116" s="205">
        <f>PPA!T$57</f>
        <v>43.099967160851655</v>
      </c>
      <c r="U116" s="205">
        <f>PPA!U$57</f>
        <v>39.213907056925819</v>
      </c>
      <c r="V116" s="205">
        <f>PPA!V$57</f>
        <v>33.027249096730728</v>
      </c>
      <c r="W116" s="205">
        <f>PPA!W$57</f>
        <v>31.0080530169414</v>
      </c>
      <c r="X116" s="205">
        <f>PPA!X$57</f>
        <v>29.254070736663653</v>
      </c>
      <c r="Y116" s="205">
        <f>PPA!Y$57</f>
        <v>24.089429219341699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67.843569014925293</v>
      </c>
      <c r="C118" s="204">
        <f>PPA!C$59</f>
        <v>74.357503849864585</v>
      </c>
      <c r="D118" s="204">
        <f>PPA!D$59</f>
        <v>52.112528114634401</v>
      </c>
      <c r="E118" s="204">
        <f>PPA!E$59</f>
        <v>24.670097916863838</v>
      </c>
      <c r="F118" s="204">
        <f>PPA!F$59</f>
        <v>2.8478939073125709</v>
      </c>
      <c r="G118" s="204">
        <f>PPA!G$59</f>
        <v>3.3900705868181511</v>
      </c>
      <c r="H118" s="204">
        <f>PPA!H$59</f>
        <v>2.3659752208455531</v>
      </c>
      <c r="I118" s="204">
        <f>PPA!I$59</f>
        <v>3.6104373288249021</v>
      </c>
      <c r="J118" s="204">
        <f>PPA!J$59</f>
        <v>33.215490617292787</v>
      </c>
      <c r="K118" s="204">
        <f>PPA!K$59</f>
        <v>47.949726825609659</v>
      </c>
      <c r="L118" s="204">
        <f>PPA!L$59</f>
        <v>64.881223439323236</v>
      </c>
      <c r="M118" s="204">
        <f>PPA!M$59</f>
        <v>53.302520004376888</v>
      </c>
      <c r="N118" s="204">
        <f>PPA!N$59</f>
        <v>42.773062328236307</v>
      </c>
      <c r="O118" s="204">
        <f>PPA!O$59</f>
        <v>42.960077064268397</v>
      </c>
      <c r="P118" s="204">
        <f>PPA!P$59</f>
        <v>26.131175744196309</v>
      </c>
      <c r="Q118" s="204">
        <f>PPA!Q$59</f>
        <v>21.459478222783599</v>
      </c>
      <c r="R118" s="204">
        <f>PPA!R$59</f>
        <v>28.419244856487051</v>
      </c>
      <c r="S118" s="204">
        <f>PPA!S$59</f>
        <v>33.684224195287022</v>
      </c>
      <c r="T118" s="204">
        <f>PPA!T$59</f>
        <v>42.290026224858927</v>
      </c>
      <c r="U118" s="204">
        <f>PPA!U$59</f>
        <v>38.64798223464058</v>
      </c>
      <c r="V118" s="204">
        <f>PPA!V$59</f>
        <v>32.553008642245459</v>
      </c>
      <c r="W118" s="204">
        <f>PPA!W$59</f>
        <v>30.790796244080049</v>
      </c>
      <c r="X118" s="204">
        <f>PPA!X$59</f>
        <v>29.047086978497578</v>
      </c>
      <c r="Y118" s="204">
        <f>PPA!Y$59</f>
        <v>23.92142360394871</v>
      </c>
    </row>
    <row r="119" spans="1:25" ht="12" customHeight="1" x14ac:dyDescent="0.25">
      <c r="A119" s="14" t="s">
        <v>62</v>
      </c>
      <c r="B119" s="204">
        <f>PPA!B$60</f>
        <v>2.7165807429737798</v>
      </c>
      <c r="C119" s="204">
        <f>PPA!C$60</f>
        <v>3.8661919882806361</v>
      </c>
      <c r="D119" s="204">
        <f>PPA!D$60</f>
        <v>2.3303777233568921</v>
      </c>
      <c r="E119" s="204">
        <f>PPA!E$60</f>
        <v>2.0537979222889811</v>
      </c>
      <c r="F119" s="204">
        <f>PPA!F$60</f>
        <v>0.1310160928171612</v>
      </c>
      <c r="G119" s="204">
        <f>PPA!G$60</f>
        <v>0.1947194133493505</v>
      </c>
      <c r="H119" s="204">
        <f>PPA!H$60</f>
        <v>0.1080347792544399</v>
      </c>
      <c r="I119" s="204">
        <f>PPA!I$60</f>
        <v>0.1258226713511838</v>
      </c>
      <c r="J119" s="204">
        <f>PPA!J$60</f>
        <v>0.56231938436182538</v>
      </c>
      <c r="K119" s="204">
        <f>PPA!K$60</f>
        <v>1.6314531728675961</v>
      </c>
      <c r="L119" s="204">
        <f>PPA!L$60</f>
        <v>0.85675656217806651</v>
      </c>
      <c r="M119" s="204">
        <f>PPA!M$60</f>
        <v>1.388796637104744</v>
      </c>
      <c r="N119" s="204">
        <f>PPA!N$60</f>
        <v>0.79980767340027004</v>
      </c>
      <c r="O119" s="204">
        <f>PPA!O$60</f>
        <v>0.81475293748712108</v>
      </c>
      <c r="P119" s="204">
        <f>PPA!P$60</f>
        <v>0.17411425697263519</v>
      </c>
      <c r="Q119" s="204">
        <f>PPA!Q$60</f>
        <v>9.9751778433664298E-2</v>
      </c>
      <c r="R119" s="204">
        <f>PPA!R$60</f>
        <v>0.2085851450611404</v>
      </c>
      <c r="S119" s="204">
        <f>PPA!S$60</f>
        <v>0.15976280626006109</v>
      </c>
      <c r="T119" s="204">
        <f>PPA!T$60</f>
        <v>0.80994093599272798</v>
      </c>
      <c r="U119" s="204">
        <f>PPA!U$60</f>
        <v>0.56592482228523822</v>
      </c>
      <c r="V119" s="204">
        <f>PPA!V$60</f>
        <v>0.47424045448526669</v>
      </c>
      <c r="W119" s="204">
        <f>PPA!W$60</f>
        <v>0.21725677286135181</v>
      </c>
      <c r="X119" s="204">
        <f>PPA!X$60</f>
        <v>0.2069837581660767</v>
      </c>
      <c r="Y119" s="204">
        <f>PPA!Y$60</f>
        <v>0.16800561539299011</v>
      </c>
    </row>
    <row r="120" spans="1:25" ht="12" customHeight="1" x14ac:dyDescent="0.25">
      <c r="A120" s="15" t="s">
        <v>63</v>
      </c>
      <c r="B120" s="206">
        <f>FBT!B$33</f>
        <v>325.2943611348565</v>
      </c>
      <c r="C120" s="206">
        <f>FBT!C$33</f>
        <v>274.98307237086391</v>
      </c>
      <c r="D120" s="206">
        <f>FBT!D$33</f>
        <v>290.67124957038402</v>
      </c>
      <c r="E120" s="206">
        <f>FBT!E$33</f>
        <v>301.5819762098505</v>
      </c>
      <c r="F120" s="206">
        <f>FBT!F$33</f>
        <v>278.63647981062149</v>
      </c>
      <c r="G120" s="206">
        <f>FBT!G$33</f>
        <v>276.56080120702961</v>
      </c>
      <c r="H120" s="206">
        <f>FBT!H$33</f>
        <v>282.7455432470598</v>
      </c>
      <c r="I120" s="206">
        <f>FBT!I$33</f>
        <v>299.1320164063095</v>
      </c>
      <c r="J120" s="206">
        <f>FBT!J$33</f>
        <v>265.72086176213497</v>
      </c>
      <c r="K120" s="206">
        <f>FBT!K$33</f>
        <v>253.10687248671519</v>
      </c>
      <c r="L120" s="206">
        <f>FBT!L$33</f>
        <v>272.37356186304459</v>
      </c>
      <c r="M120" s="206">
        <f>FBT!M$33</f>
        <v>296.71985174236141</v>
      </c>
      <c r="N120" s="206">
        <f>FBT!N$33</f>
        <v>303.57099374201198</v>
      </c>
      <c r="O120" s="206">
        <f>FBT!O$33</f>
        <v>283.57016993843831</v>
      </c>
      <c r="P120" s="206">
        <f>FBT!P$33</f>
        <v>250.58759522563599</v>
      </c>
      <c r="Q120" s="206">
        <f>FBT!Q$33</f>
        <v>244.20339126185419</v>
      </c>
      <c r="R120" s="206">
        <f>FBT!R$33</f>
        <v>249.6170816655584</v>
      </c>
      <c r="S120" s="206">
        <f>FBT!S$33</f>
        <v>249.2472016449012</v>
      </c>
      <c r="T120" s="206">
        <f>FBT!T$33</f>
        <v>256.65528470575367</v>
      </c>
      <c r="U120" s="206">
        <f>FBT!U$33</f>
        <v>236.71253865766241</v>
      </c>
      <c r="V120" s="206">
        <f>FBT!V$33</f>
        <v>246.14907152520041</v>
      </c>
      <c r="W120" s="206">
        <f>FBT!W$33</f>
        <v>240.3472272496754</v>
      </c>
      <c r="X120" s="206">
        <f>FBT!X$33</f>
        <v>213.63774307282341</v>
      </c>
      <c r="Y120" s="206">
        <f>FBT!Y$33</f>
        <v>267.99956373631142</v>
      </c>
    </row>
    <row r="121" spans="1:25" ht="12" customHeight="1" x14ac:dyDescent="0.25">
      <c r="A121" s="12" t="s">
        <v>64</v>
      </c>
      <c r="B121" s="204">
        <f>TRE!B$33</f>
        <v>12.42384695909896</v>
      </c>
      <c r="C121" s="204">
        <f>TRE!C$33</f>
        <v>18.803352599223199</v>
      </c>
      <c r="D121" s="204">
        <f>TRE!D$33</f>
        <v>25.10364167824229</v>
      </c>
      <c r="E121" s="204">
        <f>TRE!E$33</f>
        <v>17.639002798247571</v>
      </c>
      <c r="F121" s="204">
        <f>TRE!F$33</f>
        <v>17.487532798773749</v>
      </c>
      <c r="G121" s="204">
        <f>TRE!G$33</f>
        <v>13.32935999860733</v>
      </c>
      <c r="H121" s="204">
        <f>TRE!H$33</f>
        <v>12.77396999895134</v>
      </c>
      <c r="I121" s="204">
        <f>TRE!I$33</f>
        <v>12.01661999795378</v>
      </c>
      <c r="J121" s="204">
        <f>TRE!J$33</f>
        <v>8.0783999982774404</v>
      </c>
      <c r="K121" s="204">
        <f>TRE!K$33</f>
        <v>7.119089998342174</v>
      </c>
      <c r="L121" s="204">
        <f>TRE!L$33</f>
        <v>5.6548799994687773</v>
      </c>
      <c r="M121" s="204">
        <f>TRE!M$33</f>
        <v>2.625479998978189</v>
      </c>
      <c r="N121" s="204">
        <f>TRE!N$33</f>
        <v>3.3323399991331342</v>
      </c>
      <c r="O121" s="204">
        <f>TRE!O$33</f>
        <v>3.7362599992815388</v>
      </c>
      <c r="P121" s="204">
        <f>TRE!P$33</f>
        <v>3.7362599990013421</v>
      </c>
      <c r="Q121" s="204">
        <f>TRE!Q$33</f>
        <v>2.6759699991494781</v>
      </c>
      <c r="R121" s="204">
        <f>TRE!R$33</f>
        <v>3.0293999998562899</v>
      </c>
      <c r="S121" s="204">
        <f>TRE!S$33</f>
        <v>3.7005411593779951</v>
      </c>
      <c r="T121" s="204">
        <f>TRE!T$33</f>
        <v>4.7753355590292248</v>
      </c>
      <c r="U121" s="204">
        <f>TRE!U$33</f>
        <v>3.70054115884294</v>
      </c>
      <c r="V121" s="204">
        <f>TRE!V$33</f>
        <v>4.5741758394495777</v>
      </c>
      <c r="W121" s="204">
        <f>TRE!W$33</f>
        <v>5.1650179191458916</v>
      </c>
      <c r="X121" s="204">
        <f>TRE!X$33</f>
        <v>5.3164879181028581</v>
      </c>
      <c r="Y121" s="204">
        <f>TRE!Y$33</f>
        <v>5.2330876972435094</v>
      </c>
    </row>
    <row r="122" spans="1:25" ht="12" customHeight="1" x14ac:dyDescent="0.25">
      <c r="A122" s="12" t="s">
        <v>65</v>
      </c>
      <c r="B122" s="204">
        <f>MAE!B$33</f>
        <v>67.470432731775034</v>
      </c>
      <c r="C122" s="204">
        <f>MAE!C$33</f>
        <v>54.487152684003362</v>
      </c>
      <c r="D122" s="204">
        <f>MAE!D$33</f>
        <v>57.729473604104427</v>
      </c>
      <c r="E122" s="204">
        <f>MAE!E$33</f>
        <v>62.724676643912652</v>
      </c>
      <c r="F122" s="204">
        <f>MAE!F$33</f>
        <v>73.513750823942161</v>
      </c>
      <c r="G122" s="204">
        <f>MAE!G$33</f>
        <v>74.393002368145531</v>
      </c>
      <c r="H122" s="204">
        <f>MAE!H$33</f>
        <v>41.753185128317597</v>
      </c>
      <c r="I122" s="204">
        <f>MAE!I$33</f>
        <v>26.144152487893809</v>
      </c>
      <c r="J122" s="204">
        <f>MAE!J$33</f>
        <v>24.52847248772164</v>
      </c>
      <c r="K122" s="204">
        <f>MAE!K$33</f>
        <v>13.345456643732289</v>
      </c>
      <c r="L122" s="204">
        <f>MAE!L$33</f>
        <v>18.343966643613189</v>
      </c>
      <c r="M122" s="204">
        <f>MAE!M$33</f>
        <v>19.252786643584191</v>
      </c>
      <c r="N122" s="204">
        <f>MAE!N$33</f>
        <v>19.681031699478371</v>
      </c>
      <c r="O122" s="204">
        <f>MAE!O$33</f>
        <v>14.45623664350966</v>
      </c>
      <c r="P122" s="204">
        <f>MAE!P$33</f>
        <v>16.374856642916459</v>
      </c>
      <c r="Q122" s="204">
        <f>MAE!Q$33</f>
        <v>16.728286643079532</v>
      </c>
      <c r="R122" s="204">
        <f>MAE!R$33</f>
        <v>21.625816643157371</v>
      </c>
      <c r="S122" s="204">
        <f>MAE!S$33</f>
        <v>24.215308019004549</v>
      </c>
      <c r="T122" s="204">
        <f>MAE!T$33</f>
        <v>27.473669099550349</v>
      </c>
      <c r="U122" s="204">
        <f>MAE!U$33</f>
        <v>27.094735259395769</v>
      </c>
      <c r="V122" s="204">
        <f>MAE!V$33</f>
        <v>22.72394411885444</v>
      </c>
      <c r="W122" s="204">
        <f>MAE!W$33</f>
        <v>23.360101919260039</v>
      </c>
      <c r="X122" s="204">
        <f>MAE!X$33</f>
        <v>27.199780558960349</v>
      </c>
      <c r="Y122" s="204">
        <f>MAE!Y$33</f>
        <v>19.594905527164109</v>
      </c>
    </row>
    <row r="123" spans="1:25" ht="12" customHeight="1" x14ac:dyDescent="0.25">
      <c r="A123" s="12" t="s">
        <v>66</v>
      </c>
      <c r="B123" s="204">
        <f>TEL!B$33</f>
        <v>60.429791878803918</v>
      </c>
      <c r="C123" s="204">
        <f>TEL!C$33</f>
        <v>71.203254119189225</v>
      </c>
      <c r="D123" s="204">
        <f>TEL!D$33</f>
        <v>80.998314118931617</v>
      </c>
      <c r="E123" s="204">
        <f>TEL!E$33</f>
        <v>90.73218995843996</v>
      </c>
      <c r="F123" s="204">
        <f>TEL!F$33</f>
        <v>87.257009158547788</v>
      </c>
      <c r="G123" s="204">
        <f>TEL!G$33</f>
        <v>85.882818238213233</v>
      </c>
      <c r="H123" s="204">
        <f>TEL!H$33</f>
        <v>82.572133318565108</v>
      </c>
      <c r="I123" s="204">
        <f>TEL!I$33</f>
        <v>70.473641758376331</v>
      </c>
      <c r="J123" s="204">
        <f>TEL!J$33</f>
        <v>38.24020583849056</v>
      </c>
      <c r="K123" s="204">
        <f>TEL!K$33</f>
        <v>36.738457198840663</v>
      </c>
      <c r="L123" s="204">
        <f>TEL!L$33</f>
        <v>42.595297198022458</v>
      </c>
      <c r="M123" s="204">
        <f>TEL!M$33</f>
        <v>40.161130558085119</v>
      </c>
      <c r="N123" s="204">
        <f>TEL!N$33</f>
        <v>34.091396638962067</v>
      </c>
      <c r="O123" s="204">
        <f>TEL!O$33</f>
        <v>37.535650558565621</v>
      </c>
      <c r="P123" s="204">
        <f>TEL!P$33</f>
        <v>33.233066638924463</v>
      </c>
      <c r="Q123" s="204">
        <f>TEL!Q$33</f>
        <v>35.035234558871892</v>
      </c>
      <c r="R123" s="204">
        <f>TEL!R$33</f>
        <v>39.478354558467259</v>
      </c>
      <c r="S123" s="204">
        <f>TEL!S$33</f>
        <v>35.018665415019257</v>
      </c>
      <c r="T123" s="204">
        <f>TEL!T$33</f>
        <v>41.51872893410291</v>
      </c>
      <c r="U123" s="204">
        <f>TEL!U$33</f>
        <v>36.633861718582843</v>
      </c>
      <c r="V123" s="204">
        <f>TEL!V$33</f>
        <v>27.41649875823294</v>
      </c>
      <c r="W123" s="204">
        <f>TEL!W$33</f>
        <v>37.875319198323133</v>
      </c>
      <c r="X123" s="204">
        <f>TEL!X$33</f>
        <v>36.137500558622428</v>
      </c>
      <c r="Y123" s="204">
        <f>TEL!Y$33</f>
        <v>29.398458973076249</v>
      </c>
    </row>
    <row r="124" spans="1:25" ht="12" customHeight="1" x14ac:dyDescent="0.25">
      <c r="A124" s="12" t="s">
        <v>67</v>
      </c>
      <c r="B124" s="204">
        <f>WWP!B$33</f>
        <v>31.65396516120763</v>
      </c>
      <c r="C124" s="204">
        <f>WWP!C$33</f>
        <v>32.548377959399453</v>
      </c>
      <c r="D124" s="204">
        <f>WWP!D$33</f>
        <v>65.972757959542207</v>
      </c>
      <c r="E124" s="204">
        <f>WWP!E$33</f>
        <v>76.692889799383892</v>
      </c>
      <c r="F124" s="204">
        <f>WWP!F$33</f>
        <v>84.870425159450704</v>
      </c>
      <c r="G124" s="204">
        <f>WWP!G$33</f>
        <v>101.9920928394003</v>
      </c>
      <c r="H124" s="204">
        <f>WWP!H$33</f>
        <v>81.978087959318046</v>
      </c>
      <c r="I124" s="204">
        <f>WWP!I$33</f>
        <v>104.4504763194134</v>
      </c>
      <c r="J124" s="204">
        <f>WWP!J$33</f>
        <v>108.5906563193131</v>
      </c>
      <c r="K124" s="204">
        <f>WWP!K$33</f>
        <v>50.747747615591891</v>
      </c>
      <c r="L124" s="204">
        <f>WWP!L$33</f>
        <v>61.809233759533122</v>
      </c>
      <c r="M124" s="204">
        <f>WWP!M$33</f>
        <v>39.645296639471248</v>
      </c>
      <c r="N124" s="204">
        <f>WWP!N$33</f>
        <v>25.407116639832459</v>
      </c>
      <c r="O124" s="204">
        <f>WWP!O$33</f>
        <v>25.76054663982298</v>
      </c>
      <c r="P124" s="204">
        <f>WWP!P$33</f>
        <v>23.81301720024085</v>
      </c>
      <c r="Q124" s="204">
        <f>WWP!Q$33</f>
        <v>13.72336236021652</v>
      </c>
      <c r="R124" s="204">
        <f>WWP!R$33</f>
        <v>31.293882360298749</v>
      </c>
      <c r="S124" s="204">
        <f>WWP!S$33</f>
        <v>34.654977576309527</v>
      </c>
      <c r="T124" s="204">
        <f>WWP!T$33</f>
        <v>30.124018872352131</v>
      </c>
      <c r="U124" s="204">
        <f>WWP!U$33</f>
        <v>24.276993696209399</v>
      </c>
      <c r="V124" s="204">
        <f>WWP!V$33</f>
        <v>25.548806160187649</v>
      </c>
      <c r="W124" s="204">
        <f>WWP!W$33</f>
        <v>30.157210440191761</v>
      </c>
      <c r="X124" s="204">
        <f>WWP!X$33</f>
        <v>30.188720880335321</v>
      </c>
      <c r="Y124" s="204">
        <f>WWP!Y$33</f>
        <v>24.553903138241679</v>
      </c>
    </row>
    <row r="125" spans="1:25" ht="12" customHeight="1" x14ac:dyDescent="0.25">
      <c r="A125" s="12" t="s">
        <v>68</v>
      </c>
      <c r="B125" s="204">
        <f>OIS!B$33</f>
        <v>92.518738563883232</v>
      </c>
      <c r="C125" s="204">
        <f>OIS!C$33</f>
        <v>88.63422408534862</v>
      </c>
      <c r="D125" s="204">
        <f>OIS!D$33</f>
        <v>100.3004938835896</v>
      </c>
      <c r="E125" s="204">
        <f>OIS!E$33</f>
        <v>103.86854496379971</v>
      </c>
      <c r="F125" s="204">
        <f>OIS!F$33</f>
        <v>110.3084069804143</v>
      </c>
      <c r="G125" s="204">
        <f>OIS!G$33</f>
        <v>135.0107372197896</v>
      </c>
      <c r="H125" s="204">
        <f>OIS!H$33</f>
        <v>130.940350062492</v>
      </c>
      <c r="I125" s="204">
        <f>OIS!I$33</f>
        <v>129.1125047803998</v>
      </c>
      <c r="J125" s="204">
        <f>OIS!J$33</f>
        <v>136.05075309999049</v>
      </c>
      <c r="K125" s="204">
        <f>OIS!K$33</f>
        <v>71.989168323508508</v>
      </c>
      <c r="L125" s="204">
        <f>OIS!L$33</f>
        <v>92.560473940000847</v>
      </c>
      <c r="M125" s="204">
        <f>OIS!M$33</f>
        <v>116.2318595809305</v>
      </c>
      <c r="N125" s="204">
        <f>OIS!N$33</f>
        <v>113.55456982028279</v>
      </c>
      <c r="O125" s="204">
        <f>OIS!O$33</f>
        <v>101.6922062200089</v>
      </c>
      <c r="P125" s="204">
        <f>OIS!P$33</f>
        <v>99.990260139915691</v>
      </c>
      <c r="Q125" s="204">
        <f>OIS!Q$33</f>
        <v>89.108407803766355</v>
      </c>
      <c r="R125" s="204">
        <f>OIS!R$33</f>
        <v>85.047235419942922</v>
      </c>
      <c r="S125" s="204">
        <f>OIS!S$33</f>
        <v>100.87156685297769</v>
      </c>
      <c r="T125" s="204">
        <f>OIS!T$33</f>
        <v>100.832689948086</v>
      </c>
      <c r="U125" s="204">
        <f>OIS!U$33</f>
        <v>103.5310783712941</v>
      </c>
      <c r="V125" s="204">
        <f>OIS!V$33</f>
        <v>107.4231918041523</v>
      </c>
      <c r="W125" s="204">
        <f>OIS!W$33</f>
        <v>113.92547544379541</v>
      </c>
      <c r="X125" s="204">
        <f>OIS!X$33</f>
        <v>119.6407195256657</v>
      </c>
      <c r="Y125" s="204">
        <f>OIS!Y$33</f>
        <v>114.3809296368463</v>
      </c>
    </row>
    <row r="126" spans="1:25" ht="12" customHeight="1" x14ac:dyDescent="0.25">
      <c r="A126" s="28" t="s">
        <v>85</v>
      </c>
      <c r="B126" s="214">
        <f>Ind_Summary_emi!B43</f>
        <v>21.575220000000002</v>
      </c>
      <c r="C126" s="214">
        <f>Ind_Summary_emi!C43</f>
        <v>22.857050000000001</v>
      </c>
      <c r="D126" s="214">
        <f>Ind_Summary_emi!D43</f>
        <v>25.22709</v>
      </c>
      <c r="E126" s="214">
        <f>Ind_Summary_emi!E43</f>
        <v>24.02692</v>
      </c>
      <c r="F126" s="214">
        <f>Ind_Summary_emi!F43</f>
        <v>25.002189999999999</v>
      </c>
      <c r="G126" s="214">
        <f>Ind_Summary_emi!G43</f>
        <v>24.586300000000001</v>
      </c>
      <c r="H126" s="214">
        <f>Ind_Summary_emi!H43</f>
        <v>23.125869999999999</v>
      </c>
      <c r="I126" s="214">
        <f>Ind_Summary_emi!I43</f>
        <v>22.584409999999998</v>
      </c>
      <c r="J126" s="214">
        <f>Ind_Summary_emi!J43</f>
        <v>20.585329999999999</v>
      </c>
      <c r="K126" s="214">
        <f>Ind_Summary_emi!K43</f>
        <v>16.6129</v>
      </c>
      <c r="L126" s="214">
        <f>Ind_Summary_emi!L43</f>
        <v>18.73188</v>
      </c>
      <c r="M126" s="214">
        <f>Ind_Summary_emi!M43</f>
        <v>19.102540000000001</v>
      </c>
      <c r="N126" s="214">
        <f>Ind_Summary_emi!N43</f>
        <v>17.97148</v>
      </c>
      <c r="O126" s="214">
        <f>Ind_Summary_emi!O43</f>
        <v>17.387920000000001</v>
      </c>
      <c r="P126" s="214">
        <f>Ind_Summary_emi!P43</f>
        <v>16.693860000000001</v>
      </c>
      <c r="Q126" s="214">
        <f>Ind_Summary_emi!Q43</f>
        <v>16.17539</v>
      </c>
      <c r="R126" s="214">
        <f>Ind_Summary_emi!R43</f>
        <v>15.412750000000001</v>
      </c>
      <c r="S126" s="214">
        <f>Ind_Summary_emi!S43</f>
        <v>19.48563</v>
      </c>
      <c r="T126" s="214">
        <f>Ind_Summary_emi!T43</f>
        <v>20.094239999999999</v>
      </c>
      <c r="U126" s="214">
        <f>Ind_Summary_emi!U43</f>
        <v>19.06906</v>
      </c>
      <c r="V126" s="214">
        <f>Ind_Summary_emi!V43</f>
        <v>17.099209999999999</v>
      </c>
      <c r="W126" s="214">
        <f>Ind_Summary_emi!W43</f>
        <v>20.190460000000002</v>
      </c>
      <c r="X126" s="214">
        <f>Ind_Summary_emi!X43</f>
        <v>15.24338</v>
      </c>
      <c r="Y126" s="214">
        <f>Ind_Summary_emi!Y43</f>
        <v>17.318570000000001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119.92831278647073</v>
      </c>
      <c r="C128" s="203">
        <f t="shared" si="8"/>
        <v>110.78578241200158</v>
      </c>
      <c r="D128" s="203">
        <f t="shared" si="8"/>
        <v>118.04688708221009</v>
      </c>
      <c r="E128" s="203">
        <f t="shared" si="8"/>
        <v>108.2271192131354</v>
      </c>
      <c r="F128" s="203">
        <f t="shared" si="8"/>
        <v>100.51026310504112</v>
      </c>
      <c r="G128" s="203">
        <f t="shared" si="8"/>
        <v>105.62746925443463</v>
      </c>
      <c r="H128" s="203">
        <f t="shared" si="8"/>
        <v>95.524769422576426</v>
      </c>
      <c r="I128" s="203">
        <f t="shared" si="8"/>
        <v>84.691708000174074</v>
      </c>
      <c r="J128" s="203">
        <f t="shared" si="8"/>
        <v>77.211461703666046</v>
      </c>
      <c r="K128" s="203">
        <f t="shared" si="8"/>
        <v>97.496397863444244</v>
      </c>
      <c r="L128" s="203">
        <f t="shared" si="8"/>
        <v>100.44467499151473</v>
      </c>
      <c r="M128" s="203">
        <f t="shared" si="8"/>
        <v>92.100366519842211</v>
      </c>
      <c r="N128" s="203">
        <f t="shared" si="8"/>
        <v>94.738652717627332</v>
      </c>
      <c r="O128" s="203">
        <f t="shared" si="8"/>
        <v>86.695174651346321</v>
      </c>
      <c r="P128" s="203">
        <f t="shared" si="8"/>
        <v>80.916474016539752</v>
      </c>
      <c r="Q128" s="203">
        <f t="shared" si="8"/>
        <v>76.314509813200729</v>
      </c>
      <c r="R128" s="203">
        <f t="shared" si="8"/>
        <v>77.698760983426126</v>
      </c>
      <c r="S128" s="203">
        <f t="shared" si="8"/>
        <v>81.675924662492307</v>
      </c>
      <c r="T128" s="203">
        <f t="shared" si="8"/>
        <v>80.09403800468823</v>
      </c>
      <c r="U128" s="203">
        <f t="shared" si="8"/>
        <v>77.812715028554777</v>
      </c>
      <c r="V128" s="203">
        <f t="shared" si="8"/>
        <v>71.188449320096311</v>
      </c>
      <c r="W128" s="203">
        <f t="shared" si="8"/>
        <v>71.025853826945294</v>
      </c>
      <c r="X128" s="203">
        <f t="shared" si="8"/>
        <v>62.713683653512405</v>
      </c>
      <c r="Y128" s="203">
        <f t="shared" si="8"/>
        <v>64.007924902310165</v>
      </c>
    </row>
    <row r="129" spans="1:25" ht="12" customHeight="1" x14ac:dyDescent="0.25">
      <c r="A129" s="12" t="s">
        <v>14</v>
      </c>
      <c r="B129" s="204" t="str">
        <f t="shared" ref="B129:Y129" si="9">IF(B52=0,"",B52/B4*1000)</f>
        <v/>
      </c>
      <c r="C129" s="204" t="str">
        <f t="shared" si="9"/>
        <v/>
      </c>
      <c r="D129" s="204" t="str">
        <f t="shared" si="9"/>
        <v/>
      </c>
      <c r="E129" s="204" t="str">
        <f t="shared" si="9"/>
        <v/>
      </c>
      <c r="F129" s="204" t="str">
        <f t="shared" si="9"/>
        <v/>
      </c>
      <c r="G129" s="204" t="str">
        <f t="shared" si="9"/>
        <v/>
      </c>
      <c r="H129" s="204" t="str">
        <f t="shared" si="9"/>
        <v/>
      </c>
      <c r="I129" s="204" t="str">
        <f t="shared" si="9"/>
        <v/>
      </c>
      <c r="J129" s="204" t="str">
        <f t="shared" si="9"/>
        <v/>
      </c>
      <c r="K129" s="204" t="str">
        <f t="shared" si="9"/>
        <v/>
      </c>
      <c r="L129" s="204" t="str">
        <f t="shared" si="9"/>
        <v/>
      </c>
      <c r="M129" s="204" t="str">
        <f t="shared" si="9"/>
        <v/>
      </c>
      <c r="N129" s="204" t="str">
        <f t="shared" si="9"/>
        <v/>
      </c>
      <c r="O129" s="204" t="str">
        <f t="shared" si="9"/>
        <v/>
      </c>
      <c r="P129" s="204" t="str">
        <f t="shared" si="9"/>
        <v/>
      </c>
      <c r="Q129" s="204" t="str">
        <f t="shared" si="9"/>
        <v/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528.83239148385019</v>
      </c>
      <c r="C134" s="205">
        <f t="shared" si="14"/>
        <v>549.21627789445449</v>
      </c>
      <c r="D134" s="205">
        <f t="shared" si="14"/>
        <v>605.20499850453098</v>
      </c>
      <c r="E134" s="205">
        <f t="shared" si="14"/>
        <v>634.2457935242993</v>
      </c>
      <c r="F134" s="205">
        <f t="shared" si="14"/>
        <v>561.39456210798051</v>
      </c>
      <c r="G134" s="205">
        <f t="shared" si="14"/>
        <v>679.02183142064598</v>
      </c>
      <c r="H134" s="205">
        <f t="shared" si="14"/>
        <v>541.97755579366697</v>
      </c>
      <c r="I134" s="205">
        <f t="shared" si="14"/>
        <v>408.61996700451436</v>
      </c>
      <c r="J134" s="205">
        <f t="shared" si="14"/>
        <v>332.85022300117282</v>
      </c>
      <c r="K134" s="205">
        <f t="shared" si="14"/>
        <v>518.23543362465784</v>
      </c>
      <c r="L134" s="205">
        <f t="shared" si="14"/>
        <v>438.51352520763453</v>
      </c>
      <c r="M134" s="205">
        <f t="shared" si="14"/>
        <v>386.7978395128431</v>
      </c>
      <c r="N134" s="205">
        <f t="shared" si="14"/>
        <v>411.20414172286723</v>
      </c>
      <c r="O134" s="205">
        <f t="shared" si="14"/>
        <v>476.49962913369905</v>
      </c>
      <c r="P134" s="205">
        <f t="shared" si="14"/>
        <v>514.35285642213319</v>
      </c>
      <c r="Q134" s="205">
        <f t="shared" si="14"/>
        <v>447.96040765591027</v>
      </c>
      <c r="R134" s="205">
        <f t="shared" si="14"/>
        <v>467.38256965162964</v>
      </c>
      <c r="S134" s="205">
        <f t="shared" si="14"/>
        <v>584.20740453423673</v>
      </c>
      <c r="T134" s="205">
        <f t="shared" si="14"/>
        <v>470.92074025327014</v>
      </c>
      <c r="U134" s="205">
        <f t="shared" si="14"/>
        <v>449.89773247402269</v>
      </c>
      <c r="V134" s="205">
        <f t="shared" si="14"/>
        <v>274.51252672788218</v>
      </c>
      <c r="W134" s="205">
        <f t="shared" si="14"/>
        <v>229.01009662939813</v>
      </c>
      <c r="X134" s="205">
        <f t="shared" si="14"/>
        <v>160.3056858036006</v>
      </c>
      <c r="Y134" s="205">
        <f t="shared" si="14"/>
        <v>168.81102745923019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610.44904812074083</v>
      </c>
      <c r="C135" s="204">
        <f t="shared" si="15"/>
        <v>596.81189153550304</v>
      </c>
      <c r="D135" s="204">
        <f t="shared" si="15"/>
        <v>672.10491470625095</v>
      </c>
      <c r="E135" s="204">
        <f t="shared" si="15"/>
        <v>720.97672281164478</v>
      </c>
      <c r="F135" s="204">
        <f t="shared" si="15"/>
        <v>622.94154244194237</v>
      </c>
      <c r="G135" s="204">
        <f t="shared" si="15"/>
        <v>741.456096354593</v>
      </c>
      <c r="H135" s="204">
        <f t="shared" si="15"/>
        <v>581.80217312754939</v>
      </c>
      <c r="I135" s="204">
        <f t="shared" si="15"/>
        <v>425.2634536332518</v>
      </c>
      <c r="J135" s="204">
        <f t="shared" si="15"/>
        <v>356.8282618507958</v>
      </c>
      <c r="K135" s="204">
        <f t="shared" si="15"/>
        <v>613.20255415134716</v>
      </c>
      <c r="L135" s="204">
        <f t="shared" si="15"/>
        <v>473.13118303798393</v>
      </c>
      <c r="M135" s="204">
        <f t="shared" si="15"/>
        <v>411.91301069684636</v>
      </c>
      <c r="N135" s="204">
        <f t="shared" si="15"/>
        <v>451.94547692218754</v>
      </c>
      <c r="O135" s="204">
        <f t="shared" si="15"/>
        <v>613.21899051220566</v>
      </c>
      <c r="P135" s="204">
        <f t="shared" si="15"/>
        <v>637.32089069847825</v>
      </c>
      <c r="Q135" s="204">
        <f t="shared" si="15"/>
        <v>498.85298557756363</v>
      </c>
      <c r="R135" s="204">
        <f t="shared" si="15"/>
        <v>519.68098022357378</v>
      </c>
      <c r="S135" s="204">
        <f t="shared" si="15"/>
        <v>656.59130150174713</v>
      </c>
      <c r="T135" s="204">
        <f t="shared" si="15"/>
        <v>514.87369180477867</v>
      </c>
      <c r="U135" s="204">
        <f t="shared" si="15"/>
        <v>491.14399233289777</v>
      </c>
      <c r="V135" s="204">
        <f t="shared" si="15"/>
        <v>294.24821756214067</v>
      </c>
      <c r="W135" s="204">
        <f t="shared" si="15"/>
        <v>244.39119379001187</v>
      </c>
      <c r="X135" s="204">
        <f t="shared" si="15"/>
        <v>456.0819213446577</v>
      </c>
      <c r="Y135" s="204">
        <f t="shared" si="15"/>
        <v>1163.5845033106275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61.743021142925187</v>
      </c>
      <c r="C136" s="204">
        <f t="shared" si="16"/>
        <v>62.913497533614304</v>
      </c>
      <c r="D136" s="204">
        <f t="shared" si="16"/>
        <v>71.8100990428389</v>
      </c>
      <c r="E136" s="204">
        <f t="shared" si="16"/>
        <v>75.866984497171501</v>
      </c>
      <c r="F136" s="204">
        <f t="shared" si="16"/>
        <v>67.706618808966567</v>
      </c>
      <c r="G136" s="204">
        <f t="shared" si="16"/>
        <v>83.294691616003703</v>
      </c>
      <c r="H136" s="204">
        <f t="shared" si="16"/>
        <v>68.340355504747521</v>
      </c>
      <c r="I136" s="204">
        <f t="shared" si="16"/>
        <v>51.283467532669441</v>
      </c>
      <c r="J136" s="204">
        <f t="shared" si="16"/>
        <v>42.877267356705374</v>
      </c>
      <c r="K136" s="204">
        <f t="shared" si="16"/>
        <v>80.246150755361114</v>
      </c>
      <c r="L136" s="204">
        <f t="shared" si="16"/>
        <v>46.069528369412211</v>
      </c>
      <c r="M136" s="204">
        <f t="shared" si="16"/>
        <v>40.722607224743093</v>
      </c>
      <c r="N136" s="204">
        <f t="shared" si="16"/>
        <v>44.807262772215623</v>
      </c>
      <c r="O136" s="204">
        <f t="shared" si="16"/>
        <v>64.497540137762186</v>
      </c>
      <c r="P136" s="204">
        <f t="shared" si="16"/>
        <v>58.564754821704788</v>
      </c>
      <c r="Q136" s="204">
        <f t="shared" si="16"/>
        <v>40.891338595925149</v>
      </c>
      <c r="R136" s="204">
        <f t="shared" si="16"/>
        <v>53.012000713804845</v>
      </c>
      <c r="S136" s="204">
        <f t="shared" si="16"/>
        <v>71.440789811115422</v>
      </c>
      <c r="T136" s="204">
        <f t="shared" si="16"/>
        <v>58.472624819929429</v>
      </c>
      <c r="U136" s="204">
        <f t="shared" si="16"/>
        <v>59.512224061135015</v>
      </c>
      <c r="V136" s="204">
        <f t="shared" si="16"/>
        <v>35.854504885636651</v>
      </c>
      <c r="W136" s="204">
        <f t="shared" si="16"/>
        <v>29.469278919642289</v>
      </c>
      <c r="X136" s="204">
        <f t="shared" si="16"/>
        <v>48.783256377564356</v>
      </c>
      <c r="Y136" s="204">
        <f t="shared" si="16"/>
        <v>66.627054373030248</v>
      </c>
    </row>
    <row r="137" spans="1:25" ht="12" customHeight="1" x14ac:dyDescent="0.25">
      <c r="A137" s="14" t="s">
        <v>50</v>
      </c>
      <c r="B137" s="204" t="str">
        <f t="shared" ref="B137:Y137" si="17">IF(B64=0,"",B64/B12*1000)</f>
        <v/>
      </c>
      <c r="C137" s="204" t="str">
        <f t="shared" si="17"/>
        <v/>
      </c>
      <c r="D137" s="204" t="str">
        <f t="shared" si="17"/>
        <v/>
      </c>
      <c r="E137" s="204" t="str">
        <f t="shared" si="17"/>
        <v/>
      </c>
      <c r="F137" s="204" t="str">
        <f t="shared" si="17"/>
        <v/>
      </c>
      <c r="G137" s="204" t="str">
        <f t="shared" si="17"/>
        <v/>
      </c>
      <c r="H137" s="204" t="str">
        <f t="shared" si="17"/>
        <v/>
      </c>
      <c r="I137" s="204" t="str">
        <f t="shared" si="17"/>
        <v/>
      </c>
      <c r="J137" s="204" t="str">
        <f t="shared" si="17"/>
        <v/>
      </c>
      <c r="K137" s="204" t="str">
        <f t="shared" si="17"/>
        <v/>
      </c>
      <c r="L137" s="204" t="str">
        <f t="shared" si="17"/>
        <v/>
      </c>
      <c r="M137" s="204" t="str">
        <f t="shared" si="17"/>
        <v/>
      </c>
      <c r="N137" s="204" t="str">
        <f t="shared" si="17"/>
        <v/>
      </c>
      <c r="O137" s="204" t="str">
        <f t="shared" si="17"/>
        <v/>
      </c>
      <c r="P137" s="204" t="str">
        <f t="shared" si="17"/>
        <v/>
      </c>
      <c r="Q137" s="204" t="str">
        <f t="shared" si="17"/>
        <v/>
      </c>
      <c r="R137" s="204" t="str">
        <f t="shared" si="17"/>
        <v/>
      </c>
      <c r="S137" s="204" t="str">
        <f t="shared" si="17"/>
        <v/>
      </c>
      <c r="T137" s="204" t="str">
        <f t="shared" si="17"/>
        <v/>
      </c>
      <c r="U137" s="204" t="str">
        <f t="shared" si="17"/>
        <v/>
      </c>
      <c r="V137" s="204" t="str">
        <f t="shared" si="17"/>
        <v/>
      </c>
      <c r="W137" s="204" t="str">
        <f t="shared" si="17"/>
        <v/>
      </c>
      <c r="X137" s="204" t="str">
        <f t="shared" si="17"/>
        <v/>
      </c>
      <c r="Y137" s="204" t="str">
        <f t="shared" si="17"/>
        <v/>
      </c>
    </row>
    <row r="138" spans="1:25" ht="12" customHeight="1" x14ac:dyDescent="0.25">
      <c r="A138" s="13" t="s">
        <v>20</v>
      </c>
      <c r="B138" s="205">
        <f t="shared" ref="B138:Y138" si="18">IF(B65=0,"",B65/B13*1000)</f>
        <v>775.11939957211871</v>
      </c>
      <c r="C138" s="205">
        <f t="shared" si="18"/>
        <v>745.86106156648987</v>
      </c>
      <c r="D138" s="205">
        <f t="shared" si="18"/>
        <v>731.11295455854031</v>
      </c>
      <c r="E138" s="205">
        <f t="shared" si="18"/>
        <v>601.63515672287224</v>
      </c>
      <c r="F138" s="205">
        <f t="shared" si="18"/>
        <v>560.97378765451253</v>
      </c>
      <c r="G138" s="205">
        <f t="shared" si="18"/>
        <v>505.32239928697533</v>
      </c>
      <c r="H138" s="205">
        <f t="shared" si="18"/>
        <v>461.73077710066872</v>
      </c>
      <c r="I138" s="205">
        <f t="shared" si="18"/>
        <v>448.61869399502206</v>
      </c>
      <c r="J138" s="205">
        <f t="shared" si="18"/>
        <v>426.09576576523585</v>
      </c>
      <c r="K138" s="205">
        <f t="shared" si="18"/>
        <v>520.07160042338091</v>
      </c>
      <c r="L138" s="205">
        <f t="shared" si="18"/>
        <v>513.57155215111504</v>
      </c>
      <c r="M138" s="205">
        <f t="shared" si="18"/>
        <v>504.0460189166397</v>
      </c>
      <c r="N138" s="205">
        <f t="shared" si="18"/>
        <v>534.80910173565246</v>
      </c>
      <c r="O138" s="205">
        <f t="shared" si="18"/>
        <v>504.85793925664359</v>
      </c>
      <c r="P138" s="205">
        <f t="shared" si="18"/>
        <v>428.81364554384754</v>
      </c>
      <c r="Q138" s="205">
        <f t="shared" si="18"/>
        <v>402.00450076902933</v>
      </c>
      <c r="R138" s="205">
        <f t="shared" si="18"/>
        <v>365.01669590006696</v>
      </c>
      <c r="S138" s="205">
        <f t="shared" si="18"/>
        <v>346.8711124505777</v>
      </c>
      <c r="T138" s="205">
        <f t="shared" si="18"/>
        <v>398.676022796567</v>
      </c>
      <c r="U138" s="205">
        <f t="shared" si="18"/>
        <v>418.32558415951598</v>
      </c>
      <c r="V138" s="205">
        <f t="shared" si="18"/>
        <v>389.84845541967627</v>
      </c>
      <c r="W138" s="205">
        <f t="shared" si="18"/>
        <v>416.45410604646707</v>
      </c>
      <c r="X138" s="205">
        <f t="shared" si="18"/>
        <v>446.87268232826841</v>
      </c>
      <c r="Y138" s="205">
        <f t="shared" si="18"/>
        <v>464.16430229274187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761.61255843280946</v>
      </c>
      <c r="C139" s="204">
        <f t="shared" si="19"/>
        <v>715.00594877270373</v>
      </c>
      <c r="D139" s="204">
        <f t="shared" si="19"/>
        <v>669.53745845055835</v>
      </c>
      <c r="E139" s="204">
        <f t="shared" si="19"/>
        <v>566.19352547650237</v>
      </c>
      <c r="F139" s="204">
        <f t="shared" si="19"/>
        <v>536.00229686774617</v>
      </c>
      <c r="G139" s="204">
        <f t="shared" si="19"/>
        <v>456.7984908426622</v>
      </c>
      <c r="H139" s="204">
        <f t="shared" si="19"/>
        <v>399.91266820161519</v>
      </c>
      <c r="I139" s="204">
        <f t="shared" si="19"/>
        <v>386.77786155616633</v>
      </c>
      <c r="J139" s="204">
        <f t="shared" si="19"/>
        <v>392.35552153195027</v>
      </c>
      <c r="K139" s="204">
        <f t="shared" si="19"/>
        <v>426.24867306816429</v>
      </c>
      <c r="L139" s="204">
        <f t="shared" si="19"/>
        <v>638.98606205001693</v>
      </c>
      <c r="M139" s="204">
        <f t="shared" si="19"/>
        <v>625.01459868303209</v>
      </c>
      <c r="N139" s="204">
        <f t="shared" si="19"/>
        <v>669.82481610497734</v>
      </c>
      <c r="O139" s="204">
        <f t="shared" si="19"/>
        <v>625.75395235685676</v>
      </c>
      <c r="P139" s="204">
        <f t="shared" si="19"/>
        <v>486.72443054762016</v>
      </c>
      <c r="Q139" s="204">
        <f t="shared" si="19"/>
        <v>679.31398205726873</v>
      </c>
      <c r="R139" s="204">
        <f t="shared" si="19"/>
        <v>610.47544246025018</v>
      </c>
      <c r="S139" s="204">
        <f t="shared" si="19"/>
        <v>584.4975561089168</v>
      </c>
      <c r="T139" s="204">
        <f t="shared" si="19"/>
        <v>587.75864210621091</v>
      </c>
      <c r="U139" s="204">
        <f t="shared" si="19"/>
        <v>631.17262176546694</v>
      </c>
      <c r="V139" s="204">
        <f t="shared" si="19"/>
        <v>765.63074763030079</v>
      </c>
      <c r="W139" s="204">
        <f t="shared" si="19"/>
        <v>649.94831410049653</v>
      </c>
      <c r="X139" s="204">
        <f t="shared" si="19"/>
        <v>711.0941503902236</v>
      </c>
      <c r="Y139" s="204">
        <f t="shared" si="19"/>
        <v>613.30406879735483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1314.0265400979274</v>
      </c>
      <c r="C140" s="204">
        <f t="shared" si="20"/>
        <v>1159.5348720854183</v>
      </c>
      <c r="D140" s="204">
        <f t="shared" si="20"/>
        <v>1124.2542086867295</v>
      </c>
      <c r="E140" s="204">
        <f t="shared" si="20"/>
        <v>950.72418415726384</v>
      </c>
      <c r="F140" s="204">
        <f t="shared" si="20"/>
        <v>936.62175980037739</v>
      </c>
      <c r="G140" s="204">
        <f t="shared" si="20"/>
        <v>793.98186680478921</v>
      </c>
      <c r="H140" s="204">
        <f t="shared" si="20"/>
        <v>698.95324530691551</v>
      </c>
      <c r="I140" s="204">
        <f t="shared" si="20"/>
        <v>681.28633801631076</v>
      </c>
      <c r="J140" s="204">
        <f t="shared" si="20"/>
        <v>691.11105632958845</v>
      </c>
      <c r="K140" s="204">
        <f t="shared" si="20"/>
        <v>888.43239339957415</v>
      </c>
      <c r="L140" s="204">
        <f t="shared" si="20"/>
        <v>557.32457468065161</v>
      </c>
      <c r="M140" s="204">
        <f t="shared" si="20"/>
        <v>535.59014146809045</v>
      </c>
      <c r="N140" s="204">
        <f t="shared" si="20"/>
        <v>588.66275183415621</v>
      </c>
      <c r="O140" s="204">
        <f t="shared" si="20"/>
        <v>547.88563835461923</v>
      </c>
      <c r="P140" s="204">
        <f t="shared" si="20"/>
        <v>605.56884438174552</v>
      </c>
      <c r="Q140" s="204">
        <f t="shared" si="20"/>
        <v>276.35095179214306</v>
      </c>
      <c r="R140" s="204">
        <f t="shared" si="20"/>
        <v>196.67899469904063</v>
      </c>
      <c r="S140" s="204">
        <f t="shared" si="20"/>
        <v>129.94443002133499</v>
      </c>
      <c r="T140" s="204">
        <f t="shared" si="20"/>
        <v>240.72547624585363</v>
      </c>
      <c r="U140" s="204">
        <f t="shared" si="20"/>
        <v>361.13869169197716</v>
      </c>
      <c r="V140" s="204">
        <f t="shared" si="20"/>
        <v>184.38113720462354</v>
      </c>
      <c r="W140" s="204">
        <f t="shared" si="20"/>
        <v>310.37463989958218</v>
      </c>
      <c r="X140" s="204">
        <f t="shared" si="20"/>
        <v>247.34370697227405</v>
      </c>
      <c r="Y140" s="204">
        <f t="shared" si="20"/>
        <v>459.45954243665653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364.14103630794403</v>
      </c>
      <c r="C141" s="204">
        <f t="shared" si="21"/>
        <v>336.54383136318523</v>
      </c>
      <c r="D141" s="204">
        <f t="shared" si="21"/>
        <v>322.30672332853862</v>
      </c>
      <c r="E141" s="204">
        <f t="shared" si="21"/>
        <v>267.82361884738435</v>
      </c>
      <c r="F141" s="204">
        <f t="shared" si="21"/>
        <v>256.56038326690077</v>
      </c>
      <c r="G141" s="204">
        <f t="shared" si="21"/>
        <v>217.87205874157289</v>
      </c>
      <c r="H141" s="204">
        <f t="shared" si="21"/>
        <v>208.21945539658029</v>
      </c>
      <c r="I141" s="204">
        <f t="shared" si="21"/>
        <v>198.21785022484531</v>
      </c>
      <c r="J141" s="204">
        <f t="shared" si="21"/>
        <v>202.77968697255469</v>
      </c>
      <c r="K141" s="204">
        <f t="shared" si="21"/>
        <v>218.61443540818851</v>
      </c>
      <c r="L141" s="204">
        <f t="shared" si="21"/>
        <v>163.4743045661244</v>
      </c>
      <c r="M141" s="204">
        <f t="shared" si="21"/>
        <v>179.89572139242063</v>
      </c>
      <c r="N141" s="204">
        <f t="shared" si="21"/>
        <v>190.3435840665544</v>
      </c>
      <c r="O141" s="204">
        <f t="shared" si="21"/>
        <v>182.81946503363162</v>
      </c>
      <c r="P141" s="204">
        <f t="shared" si="21"/>
        <v>158.13255371980404</v>
      </c>
      <c r="Q141" s="204">
        <f t="shared" si="21"/>
        <v>150.92507251144372</v>
      </c>
      <c r="R141" s="204">
        <f t="shared" si="21"/>
        <v>148.07491963745542</v>
      </c>
      <c r="S141" s="204">
        <f t="shared" si="21"/>
        <v>142.55998528324869</v>
      </c>
      <c r="T141" s="204">
        <f t="shared" si="21"/>
        <v>178.15371268433833</v>
      </c>
      <c r="U141" s="204">
        <f t="shared" si="21"/>
        <v>144.64792275813784</v>
      </c>
      <c r="V141" s="204">
        <f t="shared" si="21"/>
        <v>118.59633362227957</v>
      </c>
      <c r="W141" s="204">
        <f t="shared" si="21"/>
        <v>136.18576773582032</v>
      </c>
      <c r="X141" s="204">
        <f t="shared" si="21"/>
        <v>148.75791169114234</v>
      </c>
      <c r="Y141" s="204">
        <f t="shared" si="21"/>
        <v>178.38665233423797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216.57284181569872</v>
      </c>
      <c r="C142" s="205">
        <f t="shared" si="22"/>
        <v>232.54538220905073</v>
      </c>
      <c r="D142" s="205">
        <f t="shared" si="22"/>
        <v>173.05323775368643</v>
      </c>
      <c r="E142" s="205">
        <f t="shared" si="22"/>
        <v>128.93383431120392</v>
      </c>
      <c r="F142" s="205">
        <f t="shared" si="22"/>
        <v>88.565294901321153</v>
      </c>
      <c r="G142" s="205">
        <f t="shared" si="22"/>
        <v>97.411333930976994</v>
      </c>
      <c r="H142" s="205">
        <f t="shared" si="22"/>
        <v>89.202044193372885</v>
      </c>
      <c r="I142" s="205">
        <f t="shared" si="22"/>
        <v>95.916917064741654</v>
      </c>
      <c r="J142" s="205">
        <f t="shared" si="22"/>
        <v>75.755392400371989</v>
      </c>
      <c r="K142" s="205">
        <f t="shared" si="22"/>
        <v>126.95085056943886</v>
      </c>
      <c r="L142" s="205">
        <f t="shared" si="22"/>
        <v>162.44503003401047</v>
      </c>
      <c r="M142" s="205">
        <f t="shared" si="22"/>
        <v>113.84298181038103</v>
      </c>
      <c r="N142" s="205">
        <f t="shared" si="22"/>
        <v>77.957001557842233</v>
      </c>
      <c r="O142" s="205">
        <f t="shared" si="22"/>
        <v>80.073291678903061</v>
      </c>
      <c r="P142" s="205">
        <f t="shared" si="22"/>
        <v>63.222953474892016</v>
      </c>
      <c r="Q142" s="205">
        <f t="shared" si="22"/>
        <v>57.293327141720013</v>
      </c>
      <c r="R142" s="205">
        <f t="shared" si="22"/>
        <v>63.624192230296295</v>
      </c>
      <c r="S142" s="205">
        <f t="shared" si="22"/>
        <v>75.303072646520988</v>
      </c>
      <c r="T142" s="205">
        <f t="shared" si="22"/>
        <v>101.66549474846541</v>
      </c>
      <c r="U142" s="205">
        <f t="shared" si="22"/>
        <v>101.60172235299218</v>
      </c>
      <c r="V142" s="205">
        <f t="shared" si="22"/>
        <v>99.034789842413829</v>
      </c>
      <c r="W142" s="205">
        <f t="shared" si="22"/>
        <v>102.92799046591388</v>
      </c>
      <c r="X142" s="205">
        <f t="shared" si="22"/>
        <v>101.54587706863022</v>
      </c>
      <c r="Y142" s="205">
        <f t="shared" si="22"/>
        <v>113.29775843291947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>
        <f t="shared" ref="B144:Y144" si="24">IF(B71=0,"",B71/B19*1000)</f>
        <v>390.47711711760479</v>
      </c>
      <c r="C144" s="204">
        <f t="shared" si="24"/>
        <v>388.92356047237132</v>
      </c>
      <c r="D144" s="204">
        <f t="shared" si="24"/>
        <v>268.30943411332288</v>
      </c>
      <c r="E144" s="204">
        <f t="shared" si="24"/>
        <v>236.84104998694184</v>
      </c>
      <c r="F144" s="204">
        <f t="shared" si="24"/>
        <v>142.65563325274198</v>
      </c>
      <c r="G144" s="204">
        <f t="shared" si="24"/>
        <v>162.44350283162379</v>
      </c>
      <c r="H144" s="204">
        <f t="shared" si="24"/>
        <v>177.08480005623878</v>
      </c>
      <c r="I144" s="204">
        <f t="shared" si="24"/>
        <v>181.93723805653994</v>
      </c>
      <c r="J144" s="204">
        <f t="shared" si="24"/>
        <v>155.73230396985264</v>
      </c>
      <c r="K144" s="204">
        <f t="shared" si="24"/>
        <v>233.26207368331808</v>
      </c>
      <c r="L144" s="204">
        <f t="shared" si="24"/>
        <v>256.41850011777672</v>
      </c>
      <c r="M144" s="204">
        <f t="shared" si="24"/>
        <v>187.62902961625548</v>
      </c>
      <c r="N144" s="204">
        <f t="shared" si="24"/>
        <v>132.44912835804965</v>
      </c>
      <c r="O144" s="204">
        <f t="shared" si="24"/>
        <v>128.19220428343002</v>
      </c>
      <c r="P144" s="204">
        <f t="shared" si="24"/>
        <v>95.862064531765327</v>
      </c>
      <c r="Q144" s="204">
        <f t="shared" si="24"/>
        <v>83.501511410508002</v>
      </c>
      <c r="R144" s="204">
        <f t="shared" si="24"/>
        <v>93.192971519188745</v>
      </c>
      <c r="S144" s="204">
        <f t="shared" si="24"/>
        <v>108.05704759228766</v>
      </c>
      <c r="T144" s="204">
        <f t="shared" si="24"/>
        <v>145.79847308785119</v>
      </c>
      <c r="U144" s="204">
        <f t="shared" si="24"/>
        <v>148.43281500377927</v>
      </c>
      <c r="V144" s="204">
        <f t="shared" si="24"/>
        <v>141.27931466131503</v>
      </c>
      <c r="W144" s="204">
        <f t="shared" si="24"/>
        <v>144.00088813698105</v>
      </c>
      <c r="X144" s="204">
        <f t="shared" si="24"/>
        <v>136.3181301283322</v>
      </c>
      <c r="Y144" s="204">
        <f t="shared" si="24"/>
        <v>148.23642755308407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55.61429420376092</v>
      </c>
      <c r="C145" s="204">
        <f t="shared" si="25"/>
        <v>64.365077284347535</v>
      </c>
      <c r="D145" s="204">
        <f t="shared" si="25"/>
        <v>52.327470174895751</v>
      </c>
      <c r="E145" s="204">
        <f t="shared" si="25"/>
        <v>32.55261957320598</v>
      </c>
      <c r="F145" s="204">
        <f t="shared" si="25"/>
        <v>25.567222257900511</v>
      </c>
      <c r="G145" s="204">
        <f t="shared" si="25"/>
        <v>27.046759024216556</v>
      </c>
      <c r="H145" s="204">
        <f t="shared" si="25"/>
        <v>21.112701813134475</v>
      </c>
      <c r="I145" s="204">
        <f t="shared" si="25"/>
        <v>23.552322030391235</v>
      </c>
      <c r="J145" s="204">
        <f t="shared" si="25"/>
        <v>17.465913607840566</v>
      </c>
      <c r="K145" s="204">
        <f t="shared" si="25"/>
        <v>32.044160637936358</v>
      </c>
      <c r="L145" s="204">
        <f t="shared" si="25"/>
        <v>48.037917531123973</v>
      </c>
      <c r="M145" s="204">
        <f t="shared" si="25"/>
        <v>32.018241462325413</v>
      </c>
      <c r="N145" s="204">
        <f t="shared" si="25"/>
        <v>21.22083223983299</v>
      </c>
      <c r="O145" s="204">
        <f t="shared" si="25"/>
        <v>23.2817843607695</v>
      </c>
      <c r="P145" s="204">
        <f t="shared" si="25"/>
        <v>19.679634895264524</v>
      </c>
      <c r="Q145" s="204">
        <f t="shared" si="25"/>
        <v>22.038260188172512</v>
      </c>
      <c r="R145" s="204">
        <f t="shared" si="25"/>
        <v>20.720029326428609</v>
      </c>
      <c r="S145" s="204">
        <f t="shared" si="25"/>
        <v>21.027974645975505</v>
      </c>
      <c r="T145" s="204">
        <f t="shared" si="25"/>
        <v>23.177102314838489</v>
      </c>
      <c r="U145" s="204">
        <f t="shared" si="25"/>
        <v>23.735999579488571</v>
      </c>
      <c r="V145" s="204">
        <f t="shared" si="25"/>
        <v>24.378241432361737</v>
      </c>
      <c r="W145" s="204">
        <f t="shared" si="25"/>
        <v>25.522529551850166</v>
      </c>
      <c r="X145" s="204">
        <f t="shared" si="25"/>
        <v>23.767771916062234</v>
      </c>
      <c r="Y145" s="204">
        <f t="shared" si="25"/>
        <v>28.157489158490637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125.32713120012099</v>
      </c>
      <c r="C146" s="206">
        <f t="shared" si="26"/>
        <v>107.55961608763933</v>
      </c>
      <c r="D146" s="206">
        <f t="shared" si="26"/>
        <v>122.33639697296636</v>
      </c>
      <c r="E146" s="206">
        <f t="shared" si="26"/>
        <v>118.05314862110568</v>
      </c>
      <c r="F146" s="206">
        <f t="shared" si="26"/>
        <v>110.03963245933365</v>
      </c>
      <c r="G146" s="206">
        <f t="shared" si="26"/>
        <v>109.82812142794036</v>
      </c>
      <c r="H146" s="206">
        <f t="shared" si="26"/>
        <v>111.88761611362857</v>
      </c>
      <c r="I146" s="206">
        <f t="shared" si="26"/>
        <v>106.87968785329787</v>
      </c>
      <c r="J146" s="206">
        <f t="shared" si="26"/>
        <v>101.07285525022014</v>
      </c>
      <c r="K146" s="206">
        <f t="shared" si="26"/>
        <v>86.697023278331713</v>
      </c>
      <c r="L146" s="206">
        <f t="shared" si="26"/>
        <v>89.974618409778529</v>
      </c>
      <c r="M146" s="206">
        <f t="shared" si="26"/>
        <v>89.762271198712995</v>
      </c>
      <c r="N146" s="206">
        <f t="shared" si="26"/>
        <v>87.872970405778716</v>
      </c>
      <c r="O146" s="206">
        <f t="shared" si="26"/>
        <v>84.326131299786894</v>
      </c>
      <c r="P146" s="206">
        <f t="shared" si="26"/>
        <v>81.782793381425705</v>
      </c>
      <c r="Q146" s="206">
        <f t="shared" si="26"/>
        <v>83.833391209052834</v>
      </c>
      <c r="R146" s="206">
        <f t="shared" si="26"/>
        <v>88.604988765983734</v>
      </c>
      <c r="S146" s="206">
        <f t="shared" si="26"/>
        <v>88.873070069574752</v>
      </c>
      <c r="T146" s="206">
        <f t="shared" si="26"/>
        <v>86.723402392754721</v>
      </c>
      <c r="U146" s="206">
        <f t="shared" si="26"/>
        <v>81.120382864761055</v>
      </c>
      <c r="V146" s="206">
        <f t="shared" si="26"/>
        <v>85.744816935014697</v>
      </c>
      <c r="W146" s="206">
        <f t="shared" si="26"/>
        <v>91.528092798867718</v>
      </c>
      <c r="X146" s="206">
        <f t="shared" si="26"/>
        <v>91.033235142741205</v>
      </c>
      <c r="Y146" s="206">
        <f t="shared" si="26"/>
        <v>119.63748653502155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58.455058156879097</v>
      </c>
      <c r="C147" s="204">
        <f t="shared" si="27"/>
        <v>71.102204352920012</v>
      </c>
      <c r="D147" s="204">
        <f t="shared" si="27"/>
        <v>82.279467444024021</v>
      </c>
      <c r="E147" s="204">
        <f t="shared" si="27"/>
        <v>48.007355690011821</v>
      </c>
      <c r="F147" s="204">
        <f t="shared" si="27"/>
        <v>39.122919893494689</v>
      </c>
      <c r="G147" s="204">
        <f t="shared" si="27"/>
        <v>32.08568761434578</v>
      </c>
      <c r="H147" s="204">
        <f t="shared" si="27"/>
        <v>30.168341445036475</v>
      </c>
      <c r="I147" s="204">
        <f t="shared" si="27"/>
        <v>32.06498185569594</v>
      </c>
      <c r="J147" s="204">
        <f t="shared" si="27"/>
        <v>21.238747548242902</v>
      </c>
      <c r="K147" s="204">
        <f t="shared" si="27"/>
        <v>29.22809892481111</v>
      </c>
      <c r="L147" s="204">
        <f t="shared" si="27"/>
        <v>23.518484336534662</v>
      </c>
      <c r="M147" s="204">
        <f t="shared" si="27"/>
        <v>17.308436880439316</v>
      </c>
      <c r="N147" s="204">
        <f t="shared" si="27"/>
        <v>13.028677145189134</v>
      </c>
      <c r="O147" s="204">
        <f t="shared" si="27"/>
        <v>12.050569327829209</v>
      </c>
      <c r="P147" s="204">
        <f t="shared" si="27"/>
        <v>14.128822641271881</v>
      </c>
      <c r="Q147" s="204">
        <f t="shared" si="27"/>
        <v>13.673138723658703</v>
      </c>
      <c r="R147" s="204">
        <f t="shared" si="27"/>
        <v>12.203640981167764</v>
      </c>
      <c r="S147" s="204">
        <f t="shared" si="27"/>
        <v>10.139387873755197</v>
      </c>
      <c r="T147" s="204">
        <f t="shared" si="27"/>
        <v>12.980439986402049</v>
      </c>
      <c r="U147" s="204">
        <f t="shared" si="27"/>
        <v>9.8484775401779387</v>
      </c>
      <c r="V147" s="204">
        <f t="shared" si="27"/>
        <v>15.398959445454192</v>
      </c>
      <c r="W147" s="204">
        <f t="shared" si="27"/>
        <v>15.06605871299295</v>
      </c>
      <c r="X147" s="204">
        <f t="shared" si="27"/>
        <v>14.433709185945544</v>
      </c>
      <c r="Y147" s="204">
        <f t="shared" si="27"/>
        <v>16.888611295146085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112.57116146147533</v>
      </c>
      <c r="C148" s="204">
        <f t="shared" si="28"/>
        <v>104.00545240154752</v>
      </c>
      <c r="D148" s="204">
        <f t="shared" si="28"/>
        <v>102.13403297646947</v>
      </c>
      <c r="E148" s="204">
        <f t="shared" si="28"/>
        <v>86.523806284664047</v>
      </c>
      <c r="F148" s="204">
        <f t="shared" si="28"/>
        <v>80.366941307864082</v>
      </c>
      <c r="G148" s="204">
        <f t="shared" si="28"/>
        <v>73.586578937281587</v>
      </c>
      <c r="H148" s="204">
        <f t="shared" si="28"/>
        <v>47.568415115909765</v>
      </c>
      <c r="I148" s="204">
        <f t="shared" si="28"/>
        <v>29.225102862843112</v>
      </c>
      <c r="J148" s="204">
        <f t="shared" si="28"/>
        <v>23.451916202811603</v>
      </c>
      <c r="K148" s="204">
        <f t="shared" si="28"/>
        <v>21.799246878470889</v>
      </c>
      <c r="L148" s="204">
        <f t="shared" si="28"/>
        <v>22.493687155101352</v>
      </c>
      <c r="M148" s="204">
        <f t="shared" si="28"/>
        <v>20.680582341128112</v>
      </c>
      <c r="N148" s="204">
        <f t="shared" si="28"/>
        <v>24.26804841163473</v>
      </c>
      <c r="O148" s="204">
        <f t="shared" si="28"/>
        <v>20.641418337668149</v>
      </c>
      <c r="P148" s="204">
        <f t="shared" si="28"/>
        <v>19.883313671160138</v>
      </c>
      <c r="Q148" s="204">
        <f t="shared" si="28"/>
        <v>19.409379213156431</v>
      </c>
      <c r="R148" s="204">
        <f t="shared" si="28"/>
        <v>21.622351240588664</v>
      </c>
      <c r="S148" s="204">
        <f t="shared" si="28"/>
        <v>23.237442814978611</v>
      </c>
      <c r="T148" s="204">
        <f t="shared" si="28"/>
        <v>22.558552270644913</v>
      </c>
      <c r="U148" s="204">
        <f t="shared" si="28"/>
        <v>25.111727544769995</v>
      </c>
      <c r="V148" s="204">
        <f t="shared" si="28"/>
        <v>20.350679547161587</v>
      </c>
      <c r="W148" s="204">
        <f t="shared" si="28"/>
        <v>19.506621920750842</v>
      </c>
      <c r="X148" s="204">
        <f t="shared" si="28"/>
        <v>20.395542745956746</v>
      </c>
      <c r="Y148" s="204">
        <f t="shared" si="28"/>
        <v>21.017101489127949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67.342191386398255</v>
      </c>
      <c r="C149" s="204">
        <f t="shared" si="29"/>
        <v>63.07712558078704</v>
      </c>
      <c r="D149" s="204">
        <f t="shared" si="29"/>
        <v>71.687625666923907</v>
      </c>
      <c r="E149" s="204">
        <f t="shared" si="29"/>
        <v>76.73976113425438</v>
      </c>
      <c r="F149" s="204">
        <f t="shared" si="29"/>
        <v>69.18583791777759</v>
      </c>
      <c r="G149" s="204">
        <f t="shared" si="29"/>
        <v>70.509035795639122</v>
      </c>
      <c r="H149" s="204">
        <f t="shared" si="29"/>
        <v>76.753323096752695</v>
      </c>
      <c r="I149" s="204">
        <f t="shared" si="29"/>
        <v>65.948466943847677</v>
      </c>
      <c r="J149" s="204">
        <f t="shared" si="29"/>
        <v>50.061217810907515</v>
      </c>
      <c r="K149" s="204">
        <f t="shared" si="29"/>
        <v>65.781299209553126</v>
      </c>
      <c r="L149" s="204">
        <f t="shared" si="29"/>
        <v>55.34767759245122</v>
      </c>
      <c r="M149" s="204">
        <f t="shared" si="29"/>
        <v>44.580147162096246</v>
      </c>
      <c r="N149" s="204">
        <f t="shared" si="29"/>
        <v>41.790553085911434</v>
      </c>
      <c r="O149" s="204">
        <f t="shared" si="29"/>
        <v>41.118449282206406</v>
      </c>
      <c r="P149" s="204">
        <f t="shared" si="29"/>
        <v>35.996593878577968</v>
      </c>
      <c r="Q149" s="204">
        <f t="shared" si="29"/>
        <v>40.148711236703718</v>
      </c>
      <c r="R149" s="204">
        <f t="shared" si="29"/>
        <v>42.951443087476548</v>
      </c>
      <c r="S149" s="204">
        <f t="shared" si="29"/>
        <v>39.609563907820572</v>
      </c>
      <c r="T149" s="204">
        <f t="shared" si="29"/>
        <v>46.164056188820197</v>
      </c>
      <c r="U149" s="204">
        <f t="shared" si="29"/>
        <v>44.3389500887262</v>
      </c>
      <c r="V149" s="204">
        <f t="shared" si="29"/>
        <v>41.834543838105269</v>
      </c>
      <c r="W149" s="204">
        <f t="shared" si="29"/>
        <v>52.900127823969541</v>
      </c>
      <c r="X149" s="204">
        <f t="shared" si="29"/>
        <v>52.965937245723993</v>
      </c>
      <c r="Y149" s="204">
        <f t="shared" si="29"/>
        <v>53.242183867872484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101.39210289870798</v>
      </c>
      <c r="C150" s="204">
        <f t="shared" si="30"/>
        <v>116.1920858507861</v>
      </c>
      <c r="D150" s="204">
        <f t="shared" si="30"/>
        <v>190.46020418995946</v>
      </c>
      <c r="E150" s="204">
        <f t="shared" si="30"/>
        <v>185.89891224884499</v>
      </c>
      <c r="F150" s="204">
        <f t="shared" si="30"/>
        <v>174.49293744435889</v>
      </c>
      <c r="G150" s="204">
        <f t="shared" si="30"/>
        <v>173.06948730339693</v>
      </c>
      <c r="H150" s="204">
        <f t="shared" si="30"/>
        <v>164.28989926309771</v>
      </c>
      <c r="I150" s="204">
        <f t="shared" si="30"/>
        <v>172.80640750917584</v>
      </c>
      <c r="J150" s="204">
        <f t="shared" si="30"/>
        <v>206.82538129069707</v>
      </c>
      <c r="K150" s="204">
        <f t="shared" si="30"/>
        <v>169.83784156008926</v>
      </c>
      <c r="L150" s="204">
        <f t="shared" si="30"/>
        <v>169.91669235642996</v>
      </c>
      <c r="M150" s="204">
        <f t="shared" si="30"/>
        <v>128.17800321027531</v>
      </c>
      <c r="N150" s="204">
        <f t="shared" si="30"/>
        <v>158.32628632837117</v>
      </c>
      <c r="O150" s="204">
        <f t="shared" si="30"/>
        <v>138.18635842232993</v>
      </c>
      <c r="P150" s="204">
        <f t="shared" si="30"/>
        <v>116.80215643326055</v>
      </c>
      <c r="Q150" s="204">
        <f t="shared" si="30"/>
        <v>117.18590949556324</v>
      </c>
      <c r="R150" s="204">
        <f t="shared" si="30"/>
        <v>135.94628935443944</v>
      </c>
      <c r="S150" s="204">
        <f t="shared" si="30"/>
        <v>131.83426236951698</v>
      </c>
      <c r="T150" s="204">
        <f t="shared" si="30"/>
        <v>120.50833895401159</v>
      </c>
      <c r="U150" s="204">
        <f t="shared" si="30"/>
        <v>121.19855815681024</v>
      </c>
      <c r="V150" s="204">
        <f t="shared" si="30"/>
        <v>142.66459779380872</v>
      </c>
      <c r="W150" s="204">
        <f t="shared" si="30"/>
        <v>125.13813280578451</v>
      </c>
      <c r="X150" s="204">
        <f t="shared" si="30"/>
        <v>106.30545123236648</v>
      </c>
      <c r="Y150" s="204">
        <f t="shared" si="30"/>
        <v>115.39614485863153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30.151669431892024</v>
      </c>
      <c r="C151" s="207">
        <f t="shared" si="31"/>
        <v>28.024454224730782</v>
      </c>
      <c r="D151" s="207">
        <f t="shared" si="31"/>
        <v>28.935547508878379</v>
      </c>
      <c r="E151" s="207">
        <f t="shared" si="31"/>
        <v>26.670072712641076</v>
      </c>
      <c r="F151" s="207">
        <f t="shared" si="31"/>
        <v>26.574243108679767</v>
      </c>
      <c r="G151" s="207">
        <f t="shared" si="31"/>
        <v>25.487288676272907</v>
      </c>
      <c r="H151" s="207">
        <f t="shared" si="31"/>
        <v>20.745677888299564</v>
      </c>
      <c r="I151" s="207">
        <f t="shared" si="31"/>
        <v>17.150970146041931</v>
      </c>
      <c r="J151" s="207">
        <f t="shared" si="31"/>
        <v>16.380773895380461</v>
      </c>
      <c r="K151" s="207">
        <f t="shared" si="31"/>
        <v>20.304359482939748</v>
      </c>
      <c r="L151" s="207">
        <f t="shared" si="31"/>
        <v>23.152031044095462</v>
      </c>
      <c r="M151" s="207">
        <f t="shared" si="31"/>
        <v>22.173141172416823</v>
      </c>
      <c r="N151" s="207">
        <f t="shared" si="31"/>
        <v>22.445467015137211</v>
      </c>
      <c r="O151" s="207">
        <f t="shared" si="31"/>
        <v>20.10217253012781</v>
      </c>
      <c r="P151" s="207">
        <f t="shared" si="31"/>
        <v>18.347138412718245</v>
      </c>
      <c r="Q151" s="207">
        <f t="shared" si="31"/>
        <v>20.156969996083742</v>
      </c>
      <c r="R151" s="207">
        <f t="shared" si="31"/>
        <v>20.166225215215515</v>
      </c>
      <c r="S151" s="207">
        <f t="shared" si="31"/>
        <v>20.462577732439655</v>
      </c>
      <c r="T151" s="207">
        <f t="shared" si="31"/>
        <v>20.169385311216892</v>
      </c>
      <c r="U151" s="207">
        <f t="shared" si="31"/>
        <v>19.501071161445982</v>
      </c>
      <c r="V151" s="207">
        <f t="shared" si="31"/>
        <v>19.893498301243092</v>
      </c>
      <c r="W151" s="207">
        <f t="shared" si="31"/>
        <v>19.602839337171272</v>
      </c>
      <c r="X151" s="207">
        <f t="shared" si="31"/>
        <v>19.919272783615469</v>
      </c>
      <c r="Y151" s="207">
        <f t="shared" si="31"/>
        <v>18.051895381361732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3.1909258070562925</v>
      </c>
      <c r="C153" s="215">
        <f t="shared" si="32"/>
        <v>3.2826773428472054</v>
      </c>
      <c r="D153" s="215">
        <f t="shared" si="32"/>
        <v>3.0642067458326925</v>
      </c>
      <c r="E153" s="215">
        <f t="shared" si="32"/>
        <v>2.9327795632745963</v>
      </c>
      <c r="F153" s="215">
        <f t="shared" si="32"/>
        <v>2.9085556088544688</v>
      </c>
      <c r="G153" s="215">
        <f t="shared" si="32"/>
        <v>2.6315671261433731</v>
      </c>
      <c r="H153" s="215">
        <f t="shared" si="32"/>
        <v>2.9287533613170833</v>
      </c>
      <c r="I153" s="215">
        <f t="shared" si="32"/>
        <v>3.7767604882986454</v>
      </c>
      <c r="J153" s="215">
        <f t="shared" si="32"/>
        <v>3.6088616103293236</v>
      </c>
      <c r="K153" s="215">
        <f t="shared" si="32"/>
        <v>2.7508972994596803</v>
      </c>
      <c r="L153" s="215">
        <f t="shared" si="32"/>
        <v>2.6568297290178284</v>
      </c>
      <c r="M153" s="215">
        <f t="shared" si="32"/>
        <v>3.5210253621013279</v>
      </c>
      <c r="N153" s="215">
        <f t="shared" si="32"/>
        <v>3.5361447062028724</v>
      </c>
      <c r="O153" s="215">
        <f t="shared" si="32"/>
        <v>3.3147001358920387</v>
      </c>
      <c r="P153" s="215">
        <f t="shared" si="32"/>
        <v>3.3094786408397319</v>
      </c>
      <c r="Q153" s="215">
        <f t="shared" si="32"/>
        <v>3.6266137580790252</v>
      </c>
      <c r="R153" s="215">
        <f t="shared" si="32"/>
        <v>3.3276085500966541</v>
      </c>
      <c r="S153" s="215">
        <f t="shared" si="32"/>
        <v>3.3046262906826325</v>
      </c>
      <c r="T153" s="215">
        <f t="shared" si="32"/>
        <v>3.0640128324024158</v>
      </c>
      <c r="U153" s="215">
        <f t="shared" si="32"/>
        <v>3.2793097231705528</v>
      </c>
      <c r="V153" s="215">
        <f t="shared" si="32"/>
        <v>3.3152758957168773</v>
      </c>
      <c r="W153" s="215">
        <f t="shared" si="32"/>
        <v>3.0099303743613732</v>
      </c>
      <c r="X153" s="215">
        <f t="shared" si="32"/>
        <v>2.9918155972048672</v>
      </c>
      <c r="Y153" s="215">
        <f t="shared" si="32"/>
        <v>2.8115320948185354</v>
      </c>
    </row>
    <row r="154" spans="1:25" ht="12" customHeight="1" x14ac:dyDescent="0.25">
      <c r="A154" s="25" t="s">
        <v>14</v>
      </c>
      <c r="B154" s="216" t="str">
        <f>ISI!B65</f>
        <v/>
      </c>
      <c r="C154" s="216" t="str">
        <f>ISI!C65</f>
        <v/>
      </c>
      <c r="D154" s="216" t="str">
        <f>ISI!D65</f>
        <v/>
      </c>
      <c r="E154" s="216" t="str">
        <f>ISI!E65</f>
        <v/>
      </c>
      <c r="F154" s="216" t="str">
        <f>ISI!F65</f>
        <v/>
      </c>
      <c r="G154" s="216" t="str">
        <f>ISI!G65</f>
        <v/>
      </c>
      <c r="H154" s="216" t="str">
        <f>ISI!H65</f>
        <v/>
      </c>
      <c r="I154" s="216" t="str">
        <f>ISI!I65</f>
        <v/>
      </c>
      <c r="J154" s="216" t="str">
        <f>ISI!J65</f>
        <v/>
      </c>
      <c r="K154" s="216" t="str">
        <f>ISI!K65</f>
        <v/>
      </c>
      <c r="L154" s="216" t="str">
        <f>ISI!L65</f>
        <v/>
      </c>
      <c r="M154" s="216" t="str">
        <f>ISI!M65</f>
        <v/>
      </c>
      <c r="N154" s="216" t="str">
        <f>ISI!N65</f>
        <v/>
      </c>
      <c r="O154" s="216" t="str">
        <f>ISI!O65</f>
        <v/>
      </c>
      <c r="P154" s="216" t="str">
        <f>ISI!P65</f>
        <v/>
      </c>
      <c r="Q154" s="216" t="str">
        <f>ISI!Q65</f>
        <v/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 t="str">
        <f>ISI!B67</f>
        <v/>
      </c>
      <c r="C156" s="217" t="str">
        <f>ISI!C67</f>
        <v/>
      </c>
      <c r="D156" s="217" t="str">
        <f>ISI!D67</f>
        <v/>
      </c>
      <c r="E156" s="217" t="str">
        <f>ISI!E67</f>
        <v/>
      </c>
      <c r="F156" s="217" t="str">
        <f>ISI!F67</f>
        <v/>
      </c>
      <c r="G156" s="217" t="str">
        <f>ISI!G67</f>
        <v/>
      </c>
      <c r="H156" s="217" t="str">
        <f>ISI!H67</f>
        <v/>
      </c>
      <c r="I156" s="217" t="str">
        <f>ISI!I67</f>
        <v/>
      </c>
      <c r="J156" s="217" t="str">
        <f>ISI!J67</f>
        <v/>
      </c>
      <c r="K156" s="217" t="str">
        <f>ISI!K67</f>
        <v/>
      </c>
      <c r="L156" s="217" t="str">
        <f>ISI!L67</f>
        <v/>
      </c>
      <c r="M156" s="217" t="str">
        <f>ISI!M67</f>
        <v/>
      </c>
      <c r="N156" s="217" t="str">
        <f>ISI!N67</f>
        <v/>
      </c>
      <c r="O156" s="217" t="str">
        <f>ISI!O67</f>
        <v/>
      </c>
      <c r="P156" s="217" t="str">
        <f>ISI!P67</f>
        <v/>
      </c>
      <c r="Q156" s="217" t="str">
        <f>ISI!Q67</f>
        <v/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6.5376071221211216</v>
      </c>
      <c r="C163" s="218">
        <f>CHI!C100</f>
        <v>7.7650396745553705</v>
      </c>
      <c r="D163" s="218">
        <f>CHI!D100</f>
        <v>6.8846248673422341</v>
      </c>
      <c r="E163" s="218">
        <f>CHI!E100</f>
        <v>6.2071955194733581</v>
      </c>
      <c r="F163" s="218">
        <f>CHI!F100</f>
        <v>5.6704918764182128</v>
      </c>
      <c r="G163" s="218">
        <f>CHI!G100</f>
        <v>3.7714743249736822</v>
      </c>
      <c r="H163" s="218">
        <f>CHI!H100</f>
        <v>4.0532092334822964</v>
      </c>
      <c r="I163" s="218">
        <f>CHI!I100</f>
        <v>6.6617036587917289</v>
      </c>
      <c r="J163" s="218">
        <f>CHI!J100</f>
        <v>5.8731232723376294</v>
      </c>
      <c r="K163" s="218">
        <f>CHI!K100</f>
        <v>3.6257132541915862</v>
      </c>
      <c r="L163" s="218">
        <f>CHI!L100</f>
        <v>3.4999748740468353</v>
      </c>
      <c r="M163" s="218">
        <f>CHI!M100</f>
        <v>5.4557205613288291</v>
      </c>
      <c r="N163" s="218">
        <f>CHI!N100</f>
        <v>5.3899377441625731</v>
      </c>
      <c r="O163" s="218">
        <f>CHI!O100</f>
        <v>4.9424693390387517</v>
      </c>
      <c r="P163" s="218">
        <f>CHI!P100</f>
        <v>4.9304133442065421</v>
      </c>
      <c r="Q163" s="218">
        <f>CHI!Q100</f>
        <v>5.8829312692539766</v>
      </c>
      <c r="R163" s="218">
        <f>CHI!R100</f>
        <v>5.5801982992647625</v>
      </c>
      <c r="S163" s="218">
        <f>CHI!S100</f>
        <v>5.1313982259658424</v>
      </c>
      <c r="T163" s="218">
        <f>CHI!T100</f>
        <v>4.5636155533497051</v>
      </c>
      <c r="U163" s="218">
        <f>CHI!U100</f>
        <v>4.9467023403568202</v>
      </c>
      <c r="V163" s="218">
        <f>CHI!V100</f>
        <v>5.6601390289960003</v>
      </c>
      <c r="W163" s="218">
        <f>CHI!W100</f>
        <v>4.5768820917618269</v>
      </c>
      <c r="X163" s="218">
        <f>CHI!X100</f>
        <v>4.8789420768611667</v>
      </c>
      <c r="Y163" s="218">
        <f>CHI!Y100</f>
        <v>5.3165900900208936</v>
      </c>
    </row>
    <row r="164" spans="1:25" ht="12" customHeight="1" x14ac:dyDescent="0.25">
      <c r="A164" s="14" t="s">
        <v>88</v>
      </c>
      <c r="B164" s="217">
        <f>CHI!B101</f>
        <v>6.6510409828221704</v>
      </c>
      <c r="C164" s="217">
        <f>CHI!C101</f>
        <v>7.8438121341690881</v>
      </c>
      <c r="D164" s="217">
        <f>CHI!D101</f>
        <v>6.97559044937758</v>
      </c>
      <c r="E164" s="217">
        <f>CHI!E101</f>
        <v>6.3067528956826839</v>
      </c>
      <c r="F164" s="217">
        <f>CHI!F101</f>
        <v>5.7405011993678263</v>
      </c>
      <c r="G164" s="217">
        <f>CHI!G101</f>
        <v>3.8045228610908475</v>
      </c>
      <c r="H164" s="217">
        <f>CHI!H101</f>
        <v>4.0836955403941868</v>
      </c>
      <c r="I164" s="217">
        <f>CHI!I101</f>
        <v>6.6943837927271055</v>
      </c>
      <c r="J164" s="217">
        <f>CHI!J101</f>
        <v>5.9226942933256748</v>
      </c>
      <c r="K164" s="217">
        <f>CHI!K101</f>
        <v>3.7011042414078741</v>
      </c>
      <c r="L164" s="217">
        <f>CHI!L101</f>
        <v>3.5222734352154488</v>
      </c>
      <c r="M164" s="217">
        <f>CHI!M101</f>
        <v>5.4888409823845619</v>
      </c>
      <c r="N164" s="217">
        <f>CHI!N101</f>
        <v>5.4392200451408383</v>
      </c>
      <c r="O164" s="217">
        <f>CHI!O101</f>
        <v>5.0868105599097628</v>
      </c>
      <c r="P164" s="217">
        <f>CHI!P101</f>
        <v>5.0325850546084272</v>
      </c>
      <c r="Q164" s="217">
        <f>CHI!Q101</f>
        <v>5.9342620325460134</v>
      </c>
      <c r="R164" s="217">
        <f>CHI!R101</f>
        <v>5.6417433210339896</v>
      </c>
      <c r="S164" s="217">
        <f>CHI!S101</f>
        <v>5.2000495191274201</v>
      </c>
      <c r="T164" s="217">
        <f>CHI!T101</f>
        <v>4.6102647872183091</v>
      </c>
      <c r="U164" s="217">
        <f>CHI!U101</f>
        <v>5.0002731255866726</v>
      </c>
      <c r="V164" s="217">
        <f>CHI!V101</f>
        <v>5.7087163458154615</v>
      </c>
      <c r="W164" s="217">
        <f>CHI!W101</f>
        <v>4.6122128978855672</v>
      </c>
      <c r="X164" s="217">
        <f>CHI!X101</f>
        <v>5.9716064435185228</v>
      </c>
      <c r="Y164" s="217">
        <f>CHI!Y101</f>
        <v>7.7312294091544551</v>
      </c>
    </row>
    <row r="165" spans="1:25" ht="12" customHeight="1" x14ac:dyDescent="0.25">
      <c r="A165" s="14" t="s">
        <v>49</v>
      </c>
      <c r="B165" s="217">
        <f>CHI!B102</f>
        <v>0.11922688375142713</v>
      </c>
      <c r="C165" s="217">
        <f>CHI!C102</f>
        <v>0.13006032465696138</v>
      </c>
      <c r="D165" s="217">
        <f>CHI!D102</f>
        <v>9.6467016479843168E-2</v>
      </c>
      <c r="E165" s="217">
        <f>CHI!E102</f>
        <v>0.11608061993036721</v>
      </c>
      <c r="F165" s="217">
        <f>CHI!F102</f>
        <v>0.50373749511904409</v>
      </c>
      <c r="G165" s="217">
        <f>CHI!G102</f>
        <v>0.96445937359808709</v>
      </c>
      <c r="H165" s="217">
        <f>CHI!H102</f>
        <v>0.96649008064155884</v>
      </c>
      <c r="I165" s="217">
        <f>CHI!I102</f>
        <v>0.84338404320041638</v>
      </c>
      <c r="J165" s="217">
        <f>CHI!J102</f>
        <v>0.88423422979467703</v>
      </c>
      <c r="K165" s="217">
        <f>CHI!K102</f>
        <v>0.96872649661148358</v>
      </c>
      <c r="L165" s="217">
        <f>CHI!L102</f>
        <v>0.90385551246773166</v>
      </c>
      <c r="M165" s="217">
        <f>CHI!M102</f>
        <v>0.83935534490761277</v>
      </c>
      <c r="N165" s="217">
        <f>CHI!N102</f>
        <v>0.91955081456079302</v>
      </c>
      <c r="O165" s="217">
        <f>CHI!O102</f>
        <v>0.80692943507907855</v>
      </c>
      <c r="P165" s="217">
        <f>CHI!P102</f>
        <v>0.80921760874064774</v>
      </c>
      <c r="Q165" s="217">
        <f>CHI!Q102</f>
        <v>0.87414357052051506</v>
      </c>
      <c r="R165" s="217">
        <f>CHI!R102</f>
        <v>0.79988932179888694</v>
      </c>
      <c r="S165" s="217">
        <f>CHI!S102</f>
        <v>0.66172904260871679</v>
      </c>
      <c r="T165" s="217">
        <f>CHI!T102</f>
        <v>0.70906357308298662</v>
      </c>
      <c r="U165" s="217">
        <f>CHI!U102</f>
        <v>0.76223886208010017</v>
      </c>
      <c r="V165" s="217">
        <f>CHI!V102</f>
        <v>0.83924775183008216</v>
      </c>
      <c r="W165" s="217">
        <f>CHI!W102</f>
        <v>0.77574071967590985</v>
      </c>
      <c r="X165" s="217">
        <f>CHI!X102</f>
        <v>1.0271947010021285</v>
      </c>
      <c r="Y165" s="217">
        <f>CHI!Y102</f>
        <v>0.98489208095948677</v>
      </c>
    </row>
    <row r="166" spans="1:25" ht="12" customHeight="1" x14ac:dyDescent="0.25">
      <c r="A166" s="14" t="s">
        <v>50</v>
      </c>
      <c r="B166" s="217" t="str">
        <f>CHI!B103</f>
        <v/>
      </c>
      <c r="C166" s="217" t="str">
        <f>CHI!C103</f>
        <v/>
      </c>
      <c r="D166" s="217" t="str">
        <f>CHI!D103</f>
        <v/>
      </c>
      <c r="E166" s="217" t="str">
        <f>CHI!E103</f>
        <v/>
      </c>
      <c r="F166" s="217" t="str">
        <f>CHI!F103</f>
        <v/>
      </c>
      <c r="G166" s="217" t="str">
        <f>CHI!G103</f>
        <v/>
      </c>
      <c r="H166" s="217" t="str">
        <f>CHI!H103</f>
        <v/>
      </c>
      <c r="I166" s="217" t="str">
        <f>CHI!I103</f>
        <v/>
      </c>
      <c r="J166" s="217" t="str">
        <f>CHI!J103</f>
        <v/>
      </c>
      <c r="K166" s="217" t="str">
        <f>CHI!K103</f>
        <v/>
      </c>
      <c r="L166" s="217" t="str">
        <f>CHI!L103</f>
        <v/>
      </c>
      <c r="M166" s="217" t="str">
        <f>CHI!M103</f>
        <v/>
      </c>
      <c r="N166" s="217" t="str">
        <f>CHI!N103</f>
        <v/>
      </c>
      <c r="O166" s="217" t="str">
        <f>CHI!O103</f>
        <v/>
      </c>
      <c r="P166" s="217" t="str">
        <f>CHI!P103</f>
        <v/>
      </c>
      <c r="Q166" s="217" t="str">
        <f>CHI!Q103</f>
        <v/>
      </c>
      <c r="R166" s="217" t="str">
        <f>CHI!R103</f>
        <v/>
      </c>
      <c r="S166" s="217" t="str">
        <f>CHI!S103</f>
        <v/>
      </c>
      <c r="T166" s="217" t="str">
        <f>CHI!T103</f>
        <v/>
      </c>
      <c r="U166" s="217" t="str">
        <f>CHI!U103</f>
        <v/>
      </c>
      <c r="V166" s="217" t="str">
        <f>CHI!V103</f>
        <v/>
      </c>
      <c r="W166" s="217" t="str">
        <f>CHI!W103</f>
        <v/>
      </c>
      <c r="X166" s="217" t="str">
        <f>CHI!X103</f>
        <v/>
      </c>
      <c r="Y166" s="217" t="str">
        <f>CHI!Y103</f>
        <v/>
      </c>
    </row>
    <row r="167" spans="1:25" ht="12" customHeight="1" x14ac:dyDescent="0.25">
      <c r="A167" s="13" t="s">
        <v>20</v>
      </c>
      <c r="B167" s="218">
        <f>NMM!B76</f>
        <v>4.9089656166216438</v>
      </c>
      <c r="C167" s="218">
        <f>NMM!C76</f>
        <v>4.8872163894547898</v>
      </c>
      <c r="D167" s="218">
        <f>NMM!D76</f>
        <v>4.9602027198261043</v>
      </c>
      <c r="E167" s="218">
        <f>NMM!E76</f>
        <v>5.089397167797717</v>
      </c>
      <c r="F167" s="218">
        <f>NMM!F76</f>
        <v>5.4204653729280245</v>
      </c>
      <c r="G167" s="218">
        <f>NMM!G76</f>
        <v>5.2191402410009022</v>
      </c>
      <c r="H167" s="218">
        <f>NMM!H76</f>
        <v>5.7060729525723044</v>
      </c>
      <c r="I167" s="218">
        <f>NMM!I76</f>
        <v>5.7379774766736444</v>
      </c>
      <c r="J167" s="218">
        <f>NMM!J76</f>
        <v>5.7312240451905554</v>
      </c>
      <c r="K167" s="218">
        <f>NMM!K76</f>
        <v>5.5519600403426148</v>
      </c>
      <c r="L167" s="218">
        <f>NMM!L76</f>
        <v>5.4806592097482625</v>
      </c>
      <c r="M167" s="218">
        <f>NMM!M76</f>
        <v>5.459946015588522</v>
      </c>
      <c r="N167" s="218">
        <f>NMM!N76</f>
        <v>5.681551002183272</v>
      </c>
      <c r="O167" s="218">
        <f>NMM!O76</f>
        <v>5.8204326871679974</v>
      </c>
      <c r="P167" s="218">
        <f>NMM!P76</f>
        <v>5.6932897404209379</v>
      </c>
      <c r="Q167" s="218">
        <f>NMM!Q76</f>
        <v>6.9037900409410877</v>
      </c>
      <c r="R167" s="218">
        <f>NMM!R76</f>
        <v>6.5053409097753292</v>
      </c>
      <c r="S167" s="218">
        <f>NMM!S76</f>
        <v>6.6466654569484955</v>
      </c>
      <c r="T167" s="218">
        <f>NMM!T76</f>
        <v>6.3014824464830204</v>
      </c>
      <c r="U167" s="218">
        <f>NMM!U76</f>
        <v>6.6110060526522316</v>
      </c>
      <c r="V167" s="218">
        <f>NMM!V76</f>
        <v>6.8365425441777274</v>
      </c>
      <c r="W167" s="218">
        <f>NMM!W76</f>
        <v>6.8806955140443327</v>
      </c>
      <c r="X167" s="218">
        <f>NMM!X76</f>
        <v>7.3156948120805456</v>
      </c>
      <c r="Y167" s="218">
        <f>NMM!Y76</f>
        <v>6.2651772549352573</v>
      </c>
    </row>
    <row r="168" spans="1:25" ht="12" customHeight="1" x14ac:dyDescent="0.25">
      <c r="A168" s="14" t="s">
        <v>51</v>
      </c>
      <c r="B168" s="217">
        <f>NMM!B77</f>
        <v>7.3588408878261165</v>
      </c>
      <c r="C168" s="217">
        <f>NMM!C77</f>
        <v>8.2297666130452569</v>
      </c>
      <c r="D168" s="217">
        <f>NMM!D77</f>
        <v>7.6235625230162789</v>
      </c>
      <c r="E168" s="217">
        <f>NMM!E77</f>
        <v>7.6732533711350319</v>
      </c>
      <c r="F168" s="217">
        <f>NMM!F77</f>
        <v>7.66168600676178</v>
      </c>
      <c r="G168" s="217">
        <f>NMM!G77</f>
        <v>7.5927630659136112</v>
      </c>
      <c r="H168" s="217">
        <f>NMM!H77</f>
        <v>8.6050521313112203</v>
      </c>
      <c r="I168" s="217">
        <f>NMM!I77</f>
        <v>8.4600614075138374</v>
      </c>
      <c r="J168" s="217">
        <f>NMM!J77</f>
        <v>7.7350815869878513</v>
      </c>
      <c r="K168" s="217">
        <f>NMM!K77</f>
        <v>8.3776623445180878</v>
      </c>
      <c r="L168" s="217">
        <f>NMM!L77</f>
        <v>7.0755175002718653</v>
      </c>
      <c r="M168" s="217">
        <f>NMM!M77</f>
        <v>7.0051850033194247</v>
      </c>
      <c r="N168" s="217">
        <f>NMM!N77</f>
        <v>7.5027024084008129</v>
      </c>
      <c r="O168" s="217">
        <f>NMM!O77</f>
        <v>7.8391688235931145</v>
      </c>
      <c r="P168" s="217">
        <f>NMM!P77</f>
        <v>7.9683352740259128</v>
      </c>
      <c r="Q168" s="217">
        <f>NMM!Q77</f>
        <v>8.5921032168828386</v>
      </c>
      <c r="R168" s="217">
        <f>NMM!R77</f>
        <v>7.6361873726245539</v>
      </c>
      <c r="S168" s="217">
        <f>NMM!S77</f>
        <v>7.5232185856489044</v>
      </c>
      <c r="T168" s="217">
        <f>NMM!T77</f>
        <v>7.3752551799642889</v>
      </c>
      <c r="U168" s="217">
        <f>NMM!U77</f>
        <v>7.992054392255012</v>
      </c>
      <c r="V168" s="217">
        <f>NMM!V77</f>
        <v>7.8766042915492376</v>
      </c>
      <c r="W168" s="217">
        <f>NMM!W77</f>
        <v>8.1572179775468499</v>
      </c>
      <c r="X168" s="217">
        <f>NMM!X77</f>
        <v>8.4435613961926403</v>
      </c>
      <c r="Y168" s="217">
        <f>NMM!Y77</f>
        <v>7.6963376662034966</v>
      </c>
    </row>
    <row r="169" spans="1:25" ht="12" customHeight="1" x14ac:dyDescent="0.25">
      <c r="A169" s="14" t="s">
        <v>52</v>
      </c>
      <c r="B169" s="217">
        <f>NMM!B78</f>
        <v>2.9465124640712439</v>
      </c>
      <c r="C169" s="217">
        <f>NMM!C78</f>
        <v>2.7901119642080028</v>
      </c>
      <c r="D169" s="217">
        <f>NMM!D78</f>
        <v>2.7822627584183284</v>
      </c>
      <c r="E169" s="217">
        <f>NMM!E78</f>
        <v>2.9122362846711187</v>
      </c>
      <c r="F169" s="217">
        <f>NMM!F78</f>
        <v>3.0402876803420651</v>
      </c>
      <c r="G169" s="217">
        <f>NMM!G78</f>
        <v>3.0275186268715539</v>
      </c>
      <c r="H169" s="217">
        <f>NMM!H78</f>
        <v>3.2132721683808478</v>
      </c>
      <c r="I169" s="217">
        <f>NMM!I78</f>
        <v>3.2415695470557235</v>
      </c>
      <c r="J169" s="217">
        <f>NMM!J78</f>
        <v>3.1845871067471831</v>
      </c>
      <c r="K169" s="217">
        <f>NMM!K78</f>
        <v>3.1655061503398674</v>
      </c>
      <c r="L169" s="217">
        <f>NMM!L78</f>
        <v>3.2353690057673083</v>
      </c>
      <c r="M169" s="217">
        <f>NMM!M78</f>
        <v>3.2566848912664024</v>
      </c>
      <c r="N169" s="217">
        <f>NMM!N78</f>
        <v>3.3230594032315524</v>
      </c>
      <c r="O169" s="217">
        <f>NMM!O78</f>
        <v>3.3266608983828352</v>
      </c>
      <c r="P169" s="217">
        <f>NMM!P78</f>
        <v>3.2160567900510091</v>
      </c>
      <c r="Q169" s="217">
        <f>NMM!Q78</f>
        <v>3.3588548567699545</v>
      </c>
      <c r="R169" s="217">
        <f>NMM!R78</f>
        <v>3.6915268011596436</v>
      </c>
      <c r="S169" s="217">
        <f>NMM!S78</f>
        <v>4.1017865062103276</v>
      </c>
      <c r="T169" s="217">
        <f>NMM!T78</f>
        <v>3.579751385511857</v>
      </c>
      <c r="U169" s="217">
        <f>NMM!U78</f>
        <v>3.3483306543043114</v>
      </c>
      <c r="V169" s="217">
        <f>NMM!V78</f>
        <v>3.5553700494066156</v>
      </c>
      <c r="W169" s="217">
        <f>NMM!W78</f>
        <v>3.3199603587764721</v>
      </c>
      <c r="X169" s="217">
        <f>NMM!X78</f>
        <v>3.5057212412312557</v>
      </c>
      <c r="Y169" s="217">
        <f>NMM!Y78</f>
        <v>2.8874442599531394</v>
      </c>
    </row>
    <row r="170" spans="1:25" ht="12" customHeight="1" x14ac:dyDescent="0.25">
      <c r="A170" s="14" t="s">
        <v>60</v>
      </c>
      <c r="B170" s="217">
        <f>NMM!B79</f>
        <v>3.0823856150755042</v>
      </c>
      <c r="C170" s="217">
        <f>NMM!C79</f>
        <v>3.1417566412796551</v>
      </c>
      <c r="D170" s="217">
        <f>NMM!D79</f>
        <v>3.1058007337688096</v>
      </c>
      <c r="E170" s="217">
        <f>NMM!E79</f>
        <v>3.2741007748606519</v>
      </c>
      <c r="F170" s="217">
        <f>NMM!F79</f>
        <v>3.3371097194809587</v>
      </c>
      <c r="G170" s="217">
        <f>NMM!G79</f>
        <v>3.3438586051454497</v>
      </c>
      <c r="H170" s="217">
        <f>NMM!H79</f>
        <v>3.2529607787542294</v>
      </c>
      <c r="I170" s="217">
        <f>NMM!I79</f>
        <v>3.2810239866143234</v>
      </c>
      <c r="J170" s="217">
        <f>NMM!J79</f>
        <v>3.1688661293890887</v>
      </c>
      <c r="K170" s="217">
        <f>NMM!K79</f>
        <v>3.3861019282161977</v>
      </c>
      <c r="L170" s="217">
        <f>NMM!L79</f>
        <v>3.1675923203769192</v>
      </c>
      <c r="M170" s="217">
        <f>NMM!M79</f>
        <v>3.3684851012316459</v>
      </c>
      <c r="N170" s="217">
        <f>NMM!N79</f>
        <v>3.3488982185710978</v>
      </c>
      <c r="O170" s="217">
        <f>NMM!O79</f>
        <v>3.40775071519831</v>
      </c>
      <c r="P170" s="217">
        <f>NMM!P79</f>
        <v>3.1609959773971505</v>
      </c>
      <c r="Q170" s="217">
        <f>NMM!Q79</f>
        <v>2.9193001638478955</v>
      </c>
      <c r="R170" s="217">
        <f>NMM!R79</f>
        <v>2.8046269561447348</v>
      </c>
      <c r="S170" s="217">
        <f>NMM!S79</f>
        <v>2.722668279472602</v>
      </c>
      <c r="T170" s="217">
        <f>NMM!T79</f>
        <v>2.804394005751587</v>
      </c>
      <c r="U170" s="217">
        <f>NMM!U79</f>
        <v>3.0050974266127821</v>
      </c>
      <c r="V170" s="217">
        <f>NMM!V79</f>
        <v>2.8507134837165617</v>
      </c>
      <c r="W170" s="217">
        <f>NMM!W79</f>
        <v>2.9255384467880203</v>
      </c>
      <c r="X170" s="217">
        <f>NMM!X79</f>
        <v>2.8990518764343132</v>
      </c>
      <c r="Y170" s="217">
        <f>NMM!Y79</f>
        <v>2.7735967509281276</v>
      </c>
    </row>
    <row r="171" spans="1:25" ht="12" customHeight="1" x14ac:dyDescent="0.25">
      <c r="A171" s="13" t="s">
        <v>21</v>
      </c>
      <c r="B171" s="218">
        <f>PPA!B74</f>
        <v>1.6865777869029794</v>
      </c>
      <c r="C171" s="218">
        <f>PPA!C74</f>
        <v>1.5812572699358096</v>
      </c>
      <c r="D171" s="218">
        <f>PPA!D74</f>
        <v>1.5932397314010902</v>
      </c>
      <c r="E171" s="218">
        <f>PPA!E74</f>
        <v>0.86682166673922012</v>
      </c>
      <c r="F171" s="218">
        <f>PPA!F74</f>
        <v>0.13740327082089165</v>
      </c>
      <c r="G171" s="218">
        <f>PPA!G74</f>
        <v>0.1501630091663925</v>
      </c>
      <c r="H171" s="218">
        <f>PPA!H74</f>
        <v>0.1020208500615645</v>
      </c>
      <c r="I171" s="218">
        <f>PPA!I74</f>
        <v>0.1448693882926409</v>
      </c>
      <c r="J171" s="218">
        <f>PPA!J74</f>
        <v>1.3953707280243639</v>
      </c>
      <c r="K171" s="218">
        <f>PPA!K74</f>
        <v>1.4850934726723901</v>
      </c>
      <c r="L171" s="218">
        <f>PPA!L74</f>
        <v>1.2232523318679362</v>
      </c>
      <c r="M171" s="218">
        <f>PPA!M74</f>
        <v>1.2639247370855999</v>
      </c>
      <c r="N171" s="218">
        <f>PPA!N74</f>
        <v>1.3717627454043353</v>
      </c>
      <c r="O171" s="218">
        <f>PPA!O74</f>
        <v>1.187560556853746</v>
      </c>
      <c r="P171" s="218">
        <f>PPA!P74</f>
        <v>0.87582634864543862</v>
      </c>
      <c r="Q171" s="218">
        <f>PPA!Q74</f>
        <v>0.7921379622471213</v>
      </c>
      <c r="R171" s="218">
        <f>PPA!R74</f>
        <v>0.92590789055688083</v>
      </c>
      <c r="S171" s="218">
        <f>PPA!S74</f>
        <v>0.90253529222604478</v>
      </c>
      <c r="T171" s="218">
        <f>PPA!T74</f>
        <v>0.82256320641624969</v>
      </c>
      <c r="U171" s="218">
        <f>PPA!U74</f>
        <v>0.73870851159959838</v>
      </c>
      <c r="V171" s="218">
        <f>PPA!V74</f>
        <v>0.6758491159762916</v>
      </c>
      <c r="W171" s="218">
        <f>PPA!W74</f>
        <v>0.59679014489431259</v>
      </c>
      <c r="X171" s="218">
        <f>PPA!X74</f>
        <v>0.57888089689000422</v>
      </c>
      <c r="Y171" s="218">
        <f>PPA!Y74</f>
        <v>0.49532929022618077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>
        <f>PPA!B76</f>
        <v>1.8711855942379465</v>
      </c>
      <c r="C173" s="217">
        <f>PPA!C76</f>
        <v>1.7344041447489991</v>
      </c>
      <c r="D173" s="217">
        <f>PPA!D76</f>
        <v>1.7597187834436947</v>
      </c>
      <c r="E173" s="217">
        <f>PPA!E76</f>
        <v>0.923341079059249</v>
      </c>
      <c r="F173" s="217">
        <f>PPA!F76</f>
        <v>0.15157402789010929</v>
      </c>
      <c r="G173" s="217">
        <f>PPA!G76</f>
        <v>0.1638586153779768</v>
      </c>
      <c r="H173" s="217">
        <f>PPA!H76</f>
        <v>0.11257941185442472</v>
      </c>
      <c r="I173" s="217">
        <f>PPA!I76</f>
        <v>0.1615327709603285</v>
      </c>
      <c r="J173" s="217">
        <f>PPA!J76</f>
        <v>1.5832886109884308</v>
      </c>
      <c r="K173" s="217">
        <f>PPA!K76</f>
        <v>1.657236021644561</v>
      </c>
      <c r="L173" s="217">
        <f>PPA!L76</f>
        <v>1.3930927255530283</v>
      </c>
      <c r="M173" s="217">
        <f>PPA!M76</f>
        <v>1.4213854757131796</v>
      </c>
      <c r="N173" s="217">
        <f>PPA!N76</f>
        <v>1.5537977157154039</v>
      </c>
      <c r="O173" s="217">
        <f>PPA!O76</f>
        <v>1.344799827431616</v>
      </c>
      <c r="P173" s="217">
        <f>PPA!P76</f>
        <v>1.0039108771148522</v>
      </c>
      <c r="Q173" s="217">
        <f>PPA!Q76</f>
        <v>0.94317098435305102</v>
      </c>
      <c r="R173" s="217">
        <f>PPA!R76</f>
        <v>1.0600039195028892</v>
      </c>
      <c r="S173" s="217">
        <f>PPA!S76</f>
        <v>1.0037661922524939</v>
      </c>
      <c r="T173" s="217">
        <f>PPA!T76</f>
        <v>0.87924848763686214</v>
      </c>
      <c r="U173" s="217">
        <f>PPA!U76</f>
        <v>0.79806819286936048</v>
      </c>
      <c r="V173" s="217">
        <f>PPA!V76</f>
        <v>0.73118669022811822</v>
      </c>
      <c r="W173" s="217">
        <f>PPA!W76</f>
        <v>0.64834149132878571</v>
      </c>
      <c r="X173" s="217">
        <f>PPA!X76</f>
        <v>0.61958899284395852</v>
      </c>
      <c r="Y173" s="217">
        <f>PPA!Y76</f>
        <v>0.53021586615653893</v>
      </c>
    </row>
    <row r="174" spans="1:25" ht="12" customHeight="1" x14ac:dyDescent="0.25">
      <c r="A174" s="14" t="s">
        <v>62</v>
      </c>
      <c r="B174" s="217">
        <f>PPA!B77</f>
        <v>0.48690444630648222</v>
      </c>
      <c r="C174" s="217">
        <f>PPA!C77</f>
        <v>0.58603271491098041</v>
      </c>
      <c r="D174" s="217">
        <f>PPA!D77</f>
        <v>0.51137605842597944</v>
      </c>
      <c r="E174" s="217">
        <f>PPA!E77</f>
        <v>0.49953041743962012</v>
      </c>
      <c r="F174" s="217">
        <f>PPA!F77</f>
        <v>4.531464403186819E-2</v>
      </c>
      <c r="G174" s="217">
        <f>PPA!G77</f>
        <v>6.1162148950696799E-2</v>
      </c>
      <c r="H174" s="217">
        <f>PPA!H77</f>
        <v>3.3406064583117991E-2</v>
      </c>
      <c r="I174" s="217">
        <f>PPA!I77</f>
        <v>3.6582440740580174E-2</v>
      </c>
      <c r="J174" s="217">
        <f>PPA!J77</f>
        <v>0.17418686983429807</v>
      </c>
      <c r="K174" s="217">
        <f>PPA!K77</f>
        <v>0.36642558009770981</v>
      </c>
      <c r="L174" s="217">
        <f>PPA!L77</f>
        <v>0.11954498924882036</v>
      </c>
      <c r="M174" s="217">
        <f>PPA!M77</f>
        <v>0.24066654963861786</v>
      </c>
      <c r="N174" s="217">
        <f>PPA!N77</f>
        <v>0.18880897930378779</v>
      </c>
      <c r="O174" s="217">
        <f>PPA!O77</f>
        <v>0.16574157893352251</v>
      </c>
      <c r="P174" s="217">
        <f>PPA!P77</f>
        <v>4.3469384084259342E-2</v>
      </c>
      <c r="Q174" s="217">
        <f>PPA!Q77</f>
        <v>2.2345679290854237E-2</v>
      </c>
      <c r="R174" s="217">
        <f>PPA!R77</f>
        <v>5.0773504961743175E-2</v>
      </c>
      <c r="S174" s="217">
        <f>PPA!S77</f>
        <v>4.0539085893916603E-2</v>
      </c>
      <c r="T174" s="217">
        <f>PPA!T77</f>
        <v>0.18839226171190854</v>
      </c>
      <c r="U174" s="217">
        <f>PPA!U77</f>
        <v>0.12150841261250439</v>
      </c>
      <c r="V174" s="217">
        <f>PPA!V77</f>
        <v>0.10909615026587441</v>
      </c>
      <c r="W174" s="217">
        <f>PPA!W77</f>
        <v>4.8642281102454971E-2</v>
      </c>
      <c r="X174" s="217">
        <f>PPA!X77</f>
        <v>5.6640496646387574E-2</v>
      </c>
      <c r="Y174" s="217">
        <f>PPA!Y77</f>
        <v>4.7772632267833799E-2</v>
      </c>
    </row>
    <row r="175" spans="1:25" ht="12" customHeight="1" x14ac:dyDescent="0.25">
      <c r="A175" s="15" t="s">
        <v>63</v>
      </c>
      <c r="B175" s="221">
        <f>FBT!B$38</f>
        <v>1.8800273617653771</v>
      </c>
      <c r="C175" s="221">
        <f>FBT!C$38</f>
        <v>1.7867466340795575</v>
      </c>
      <c r="D175" s="221">
        <f>FBT!D$38</f>
        <v>1.7338652283402256</v>
      </c>
      <c r="E175" s="221">
        <f>FBT!E$38</f>
        <v>1.7494297084567925</v>
      </c>
      <c r="F175" s="221">
        <f>FBT!F$38</f>
        <v>1.6906962364812728</v>
      </c>
      <c r="G175" s="221">
        <f>FBT!G$38</f>
        <v>1.5967681987160696</v>
      </c>
      <c r="H175" s="221">
        <f>FBT!H$38</f>
        <v>1.590988146183612</v>
      </c>
      <c r="I175" s="221">
        <f>FBT!I$38</f>
        <v>1.5811308782970492</v>
      </c>
      <c r="J175" s="221">
        <f>FBT!J$38</f>
        <v>1.5788387041910992</v>
      </c>
      <c r="K175" s="221">
        <f>FBT!K$38</f>
        <v>1.5725761341538913</v>
      </c>
      <c r="L175" s="221">
        <f>FBT!L$38</f>
        <v>1.5836075948601984</v>
      </c>
      <c r="M175" s="221">
        <f>FBT!M$38</f>
        <v>1.6099513708331392</v>
      </c>
      <c r="N175" s="221">
        <f>FBT!N$38</f>
        <v>1.6210494727879559</v>
      </c>
      <c r="O175" s="221">
        <f>FBT!O$38</f>
        <v>1.4948741435358464</v>
      </c>
      <c r="P175" s="221">
        <f>FBT!P$38</f>
        <v>1.3584769145847757</v>
      </c>
      <c r="Q175" s="221">
        <f>FBT!Q$38</f>
        <v>1.3176886211617049</v>
      </c>
      <c r="R175" s="221">
        <f>FBT!R$38</f>
        <v>1.3081076406003611</v>
      </c>
      <c r="S175" s="221">
        <f>FBT!S$38</f>
        <v>1.2836244681192075</v>
      </c>
      <c r="T175" s="221">
        <f>FBT!T$38</f>
        <v>1.3294562406910153</v>
      </c>
      <c r="U175" s="221">
        <f>FBT!U$38</f>
        <v>1.311624819560687</v>
      </c>
      <c r="V175" s="221">
        <f>FBT!V$38</f>
        <v>1.3021098331332182</v>
      </c>
      <c r="W175" s="221">
        <f>FBT!W$38</f>
        <v>1.2387662799735808</v>
      </c>
      <c r="X175" s="221">
        <f>FBT!X$38</f>
        <v>1.1886868205115391</v>
      </c>
      <c r="Y175" s="221">
        <f>FBT!Y$38</f>
        <v>1.3415507074773452</v>
      </c>
    </row>
    <row r="176" spans="1:25" ht="12" customHeight="1" x14ac:dyDescent="0.25">
      <c r="A176" s="12" t="s">
        <v>64</v>
      </c>
      <c r="B176" s="217">
        <f>TRE!B$38</f>
        <v>1.2214323524605508</v>
      </c>
      <c r="C176" s="217">
        <f>TRE!C$38</f>
        <v>1.4508932991578321</v>
      </c>
      <c r="D176" s="217">
        <f>TRE!D$38</f>
        <v>1.5862828183534796</v>
      </c>
      <c r="E176" s="217">
        <f>TRE!E$38</f>
        <v>1.3771867219641858</v>
      </c>
      <c r="F176" s="217">
        <f>TRE!F$38</f>
        <v>1.4108816896846967</v>
      </c>
      <c r="G176" s="217">
        <f>TRE!G$38</f>
        <v>1.2823371587473074</v>
      </c>
      <c r="H176" s="217">
        <f>TRE!H$38</f>
        <v>1.2224447953377333</v>
      </c>
      <c r="I176" s="217">
        <f>TRE!I$38</f>
        <v>1.2140741595173568</v>
      </c>
      <c r="J176" s="217">
        <f>TRE!J$38</f>
        <v>1.1024358965990781</v>
      </c>
      <c r="K176" s="217">
        <f>TRE!K$38</f>
        <v>1.1159260409294482</v>
      </c>
      <c r="L176" s="217">
        <f>TRE!L$38</f>
        <v>0.98076614164014975</v>
      </c>
      <c r="M176" s="217">
        <f>TRE!M$38</f>
        <v>0.73774027853092228</v>
      </c>
      <c r="N176" s="217">
        <f>TRE!N$38</f>
        <v>1.0154089708365432</v>
      </c>
      <c r="O176" s="217">
        <f>TRE!O$38</f>
        <v>1.0863175947911077</v>
      </c>
      <c r="P176" s="217">
        <f>TRE!P$38</f>
        <v>0.95036752085179166</v>
      </c>
      <c r="Q176" s="217">
        <f>TRE!Q$38</f>
        <v>0.65252507841884599</v>
      </c>
      <c r="R176" s="217">
        <f>TRE!R$38</f>
        <v>0.75317290175571106</v>
      </c>
      <c r="S176" s="217">
        <f>TRE!S$38</f>
        <v>0.97596874353280472</v>
      </c>
      <c r="T176" s="217">
        <f>TRE!T$38</f>
        <v>0.93389024945527221</v>
      </c>
      <c r="U176" s="217">
        <f>TRE!U$38</f>
        <v>0.88285803797714901</v>
      </c>
      <c r="V176" s="217">
        <f>TRE!V$38</f>
        <v>0.70515084112224657</v>
      </c>
      <c r="W176" s="217">
        <f>TRE!W$38</f>
        <v>0.71194153274533978</v>
      </c>
      <c r="X176" s="217">
        <f>TRE!X$38</f>
        <v>0.76823706517799861</v>
      </c>
      <c r="Y176" s="217">
        <f>TRE!Y$38</f>
        <v>0.7223811380818379</v>
      </c>
    </row>
    <row r="177" spans="1:25" ht="12" customHeight="1" x14ac:dyDescent="0.25">
      <c r="A177" s="12" t="s">
        <v>65</v>
      </c>
      <c r="B177" s="217">
        <f>MAE!B$38</f>
        <v>1.0223698556772323</v>
      </c>
      <c r="C177" s="217">
        <f>MAE!C$38</f>
        <v>0.82779530733100692</v>
      </c>
      <c r="D177" s="217">
        <f>MAE!D$38</f>
        <v>0.83502119040218503</v>
      </c>
      <c r="E177" s="217">
        <f>MAE!E$38</f>
        <v>0.89252128183668378</v>
      </c>
      <c r="F177" s="217">
        <f>MAE!F$38</f>
        <v>0.91326111909781837</v>
      </c>
      <c r="G177" s="217">
        <f>MAE!G$38</f>
        <v>0.96210114130266777</v>
      </c>
      <c r="H177" s="217">
        <f>MAE!H$38</f>
        <v>0.82851395424705077</v>
      </c>
      <c r="I177" s="217">
        <f>MAE!I$38</f>
        <v>0.78023821952492567</v>
      </c>
      <c r="J177" s="217">
        <f>MAE!J$38</f>
        <v>0.94938708517942538</v>
      </c>
      <c r="K177" s="217">
        <f>MAE!K$38</f>
        <v>0.7711109051491295</v>
      </c>
      <c r="L177" s="217">
        <f>MAE!L$38</f>
        <v>0.88126936656114419</v>
      </c>
      <c r="M177" s="217">
        <f>MAE!M$38</f>
        <v>0.86294107157540156</v>
      </c>
      <c r="N177" s="217">
        <f>MAE!N$38</f>
        <v>0.69659842007935113</v>
      </c>
      <c r="O177" s="217">
        <f>MAE!O$38</f>
        <v>0.58830991946202071</v>
      </c>
      <c r="P177" s="217">
        <f>MAE!P$38</f>
        <v>0.68068104982206767</v>
      </c>
      <c r="Q177" s="217">
        <f>MAE!Q$38</f>
        <v>0.68031126704367884</v>
      </c>
      <c r="R177" s="217">
        <f>MAE!R$38</f>
        <v>0.74508599331642811</v>
      </c>
      <c r="S177" s="217">
        <f>MAE!S$38</f>
        <v>0.69693738062259458</v>
      </c>
      <c r="T177" s="217">
        <f>MAE!T$38</f>
        <v>0.79917419082609442</v>
      </c>
      <c r="U177" s="217">
        <f>MAE!U$38</f>
        <v>0.67725065105242177</v>
      </c>
      <c r="V177" s="217">
        <f>MAE!V$38</f>
        <v>0.71462812384128738</v>
      </c>
      <c r="W177" s="217">
        <f>MAE!W$38</f>
        <v>0.64012930918506084</v>
      </c>
      <c r="X177" s="217">
        <f>MAE!X$38</f>
        <v>0.74051632173932314</v>
      </c>
      <c r="Y177" s="217">
        <f>MAE!Y$38</f>
        <v>0.6064958711300521</v>
      </c>
    </row>
    <row r="178" spans="1:25" ht="12" customHeight="1" x14ac:dyDescent="0.25">
      <c r="A178" s="12" t="s">
        <v>66</v>
      </c>
      <c r="B178" s="217">
        <f>TEL!B$38</f>
        <v>0.86011949610508676</v>
      </c>
      <c r="C178" s="217">
        <f>TEL!C$38</f>
        <v>0.99885150571400216</v>
      </c>
      <c r="D178" s="217">
        <f>TEL!D$38</f>
        <v>1.0659699010573296</v>
      </c>
      <c r="E178" s="217">
        <f>TEL!E$38</f>
        <v>1.1351332936207306</v>
      </c>
      <c r="F178" s="217">
        <f>TEL!F$38</f>
        <v>1.2002921681852614</v>
      </c>
      <c r="G178" s="217">
        <f>TEL!G$38</f>
        <v>1.2826215677948098</v>
      </c>
      <c r="H178" s="217">
        <f>TEL!H$38</f>
        <v>1.2416637387138141</v>
      </c>
      <c r="I178" s="217">
        <f>TEL!I$38</f>
        <v>1.3202732235854113</v>
      </c>
      <c r="J178" s="217">
        <f>TEL!J$38</f>
        <v>1.1572623170082728</v>
      </c>
      <c r="K178" s="217">
        <f>TEL!K$38</f>
        <v>1.0519081431629924</v>
      </c>
      <c r="L178" s="217">
        <f>TEL!L$38</f>
        <v>1.2313931478467324</v>
      </c>
      <c r="M178" s="217">
        <f>TEL!M$38</f>
        <v>1.2653132804095228</v>
      </c>
      <c r="N178" s="217">
        <f>TEL!N$38</f>
        <v>1.1204735947162492</v>
      </c>
      <c r="O178" s="217">
        <f>TEL!O$38</f>
        <v>1.2145871223606155</v>
      </c>
      <c r="P178" s="217">
        <f>TEL!P$38</f>
        <v>1.1570245055656585</v>
      </c>
      <c r="Q178" s="217">
        <f>TEL!Q$38</f>
        <v>1.1150023750381195</v>
      </c>
      <c r="R178" s="217">
        <f>TEL!R$38</f>
        <v>1.1346261108570599</v>
      </c>
      <c r="S178" s="217">
        <f>TEL!S$38</f>
        <v>1.1058505902419706</v>
      </c>
      <c r="T178" s="217">
        <f>TEL!T$38</f>
        <v>1.2144328418875254</v>
      </c>
      <c r="U178" s="217">
        <f>TEL!U$38</f>
        <v>1.1704546376354705</v>
      </c>
      <c r="V178" s="217">
        <f>TEL!V$38</f>
        <v>1.0378272839622273</v>
      </c>
      <c r="W178" s="217">
        <f>TEL!W$38</f>
        <v>1.1454034673530431</v>
      </c>
      <c r="X178" s="217">
        <f>TEL!X$38</f>
        <v>1.1632821764228964</v>
      </c>
      <c r="Y178" s="217">
        <f>TEL!Y$38</f>
        <v>1.1194998826791354</v>
      </c>
    </row>
    <row r="179" spans="1:25" ht="12" customHeight="1" x14ac:dyDescent="0.25">
      <c r="A179" s="12" t="s">
        <v>67</v>
      </c>
      <c r="B179" s="217">
        <f>WWP!B$38</f>
        <v>0.8919720945259505</v>
      </c>
      <c r="C179" s="217">
        <f>WWP!C$38</f>
        <v>0.68730551399860473</v>
      </c>
      <c r="D179" s="217">
        <f>WWP!D$38</f>
        <v>0.72422809330887583</v>
      </c>
      <c r="E179" s="217">
        <f>WWP!E$38</f>
        <v>0.72839891285217673</v>
      </c>
      <c r="F179" s="217">
        <f>WWP!F$38</f>
        <v>0.76007599242915058</v>
      </c>
      <c r="G179" s="217">
        <f>WWP!G$38</f>
        <v>0.87333634200647914</v>
      </c>
      <c r="H179" s="217">
        <f>WWP!H$38</f>
        <v>0.73729226587143204</v>
      </c>
      <c r="I179" s="217">
        <f>WWP!I$38</f>
        <v>0.84340812775882334</v>
      </c>
      <c r="J179" s="217">
        <f>WWP!J$38</f>
        <v>0.90475811779149495</v>
      </c>
      <c r="K179" s="217">
        <f>WWP!K$38</f>
        <v>0.63489890152694428</v>
      </c>
      <c r="L179" s="217">
        <f>WWP!L$38</f>
        <v>0.66183855735545938</v>
      </c>
      <c r="M179" s="217">
        <f>WWP!M$38</f>
        <v>0.49961889912808505</v>
      </c>
      <c r="N179" s="217">
        <f>WWP!N$38</f>
        <v>0.26460840550776671</v>
      </c>
      <c r="O179" s="217">
        <f>WWP!O$38</f>
        <v>0.27934488781374711</v>
      </c>
      <c r="P179" s="217">
        <f>WWP!P$38</f>
        <v>0.28527690196055927</v>
      </c>
      <c r="Q179" s="217">
        <f>WWP!Q$38</f>
        <v>0.16249511733793331</v>
      </c>
      <c r="R179" s="217">
        <f>WWP!R$38</f>
        <v>0.30570160747352204</v>
      </c>
      <c r="S179" s="217">
        <f>WWP!S$38</f>
        <v>0.36413041816226049</v>
      </c>
      <c r="T179" s="217">
        <f>WWP!T$38</f>
        <v>0.33493338770213005</v>
      </c>
      <c r="U179" s="217">
        <f>WWP!U$38</f>
        <v>0.2728586234330781</v>
      </c>
      <c r="V179" s="217">
        <f>WWP!V$38</f>
        <v>0.24700434611527056</v>
      </c>
      <c r="W179" s="217">
        <f>WWP!W$38</f>
        <v>0.2711421522643585</v>
      </c>
      <c r="X179" s="217">
        <f>WWP!X$38</f>
        <v>0.29092044361743241</v>
      </c>
      <c r="Y179" s="217">
        <f>WWP!Y$38</f>
        <v>0.24000574684611256</v>
      </c>
    </row>
    <row r="180" spans="1:25" ht="12" customHeight="1" x14ac:dyDescent="0.25">
      <c r="A180" s="16" t="s">
        <v>68</v>
      </c>
      <c r="B180" s="222">
        <f>OIS!B$38</f>
        <v>1.3487524953939818</v>
      </c>
      <c r="C180" s="222">
        <f>OIS!C$38</f>
        <v>1.2647025223878856</v>
      </c>
      <c r="D180" s="222">
        <f>OIS!D$38</f>
        <v>1.2332284341217767</v>
      </c>
      <c r="E180" s="222">
        <f>OIS!E$38</f>
        <v>1.1380939970087045</v>
      </c>
      <c r="F180" s="222">
        <f>OIS!F$38</f>
        <v>1.0737808399684421</v>
      </c>
      <c r="G180" s="222">
        <f>OIS!G$38</f>
        <v>1.2053512200834864</v>
      </c>
      <c r="H180" s="222">
        <f>OIS!H$38</f>
        <v>1.1421326285500726</v>
      </c>
      <c r="I180" s="222">
        <f>OIS!I$38</f>
        <v>1.101815519998981</v>
      </c>
      <c r="J180" s="222">
        <f>OIS!J$38</f>
        <v>1.1897672368750467</v>
      </c>
      <c r="K180" s="222">
        <f>OIS!K$38</f>
        <v>0.90302480262225204</v>
      </c>
      <c r="L180" s="222">
        <f>OIS!L$38</f>
        <v>1.0483030703017107</v>
      </c>
      <c r="M180" s="222">
        <f>OIS!M$38</f>
        <v>1.1307546918403437</v>
      </c>
      <c r="N180" s="222">
        <f>OIS!N$38</f>
        <v>1.0789504339935905</v>
      </c>
      <c r="O180" s="222">
        <f>OIS!O$38</f>
        <v>0.96928777706642366</v>
      </c>
      <c r="P180" s="222">
        <f>OIS!P$38</f>
        <v>0.92917652831845043</v>
      </c>
      <c r="Q180" s="222">
        <f>OIS!Q$38</f>
        <v>0.7422791316084929</v>
      </c>
      <c r="R180" s="222">
        <f>OIS!R$38</f>
        <v>0.73486752013731194</v>
      </c>
      <c r="S180" s="222">
        <f>OIS!S$38</f>
        <v>0.83048078223199318</v>
      </c>
      <c r="T180" s="222">
        <f>OIS!T$38</f>
        <v>0.78081540315497411</v>
      </c>
      <c r="U180" s="222">
        <f>OIS!U$38</f>
        <v>0.78272730819257241</v>
      </c>
      <c r="V180" s="222">
        <f>OIS!V$38</f>
        <v>0.80062912365050853</v>
      </c>
      <c r="W180" s="222">
        <f>OIS!W$38</f>
        <v>0.81686280248965337</v>
      </c>
      <c r="X180" s="222">
        <f>OIS!X$38</f>
        <v>0.85507665961358481</v>
      </c>
      <c r="Y180" s="222">
        <f>OIS!Y$38</f>
        <v>0.9016802191648543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LT: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780.15657781429968</v>
      </c>
      <c r="C5" s="223">
        <f t="shared" si="0"/>
        <v>772.34196044574855</v>
      </c>
      <c r="D5" s="223">
        <f t="shared" si="0"/>
        <v>859.04703353251034</v>
      </c>
      <c r="E5" s="223">
        <f t="shared" si="0"/>
        <v>904.89183146848927</v>
      </c>
      <c r="F5" s="223">
        <f t="shared" si="0"/>
        <v>931.50464316368777</v>
      </c>
      <c r="G5" s="223">
        <f t="shared" si="0"/>
        <v>1057.5907136714386</v>
      </c>
      <c r="H5" s="223">
        <f t="shared" si="0"/>
        <v>1088.0411006015891</v>
      </c>
      <c r="I5" s="223">
        <f t="shared" si="0"/>
        <v>1116.536457437785</v>
      </c>
      <c r="J5" s="223">
        <f t="shared" si="0"/>
        <v>1010.0853826304015</v>
      </c>
      <c r="K5" s="223">
        <f t="shared" si="0"/>
        <v>872.14135855472</v>
      </c>
      <c r="L5" s="223">
        <f t="shared" si="0"/>
        <v>949.629320721147</v>
      </c>
      <c r="M5" s="223">
        <f t="shared" si="0"/>
        <v>1013.3457437654384</v>
      </c>
      <c r="N5" s="223">
        <f t="shared" si="0"/>
        <v>1071.7588134128514</v>
      </c>
      <c r="O5" s="223">
        <f t="shared" si="0"/>
        <v>1037.3269131548066</v>
      </c>
      <c r="P5" s="223">
        <f t="shared" si="0"/>
        <v>1033.722527944411</v>
      </c>
      <c r="Q5" s="223">
        <f t="shared" si="0"/>
        <v>982.75546001651787</v>
      </c>
      <c r="R5" s="223">
        <f t="shared" si="0"/>
        <v>988.96930352419338</v>
      </c>
      <c r="S5" s="223">
        <f t="shared" si="0"/>
        <v>1070.9268271703863</v>
      </c>
      <c r="T5" s="223">
        <f t="shared" si="0"/>
        <v>1106.587790197121</v>
      </c>
      <c r="U5" s="223">
        <f t="shared" si="0"/>
        <v>1113.7629406700721</v>
      </c>
      <c r="V5" s="223">
        <f t="shared" si="0"/>
        <v>1024.3400687869562</v>
      </c>
      <c r="W5" s="223">
        <f t="shared" si="0"/>
        <v>1109.1641444533166</v>
      </c>
      <c r="X5" s="223">
        <f t="shared" si="0"/>
        <v>953.87222699868232</v>
      </c>
      <c r="Y5" s="223">
        <f t="shared" si="0"/>
        <v>898.6699914011723</v>
      </c>
    </row>
    <row r="6" spans="1:25" ht="12" customHeight="1" x14ac:dyDescent="0.25">
      <c r="A6" s="173" t="s">
        <v>91</v>
      </c>
      <c r="B6" s="224">
        <v>9.3230646219911115</v>
      </c>
      <c r="C6" s="224">
        <v>9.438143469711294</v>
      </c>
      <c r="D6" s="224">
        <v>9.9678470850120977</v>
      </c>
      <c r="E6" s="224">
        <v>10.222838683383147</v>
      </c>
      <c r="F6" s="224">
        <v>10.816165229171554</v>
      </c>
      <c r="G6" s="224">
        <v>11.108949928887551</v>
      </c>
      <c r="H6" s="224">
        <v>11.355804123626838</v>
      </c>
      <c r="I6" s="224">
        <v>11.650347747589414</v>
      </c>
      <c r="J6" s="224">
        <v>10.309592048576349</v>
      </c>
      <c r="K6" s="224">
        <v>8.9294208231027188</v>
      </c>
      <c r="L6" s="224">
        <v>9.3163825983767534</v>
      </c>
      <c r="M6" s="224">
        <v>9.7508523499409119</v>
      </c>
      <c r="N6" s="224">
        <v>10.185653336963542</v>
      </c>
      <c r="O6" s="224">
        <v>10.523089652312883</v>
      </c>
      <c r="P6" s="224">
        <v>10.576927824265059</v>
      </c>
      <c r="Q6" s="224">
        <v>11.282378496425792</v>
      </c>
      <c r="R6" s="224">
        <v>11.702966750860735</v>
      </c>
      <c r="S6" s="224">
        <v>12.047979692151003</v>
      </c>
      <c r="T6" s="224">
        <v>12.504511027345874</v>
      </c>
      <c r="U6" s="224">
        <v>12.779355227703206</v>
      </c>
      <c r="V6" s="224">
        <v>12.591343129382338</v>
      </c>
      <c r="W6" s="224">
        <v>13.233117493200726</v>
      </c>
      <c r="X6" s="224">
        <v>12.428406815722028</v>
      </c>
      <c r="Y6" s="224">
        <v>11.743756378083138</v>
      </c>
    </row>
    <row r="7" spans="1:25" ht="12" customHeight="1" x14ac:dyDescent="0.25">
      <c r="A7" s="173" t="s">
        <v>92</v>
      </c>
      <c r="B7" s="224">
        <v>13.662393156839178</v>
      </c>
      <c r="C7" s="224">
        <v>13.943063027414286</v>
      </c>
      <c r="D7" s="224">
        <v>14.861476021643298</v>
      </c>
      <c r="E7" s="224">
        <v>15.688454938255814</v>
      </c>
      <c r="F7" s="224">
        <v>17.661692089036258</v>
      </c>
      <c r="G7" s="224">
        <v>18.346456140944824</v>
      </c>
      <c r="H7" s="224">
        <v>19.402020963632932</v>
      </c>
      <c r="I7" s="224">
        <v>21.090377825230519</v>
      </c>
      <c r="J7" s="224">
        <v>19.133473868632279</v>
      </c>
      <c r="K7" s="224">
        <v>16.140783810646461</v>
      </c>
      <c r="L7" s="224">
        <v>17.276761238166202</v>
      </c>
      <c r="M7" s="224">
        <v>18.839634075283513</v>
      </c>
      <c r="N7" s="224">
        <v>19.429530759296455</v>
      </c>
      <c r="O7" s="224">
        <v>19.17456111812324</v>
      </c>
      <c r="P7" s="224">
        <v>19.329981419947746</v>
      </c>
      <c r="Q7" s="224">
        <v>19.340119073278522</v>
      </c>
      <c r="R7" s="224">
        <v>20.448773552870723</v>
      </c>
      <c r="S7" s="224">
        <v>21.64082444574094</v>
      </c>
      <c r="T7" s="224">
        <v>21.550501045824976</v>
      </c>
      <c r="U7" s="224">
        <v>21.910594579653765</v>
      </c>
      <c r="V7" s="224">
        <v>22.682115476581906</v>
      </c>
      <c r="W7" s="224">
        <v>22.644691764692659</v>
      </c>
      <c r="X7" s="224">
        <v>20.055427298586707</v>
      </c>
      <c r="Y7" s="224">
        <v>19.569849516283966</v>
      </c>
    </row>
    <row r="8" spans="1:25" ht="12" customHeight="1" x14ac:dyDescent="0.25">
      <c r="A8" s="173" t="s">
        <v>93</v>
      </c>
      <c r="B8" s="224">
        <v>19.925852792489579</v>
      </c>
      <c r="C8" s="224">
        <v>20.398950768475245</v>
      </c>
      <c r="D8" s="224">
        <v>21.909073924212517</v>
      </c>
      <c r="E8" s="224">
        <v>22.907557508942105</v>
      </c>
      <c r="F8" s="224">
        <v>25.08578690251824</v>
      </c>
      <c r="G8" s="224">
        <v>26.314519027607169</v>
      </c>
      <c r="H8" s="224">
        <v>27.596983961460658</v>
      </c>
      <c r="I8" s="224">
        <v>29.967933256887278</v>
      </c>
      <c r="J8" s="224">
        <v>27.809697286649644</v>
      </c>
      <c r="K8" s="224">
        <v>23.792159421141889</v>
      </c>
      <c r="L8" s="224">
        <v>26.263083516288418</v>
      </c>
      <c r="M8" s="224">
        <v>27.892382473640833</v>
      </c>
      <c r="N8" s="224">
        <v>28.535316635599163</v>
      </c>
      <c r="O8" s="224">
        <v>28.713798001382184</v>
      </c>
      <c r="P8" s="224">
        <v>29.109641378554318</v>
      </c>
      <c r="Q8" s="224">
        <v>29.955222637258544</v>
      </c>
      <c r="R8" s="224">
        <v>31.680512550908809</v>
      </c>
      <c r="S8" s="224">
        <v>33.466166360145074</v>
      </c>
      <c r="T8" s="224">
        <v>33.803733266783574</v>
      </c>
      <c r="U8" s="224">
        <v>34.114963231135889</v>
      </c>
      <c r="V8" s="224">
        <v>35.193675559880212</v>
      </c>
      <c r="W8" s="224">
        <v>35.546032095782877</v>
      </c>
      <c r="X8" s="224">
        <v>32.27672651166187</v>
      </c>
      <c r="Y8" s="224">
        <v>31.397624358569821</v>
      </c>
    </row>
    <row r="9" spans="1:25" ht="12" customHeight="1" x14ac:dyDescent="0.25">
      <c r="A9" s="173" t="s">
        <v>94</v>
      </c>
      <c r="B9" s="224">
        <v>23.084802434024116</v>
      </c>
      <c r="C9" s="224">
        <v>23.975119152112239</v>
      </c>
      <c r="D9" s="224">
        <v>26.870926126726495</v>
      </c>
      <c r="E9" s="224">
        <v>28.605568235311786</v>
      </c>
      <c r="F9" s="224">
        <v>32.56045993578087</v>
      </c>
      <c r="G9" s="224">
        <v>34.380774398260144</v>
      </c>
      <c r="H9" s="224">
        <v>36.853945365010887</v>
      </c>
      <c r="I9" s="224">
        <v>40.43468701316452</v>
      </c>
      <c r="J9" s="224">
        <v>37.293292680565074</v>
      </c>
      <c r="K9" s="224">
        <v>31.573675733469436</v>
      </c>
      <c r="L9" s="224">
        <v>34.201595068669398</v>
      </c>
      <c r="M9" s="224">
        <v>35.870579543883174</v>
      </c>
      <c r="N9" s="224">
        <v>37.639093661951279</v>
      </c>
      <c r="O9" s="224">
        <v>36.751546419197602</v>
      </c>
      <c r="P9" s="224">
        <v>37.736237724899638</v>
      </c>
      <c r="Q9" s="224">
        <v>38.500124103412574</v>
      </c>
      <c r="R9" s="224">
        <v>41.068086525293886</v>
      </c>
      <c r="S9" s="224">
        <v>43.075142065399419</v>
      </c>
      <c r="T9" s="224">
        <v>42.448941973720508</v>
      </c>
      <c r="U9" s="224">
        <v>43.072087165398429</v>
      </c>
      <c r="V9" s="224">
        <v>45.119528067800672</v>
      </c>
      <c r="W9" s="224">
        <v>45.21943868005215</v>
      </c>
      <c r="X9" s="224">
        <v>39.99398269236022</v>
      </c>
      <c r="Y9" s="224">
        <v>39.400309371484518</v>
      </c>
    </row>
    <row r="10" spans="1:25" ht="12" customHeight="1" x14ac:dyDescent="0.25">
      <c r="A10" s="36" t="s">
        <v>95</v>
      </c>
      <c r="B10" s="225">
        <f t="shared" ref="B10:Y10" si="1">SUM(B11:B15)</f>
        <v>17.341309833395623</v>
      </c>
      <c r="C10" s="225">
        <f t="shared" si="1"/>
        <v>18.259817123625393</v>
      </c>
      <c r="D10" s="225">
        <f t="shared" si="1"/>
        <v>19.556175217126125</v>
      </c>
      <c r="E10" s="225">
        <f t="shared" si="1"/>
        <v>20.789964488961139</v>
      </c>
      <c r="F10" s="225">
        <f t="shared" si="1"/>
        <v>21.503085437136999</v>
      </c>
      <c r="G10" s="225">
        <f t="shared" si="1"/>
        <v>25.423899317439361</v>
      </c>
      <c r="H10" s="225">
        <f t="shared" si="1"/>
        <v>25.233255352203152</v>
      </c>
      <c r="I10" s="225">
        <f t="shared" si="1"/>
        <v>24.323241472006163</v>
      </c>
      <c r="J10" s="225">
        <f t="shared" si="1"/>
        <v>21.252466981994814</v>
      </c>
      <c r="K10" s="225">
        <f t="shared" si="1"/>
        <v>20.397593354885288</v>
      </c>
      <c r="L10" s="225">
        <f t="shared" si="1"/>
        <v>21.82812383447126</v>
      </c>
      <c r="M10" s="225">
        <f t="shared" si="1"/>
        <v>22.063123873238673</v>
      </c>
      <c r="N10" s="225">
        <f t="shared" si="1"/>
        <v>23.061443425173653</v>
      </c>
      <c r="O10" s="225">
        <f t="shared" si="1"/>
        <v>21.586996776426869</v>
      </c>
      <c r="P10" s="225">
        <f t="shared" si="1"/>
        <v>22.168605729707789</v>
      </c>
      <c r="Q10" s="225">
        <f t="shared" si="1"/>
        <v>22.634034306577561</v>
      </c>
      <c r="R10" s="225">
        <f t="shared" si="1"/>
        <v>22.324926548698343</v>
      </c>
      <c r="S10" s="225">
        <f t="shared" si="1"/>
        <v>23.089089459471325</v>
      </c>
      <c r="T10" s="225">
        <f t="shared" si="1"/>
        <v>24.605533755134246</v>
      </c>
      <c r="U10" s="225">
        <f t="shared" si="1"/>
        <v>25.105830202285006</v>
      </c>
      <c r="V10" s="225">
        <f t="shared" si="1"/>
        <v>22.996455311218853</v>
      </c>
      <c r="W10" s="225">
        <f t="shared" si="1"/>
        <v>25.397038989668456</v>
      </c>
      <c r="X10" s="225">
        <f t="shared" si="1"/>
        <v>22.502995402855365</v>
      </c>
      <c r="Y10" s="225">
        <f t="shared" si="1"/>
        <v>20.957599704434653</v>
      </c>
    </row>
    <row r="11" spans="1:25" ht="12" customHeight="1" x14ac:dyDescent="0.25">
      <c r="A11" s="37" t="s">
        <v>82</v>
      </c>
      <c r="B11" s="226">
        <v>0.61089139064367548</v>
      </c>
      <c r="C11" s="226">
        <v>0.54555385440900772</v>
      </c>
      <c r="D11" s="226">
        <v>0.45756103074795673</v>
      </c>
      <c r="E11" s="226">
        <v>0.61979388394093071</v>
      </c>
      <c r="F11" s="226">
        <v>0.67276830757457928</v>
      </c>
      <c r="G11" s="226">
        <v>1.0705739321433709</v>
      </c>
      <c r="H11" s="226">
        <v>0.51052550237848304</v>
      </c>
      <c r="I11" s="226">
        <v>0.4619224311882511</v>
      </c>
      <c r="J11" s="226">
        <v>0.45747843847607211</v>
      </c>
      <c r="K11" s="226">
        <v>0.46159593765437884</v>
      </c>
      <c r="L11" s="226">
        <v>0.51866327691652203</v>
      </c>
      <c r="M11" s="226">
        <v>0.40486119272352344</v>
      </c>
      <c r="N11" s="226">
        <v>0.39771635371378039</v>
      </c>
      <c r="O11" s="226">
        <v>0.36123698835546608</v>
      </c>
      <c r="P11" s="226">
        <v>0.3842847330588241</v>
      </c>
      <c r="Q11" s="226">
        <v>0.30935308032291514</v>
      </c>
      <c r="R11" s="226">
        <v>0.28959743829462381</v>
      </c>
      <c r="S11" s="226">
        <v>0.24472742989989907</v>
      </c>
      <c r="T11" s="226">
        <v>0.33197865121393211</v>
      </c>
      <c r="U11" s="226">
        <v>0.31726156329578714</v>
      </c>
      <c r="V11" s="226">
        <v>0.38618113019388806</v>
      </c>
      <c r="W11" s="226">
        <v>0.39554753641694457</v>
      </c>
      <c r="X11" s="226">
        <v>0.42750873168524722</v>
      </c>
      <c r="Y11" s="226">
        <v>0.41741099044336794</v>
      </c>
    </row>
    <row r="12" spans="1:25" ht="12" customHeight="1" x14ac:dyDescent="0.25">
      <c r="A12" s="37" t="s">
        <v>73</v>
      </c>
      <c r="B12" s="226">
        <v>10.422502442969245</v>
      </c>
      <c r="C12" s="226">
        <v>11.538605818768767</v>
      </c>
      <c r="D12" s="226">
        <v>12.729919117735619</v>
      </c>
      <c r="E12" s="226">
        <v>13.716760690811022</v>
      </c>
      <c r="F12" s="226">
        <v>14.382477348367951</v>
      </c>
      <c r="G12" s="226">
        <v>18.849453102744786</v>
      </c>
      <c r="H12" s="226">
        <v>18.579946868229559</v>
      </c>
      <c r="I12" s="226">
        <v>17.167802023575433</v>
      </c>
      <c r="J12" s="226">
        <v>15.166042432477035</v>
      </c>
      <c r="K12" s="226">
        <v>14.531697769332618</v>
      </c>
      <c r="L12" s="226">
        <v>15.39842543006562</v>
      </c>
      <c r="M12" s="226">
        <v>16.087037596800716</v>
      </c>
      <c r="N12" s="226">
        <v>16.424733484233787</v>
      </c>
      <c r="O12" s="226">
        <v>14.251464216596506</v>
      </c>
      <c r="P12" s="226">
        <v>13.850640211886743</v>
      </c>
      <c r="Q12" s="226">
        <v>12.874954157656651</v>
      </c>
      <c r="R12" s="226">
        <v>12.573004071137737</v>
      </c>
      <c r="S12" s="226">
        <v>12.796338069646289</v>
      </c>
      <c r="T12" s="226">
        <v>14.022490589018689</v>
      </c>
      <c r="U12" s="226">
        <v>13.673305291796174</v>
      </c>
      <c r="V12" s="226">
        <v>11.369846303250572</v>
      </c>
      <c r="W12" s="226">
        <v>12.330827320897246</v>
      </c>
      <c r="X12" s="226">
        <v>10.076459098801443</v>
      </c>
      <c r="Y12" s="226">
        <v>8.8968110943050647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0.81203783318138301</v>
      </c>
      <c r="U14" s="226">
        <v>0.90765262251998713</v>
      </c>
      <c r="V14" s="226">
        <v>0.9314703353292425</v>
      </c>
      <c r="W14" s="226">
        <v>1.9585554599975532</v>
      </c>
      <c r="X14" s="226">
        <v>2.0779879621360169</v>
      </c>
      <c r="Y14" s="226">
        <v>2.1735167669482638</v>
      </c>
    </row>
    <row r="15" spans="1:25" ht="12" customHeight="1" x14ac:dyDescent="0.25">
      <c r="A15" s="38" t="s">
        <v>40</v>
      </c>
      <c r="B15" s="227">
        <v>6.3079159997827023</v>
      </c>
      <c r="C15" s="227">
        <v>6.1756574504476172</v>
      </c>
      <c r="D15" s="227">
        <v>6.3686950686425483</v>
      </c>
      <c r="E15" s="227">
        <v>6.453409914209189</v>
      </c>
      <c r="F15" s="227">
        <v>6.4478397811944692</v>
      </c>
      <c r="G15" s="227">
        <v>5.5038722825512023</v>
      </c>
      <c r="H15" s="227">
        <v>6.1427829815951132</v>
      </c>
      <c r="I15" s="227">
        <v>6.6935170172424767</v>
      </c>
      <c r="J15" s="227">
        <v>5.6289461110417083</v>
      </c>
      <c r="K15" s="227">
        <v>5.4042996478982914</v>
      </c>
      <c r="L15" s="227">
        <v>5.9110351274891171</v>
      </c>
      <c r="M15" s="227">
        <v>5.5712250837144364</v>
      </c>
      <c r="N15" s="227">
        <v>6.2389935872260862</v>
      </c>
      <c r="O15" s="227">
        <v>6.9742955714748964</v>
      </c>
      <c r="P15" s="227">
        <v>7.933680784762223</v>
      </c>
      <c r="Q15" s="227">
        <v>9.4497270685979942</v>
      </c>
      <c r="R15" s="227">
        <v>9.4623250392659841</v>
      </c>
      <c r="S15" s="227">
        <v>10.048023959925137</v>
      </c>
      <c r="T15" s="227">
        <v>9.4390266817202395</v>
      </c>
      <c r="U15" s="227">
        <v>10.20761072467306</v>
      </c>
      <c r="V15" s="227">
        <v>10.30895754244515</v>
      </c>
      <c r="W15" s="227">
        <v>10.712108672356711</v>
      </c>
      <c r="X15" s="227">
        <v>9.9210396102326577</v>
      </c>
      <c r="Y15" s="227">
        <v>9.4698608527379555</v>
      </c>
    </row>
    <row r="16" spans="1:25" ht="12" customHeight="1" x14ac:dyDescent="0.25">
      <c r="A16" s="39" t="s">
        <v>97</v>
      </c>
      <c r="B16" s="228">
        <f t="shared" ref="B16:Y16" si="2">SUM(B17:B26)</f>
        <v>344.98177487614942</v>
      </c>
      <c r="C16" s="228">
        <f t="shared" si="2"/>
        <v>335.20456857233933</v>
      </c>
      <c r="D16" s="228">
        <f t="shared" si="2"/>
        <v>394.3146951020633</v>
      </c>
      <c r="E16" s="228">
        <f t="shared" si="2"/>
        <v>426.02374330657739</v>
      </c>
      <c r="F16" s="228">
        <f t="shared" si="2"/>
        <v>404.14643019645746</v>
      </c>
      <c r="G16" s="228">
        <f t="shared" si="2"/>
        <v>453.71954964452971</v>
      </c>
      <c r="H16" s="228">
        <f t="shared" si="2"/>
        <v>452.25186512240953</v>
      </c>
      <c r="I16" s="228">
        <f t="shared" si="2"/>
        <v>472.10453645802369</v>
      </c>
      <c r="J16" s="228">
        <f t="shared" si="2"/>
        <v>430.12880309985985</v>
      </c>
      <c r="K16" s="228">
        <f t="shared" si="2"/>
        <v>401.26263438577701</v>
      </c>
      <c r="L16" s="228">
        <f t="shared" si="2"/>
        <v>439.15254571576827</v>
      </c>
      <c r="M16" s="228">
        <f t="shared" si="2"/>
        <v>459.84774411476536</v>
      </c>
      <c r="N16" s="228">
        <f t="shared" si="2"/>
        <v>477.14264438390717</v>
      </c>
      <c r="O16" s="228">
        <f t="shared" si="2"/>
        <v>448.5141998805999</v>
      </c>
      <c r="P16" s="228">
        <f t="shared" si="2"/>
        <v>447.13695519756544</v>
      </c>
      <c r="Q16" s="228">
        <f t="shared" si="2"/>
        <v>415.01870513843392</v>
      </c>
      <c r="R16" s="228">
        <f t="shared" si="2"/>
        <v>424.05834660459982</v>
      </c>
      <c r="S16" s="228">
        <f t="shared" si="2"/>
        <v>480.36749966628452</v>
      </c>
      <c r="T16" s="228">
        <f t="shared" si="2"/>
        <v>487.24732526732316</v>
      </c>
      <c r="U16" s="228">
        <f t="shared" si="2"/>
        <v>473.66590988904443</v>
      </c>
      <c r="V16" s="228">
        <f t="shared" si="2"/>
        <v>422.58418514927973</v>
      </c>
      <c r="W16" s="228">
        <f t="shared" si="2"/>
        <v>462.4102506632621</v>
      </c>
      <c r="X16" s="228">
        <f t="shared" si="2"/>
        <v>363.19169404328341</v>
      </c>
      <c r="Y16" s="228">
        <f t="shared" si="2"/>
        <v>355.72646956733098</v>
      </c>
    </row>
    <row r="17" spans="1:25" ht="12" customHeight="1" x14ac:dyDescent="0.25">
      <c r="A17" s="46" t="s">
        <v>28</v>
      </c>
      <c r="B17" s="229">
        <v>5.2308405948486021</v>
      </c>
      <c r="C17" s="229">
        <v>3.2210327002009338</v>
      </c>
      <c r="D17" s="229">
        <v>4.5594900742420137</v>
      </c>
      <c r="E17" s="229">
        <v>4.8515760272121113</v>
      </c>
      <c r="F17" s="229">
        <v>4.8115432043509019</v>
      </c>
      <c r="G17" s="229">
        <v>5.1393667500696063</v>
      </c>
      <c r="H17" s="229">
        <v>5.8871073660141375</v>
      </c>
      <c r="I17" s="229">
        <v>5.8385256995718473</v>
      </c>
      <c r="J17" s="229">
        <v>4.4772097367343999</v>
      </c>
      <c r="K17" s="229">
        <v>4.0164412992450744</v>
      </c>
      <c r="L17" s="229">
        <v>4.3196228392762981</v>
      </c>
      <c r="M17" s="229">
        <v>5.7977020062799323</v>
      </c>
      <c r="N17" s="229">
        <v>5.7118926525289826</v>
      </c>
      <c r="O17" s="229">
        <v>6.5881236157593444</v>
      </c>
      <c r="P17" s="229">
        <v>6.0615970366891423</v>
      </c>
      <c r="Q17" s="229">
        <v>4.3195740317777238</v>
      </c>
      <c r="R17" s="229">
        <v>4.0158833912496839</v>
      </c>
      <c r="S17" s="229">
        <v>4.8268491120367436</v>
      </c>
      <c r="T17" s="229">
        <v>4.7172142694382382</v>
      </c>
      <c r="U17" s="229">
        <v>4.6106592319763919</v>
      </c>
      <c r="V17" s="229">
        <v>4.3072122701367777</v>
      </c>
      <c r="W17" s="229">
        <v>4.3430088403004259</v>
      </c>
      <c r="X17" s="229">
        <v>3.8353179803532402</v>
      </c>
      <c r="Y17" s="229">
        <v>3.4660789575569781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2.5081777200744315</v>
      </c>
      <c r="C19" s="229">
        <v>1.8528667523495228</v>
      </c>
      <c r="D19" s="229">
        <v>1.8527782608169727</v>
      </c>
      <c r="E19" s="229">
        <v>2.2163982612175608</v>
      </c>
      <c r="F19" s="229">
        <v>2.2431386096969463</v>
      </c>
      <c r="G19" s="229">
        <v>3.7522987860968202</v>
      </c>
      <c r="H19" s="229">
        <v>4.60262334015344</v>
      </c>
      <c r="I19" s="229">
        <v>5.8117101133741524</v>
      </c>
      <c r="J19" s="229">
        <v>5.1535043377136498</v>
      </c>
      <c r="K19" s="229">
        <v>4.1157622068500013</v>
      </c>
      <c r="L19" s="229">
        <v>4.6714028732019477</v>
      </c>
      <c r="M19" s="229">
        <v>3.9475859127376931</v>
      </c>
      <c r="N19" s="229">
        <v>5.2132288456087235</v>
      </c>
      <c r="O19" s="229">
        <v>5.0811748569244326</v>
      </c>
      <c r="P19" s="229">
        <v>3.3178486728660013</v>
      </c>
      <c r="Q19" s="229">
        <v>4.9771817613508844</v>
      </c>
      <c r="R19" s="229">
        <v>4.9643732672974421</v>
      </c>
      <c r="S19" s="229">
        <v>5.4494597714981463</v>
      </c>
      <c r="T19" s="229">
        <v>5.6182184385651359</v>
      </c>
      <c r="U19" s="229">
        <v>6.1505853141058244</v>
      </c>
      <c r="V19" s="229">
        <v>3.8586730838311509</v>
      </c>
      <c r="W19" s="229">
        <v>4.5499176029910586</v>
      </c>
      <c r="X19" s="229">
        <v>5.8287700924000019</v>
      </c>
      <c r="Y19" s="229">
        <v>8.8976199739836819</v>
      </c>
    </row>
    <row r="20" spans="1:25" ht="12" customHeight="1" x14ac:dyDescent="0.25">
      <c r="A20" s="46" t="s">
        <v>82</v>
      </c>
      <c r="B20" s="229">
        <v>6.570870525231463</v>
      </c>
      <c r="C20" s="229">
        <v>5.2545484199811412</v>
      </c>
      <c r="D20" s="229">
        <v>3.6880253242554133</v>
      </c>
      <c r="E20" s="229">
        <v>4.9594345035154932</v>
      </c>
      <c r="F20" s="229">
        <v>5.1971790722020312</v>
      </c>
      <c r="G20" s="229">
        <v>9.4908176343119646</v>
      </c>
      <c r="H20" s="229">
        <v>5.5310678195943348</v>
      </c>
      <c r="I20" s="229">
        <v>4.8568652029595007</v>
      </c>
      <c r="J20" s="229">
        <v>4.7112302041202634</v>
      </c>
      <c r="K20" s="229">
        <v>4.973035679244652</v>
      </c>
      <c r="L20" s="229">
        <v>4.9278268173934965</v>
      </c>
      <c r="M20" s="229">
        <v>5.5945898706128467</v>
      </c>
      <c r="N20" s="229">
        <v>4.4334771213228548</v>
      </c>
      <c r="O20" s="229">
        <v>3.7315126925967563</v>
      </c>
      <c r="P20" s="229">
        <v>5.1973377521509851</v>
      </c>
      <c r="Q20" s="229">
        <v>4.4983701162809586</v>
      </c>
      <c r="R20" s="229">
        <v>3.9842734529040547</v>
      </c>
      <c r="S20" s="229">
        <v>4.3247927643807911</v>
      </c>
      <c r="T20" s="229">
        <v>5.0385390297968984</v>
      </c>
      <c r="U20" s="229">
        <v>5.3498221258486645</v>
      </c>
      <c r="V20" s="229">
        <v>5.824324499480718</v>
      </c>
      <c r="W20" s="229">
        <v>6.3403190551212516</v>
      </c>
      <c r="X20" s="229">
        <v>7.9716972164254667</v>
      </c>
      <c r="Y20" s="229">
        <v>8.2670446469508541</v>
      </c>
    </row>
    <row r="21" spans="1:25" ht="12" customHeight="1" x14ac:dyDescent="0.25">
      <c r="A21" s="46" t="s">
        <v>32</v>
      </c>
      <c r="B21" s="229">
        <v>36.260073691634126</v>
      </c>
      <c r="C21" s="229">
        <v>26.843272920042935</v>
      </c>
      <c r="D21" s="229">
        <v>18.567898669614689</v>
      </c>
      <c r="E21" s="229">
        <v>16.060163315978972</v>
      </c>
      <c r="F21" s="229">
        <v>15.39184798208197</v>
      </c>
      <c r="G21" s="229">
        <v>11.49628029801462</v>
      </c>
      <c r="H21" s="229">
        <v>10.732401664655567</v>
      </c>
      <c r="I21" s="229">
        <v>10.032255823421098</v>
      </c>
      <c r="J21" s="229">
        <v>7.217124318795487</v>
      </c>
      <c r="K21" s="229">
        <v>5.4151348742782393</v>
      </c>
      <c r="L21" s="229">
        <v>5.7704707387186538</v>
      </c>
      <c r="M21" s="229">
        <v>5.4707975062936454</v>
      </c>
      <c r="N21" s="229">
        <v>4.7209388236653789</v>
      </c>
      <c r="O21" s="229">
        <v>3.9382719806989055</v>
      </c>
      <c r="P21" s="229">
        <v>4.6527654658208792</v>
      </c>
      <c r="Q21" s="229">
        <v>5.3621950491829402</v>
      </c>
      <c r="R21" s="229">
        <v>5.3693079279918319</v>
      </c>
      <c r="S21" s="229">
        <v>5.8193678921758236</v>
      </c>
      <c r="T21" s="229">
        <v>3.6140505210932372</v>
      </c>
      <c r="U21" s="229">
        <v>4.8347869423689742</v>
      </c>
      <c r="V21" s="229">
        <v>4.9590076631251305</v>
      </c>
      <c r="W21" s="229">
        <v>3.4161989639093306</v>
      </c>
      <c r="X21" s="229">
        <v>0.31716234191131765</v>
      </c>
      <c r="Y21" s="229">
        <v>0.37995724592724733</v>
      </c>
    </row>
    <row r="22" spans="1:25" ht="12" customHeight="1" x14ac:dyDescent="0.25">
      <c r="A22" s="46" t="s">
        <v>33</v>
      </c>
      <c r="B22" s="229">
        <v>3.1491831470678662</v>
      </c>
      <c r="C22" s="229">
        <v>1.0496990542038189</v>
      </c>
      <c r="D22" s="229">
        <v>1.049699054192814</v>
      </c>
      <c r="E22" s="229">
        <v>2.099398108351652</v>
      </c>
      <c r="F22" s="229">
        <v>1.0496990541921929</v>
      </c>
      <c r="G22" s="229">
        <v>3.1929659160890718</v>
      </c>
      <c r="H22" s="229">
        <v>2.3291040877801077</v>
      </c>
      <c r="I22" s="229">
        <v>2.6887982102018135</v>
      </c>
      <c r="J22" s="229">
        <v>2.2919690866912843</v>
      </c>
      <c r="K22" s="229">
        <v>1.5924814734916459</v>
      </c>
      <c r="L22" s="229">
        <v>1.138447518092101</v>
      </c>
      <c r="M22" s="229">
        <v>1.069819432532791</v>
      </c>
      <c r="N22" s="229">
        <v>1.0698194325288219</v>
      </c>
      <c r="O22" s="229">
        <v>1.069819432520315</v>
      </c>
      <c r="P22" s="229">
        <v>0</v>
      </c>
      <c r="Q22" s="229">
        <v>0</v>
      </c>
      <c r="R22" s="229">
        <v>0</v>
      </c>
      <c r="S22" s="229">
        <v>0.5253654342365327</v>
      </c>
      <c r="T22" s="229">
        <v>0.84058469477537323</v>
      </c>
      <c r="U22" s="229">
        <v>0.6298366294180433</v>
      </c>
      <c r="V22" s="229">
        <v>0.62932072228602343</v>
      </c>
      <c r="W22" s="229">
        <v>0.62932072228450031</v>
      </c>
      <c r="X22" s="229">
        <v>0.73482373174766535</v>
      </c>
      <c r="Y22" s="229">
        <v>0.6299226139443026</v>
      </c>
    </row>
    <row r="23" spans="1:25" ht="12" customHeight="1" x14ac:dyDescent="0.25">
      <c r="A23" s="46" t="s">
        <v>73</v>
      </c>
      <c r="B23" s="229">
        <v>99.251475339870979</v>
      </c>
      <c r="C23" s="229">
        <v>109.47677058391254</v>
      </c>
      <c r="D23" s="229">
        <v>130.5375014545362</v>
      </c>
      <c r="E23" s="229">
        <v>128.02820601610728</v>
      </c>
      <c r="F23" s="229">
        <v>125.00677325351505</v>
      </c>
      <c r="G23" s="229">
        <v>160.18691705211901</v>
      </c>
      <c r="H23" s="229">
        <v>160.9114766561085</v>
      </c>
      <c r="I23" s="229">
        <v>166.19115056165126</v>
      </c>
      <c r="J23" s="229">
        <v>169.03266593483846</v>
      </c>
      <c r="K23" s="229">
        <v>156.81413409436826</v>
      </c>
      <c r="L23" s="229">
        <v>172.14332575977639</v>
      </c>
      <c r="M23" s="229">
        <v>167.2543908742436</v>
      </c>
      <c r="N23" s="229">
        <v>169.22891586407022</v>
      </c>
      <c r="O23" s="229">
        <v>147.90580771605769</v>
      </c>
      <c r="P23" s="229">
        <v>130.72217106525196</v>
      </c>
      <c r="Q23" s="229">
        <v>126.38796956226371</v>
      </c>
      <c r="R23" s="229">
        <v>131.24704292842128</v>
      </c>
      <c r="S23" s="229">
        <v>126.64346618497476</v>
      </c>
      <c r="T23" s="229">
        <v>139.37406370383357</v>
      </c>
      <c r="U23" s="229">
        <v>134.36214821305455</v>
      </c>
      <c r="V23" s="229">
        <v>135.80209016087065</v>
      </c>
      <c r="W23" s="229">
        <v>135.98715920494359</v>
      </c>
      <c r="X23" s="229">
        <v>136.54669859760818</v>
      </c>
      <c r="Y23" s="229">
        <v>135.30447404509277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27.995762629570997</v>
      </c>
      <c r="C25" s="229">
        <v>42.431399639183645</v>
      </c>
      <c r="D25" s="229">
        <v>72.288966926242367</v>
      </c>
      <c r="E25" s="229">
        <v>85.401946267797015</v>
      </c>
      <c r="F25" s="229">
        <v>89.559662606537515</v>
      </c>
      <c r="G25" s="229">
        <v>87.990309914722019</v>
      </c>
      <c r="H25" s="229">
        <v>80.711222623487473</v>
      </c>
      <c r="I25" s="229">
        <v>78.060983211294584</v>
      </c>
      <c r="J25" s="229">
        <v>71.247249094760932</v>
      </c>
      <c r="K25" s="229">
        <v>57.692910451214445</v>
      </c>
      <c r="L25" s="229">
        <v>65.422979694938007</v>
      </c>
      <c r="M25" s="229">
        <v>64.302110447430749</v>
      </c>
      <c r="N25" s="229">
        <v>74.382428394728223</v>
      </c>
      <c r="O25" s="229">
        <v>73.478165425235076</v>
      </c>
      <c r="P25" s="229">
        <v>71.690824199326471</v>
      </c>
      <c r="Q25" s="229">
        <v>79.758109373200725</v>
      </c>
      <c r="R25" s="229">
        <v>85.574198226041631</v>
      </c>
      <c r="S25" s="229">
        <v>93.669514070917643</v>
      </c>
      <c r="T25" s="229">
        <v>95.934250483218818</v>
      </c>
      <c r="U25" s="229">
        <v>96.246128182667562</v>
      </c>
      <c r="V25" s="229">
        <v>111.59538822055212</v>
      </c>
      <c r="W25" s="229">
        <v>116.01982068539455</v>
      </c>
      <c r="X25" s="229">
        <v>113.63693173590636</v>
      </c>
      <c r="Y25" s="229">
        <v>117.9560066500098</v>
      </c>
    </row>
    <row r="26" spans="1:25" ht="12" customHeight="1" x14ac:dyDescent="0.25">
      <c r="A26" s="46" t="s">
        <v>39</v>
      </c>
      <c r="B26" s="229">
        <v>164.01539122785093</v>
      </c>
      <c r="C26" s="229">
        <v>145.07497850246477</v>
      </c>
      <c r="D26" s="229">
        <v>161.77033533816288</v>
      </c>
      <c r="E26" s="229">
        <v>182.40662080639731</v>
      </c>
      <c r="F26" s="229">
        <v>160.88658641388085</v>
      </c>
      <c r="G26" s="229">
        <v>172.47059329310662</v>
      </c>
      <c r="H26" s="229">
        <v>181.54686156461594</v>
      </c>
      <c r="I26" s="229">
        <v>198.62424763554941</v>
      </c>
      <c r="J26" s="229">
        <v>165.99785038620539</v>
      </c>
      <c r="K26" s="229">
        <v>166.64273430708468</v>
      </c>
      <c r="L26" s="229">
        <v>180.7584694743714</v>
      </c>
      <c r="M26" s="229">
        <v>206.41074806463411</v>
      </c>
      <c r="N26" s="229">
        <v>212.38194324945394</v>
      </c>
      <c r="O26" s="229">
        <v>206.72132416080743</v>
      </c>
      <c r="P26" s="229">
        <v>225.49441100545999</v>
      </c>
      <c r="Q26" s="229">
        <v>189.71530524437699</v>
      </c>
      <c r="R26" s="229">
        <v>188.90326741069393</v>
      </c>
      <c r="S26" s="229">
        <v>239.10868443606404</v>
      </c>
      <c r="T26" s="229">
        <v>232.11040412660191</v>
      </c>
      <c r="U26" s="229">
        <v>221.48194324960437</v>
      </c>
      <c r="V26" s="229">
        <v>155.60816852899714</v>
      </c>
      <c r="W26" s="229">
        <v>191.12450558831742</v>
      </c>
      <c r="X26" s="229">
        <v>94.320292346931154</v>
      </c>
      <c r="Y26" s="229">
        <v>80.825365433865315</v>
      </c>
    </row>
    <row r="27" spans="1:25" ht="12" customHeight="1" x14ac:dyDescent="0.25">
      <c r="A27" s="39" t="s">
        <v>98</v>
      </c>
      <c r="B27" s="228">
        <f t="shared" ref="B27:Y27" si="3">SUM(B28:B37)</f>
        <v>351.83738009941072</v>
      </c>
      <c r="C27" s="228">
        <f t="shared" si="3"/>
        <v>351.12229833207078</v>
      </c>
      <c r="D27" s="228">
        <f t="shared" si="3"/>
        <v>371.56684005572652</v>
      </c>
      <c r="E27" s="228">
        <f t="shared" si="3"/>
        <v>380.65370430705786</v>
      </c>
      <c r="F27" s="228">
        <f t="shared" si="3"/>
        <v>419.73102337358637</v>
      </c>
      <c r="G27" s="228">
        <f t="shared" si="3"/>
        <v>488.29656521376978</v>
      </c>
      <c r="H27" s="228">
        <f t="shared" si="3"/>
        <v>515.34722571324505</v>
      </c>
      <c r="I27" s="228">
        <f t="shared" si="3"/>
        <v>516.96533366488347</v>
      </c>
      <c r="J27" s="228">
        <f t="shared" si="3"/>
        <v>464.15805666412342</v>
      </c>
      <c r="K27" s="228">
        <f t="shared" si="3"/>
        <v>370.04509102569727</v>
      </c>
      <c r="L27" s="228">
        <f t="shared" si="3"/>
        <v>401.59082874940663</v>
      </c>
      <c r="M27" s="228">
        <f t="shared" si="3"/>
        <v>439.08142733468594</v>
      </c>
      <c r="N27" s="228">
        <f t="shared" si="3"/>
        <v>475.76513120996003</v>
      </c>
      <c r="O27" s="228">
        <f t="shared" si="3"/>
        <v>472.06272130676388</v>
      </c>
      <c r="P27" s="228">
        <f t="shared" si="3"/>
        <v>467.66417866947097</v>
      </c>
      <c r="Q27" s="228">
        <f t="shared" si="3"/>
        <v>446.024876261131</v>
      </c>
      <c r="R27" s="228">
        <f t="shared" si="3"/>
        <v>437.68569099096101</v>
      </c>
      <c r="S27" s="228">
        <f t="shared" si="3"/>
        <v>457.24012548119424</v>
      </c>
      <c r="T27" s="228">
        <f t="shared" si="3"/>
        <v>484.42724386098865</v>
      </c>
      <c r="U27" s="228">
        <f t="shared" si="3"/>
        <v>503.11420037485141</v>
      </c>
      <c r="V27" s="228">
        <f t="shared" si="3"/>
        <v>463.17276609281259</v>
      </c>
      <c r="W27" s="228">
        <f t="shared" si="3"/>
        <v>504.71357476665753</v>
      </c>
      <c r="X27" s="228">
        <f t="shared" si="3"/>
        <v>463.42299423421275</v>
      </c>
      <c r="Y27" s="228">
        <f t="shared" si="3"/>
        <v>419.87438250498519</v>
      </c>
    </row>
    <row r="28" spans="1:25" ht="12" customHeight="1" x14ac:dyDescent="0.25">
      <c r="A28" s="18" t="s">
        <v>28</v>
      </c>
      <c r="B28" s="230">
        <v>7.8866142632769334</v>
      </c>
      <c r="C28" s="230">
        <v>6.7861899997130797</v>
      </c>
      <c r="D28" s="230">
        <v>45.791068825156088</v>
      </c>
      <c r="E28" s="230">
        <v>76.320908925496383</v>
      </c>
      <c r="F28" s="230">
        <v>76.240305462888998</v>
      </c>
      <c r="G28" s="230">
        <v>80.985482777015505</v>
      </c>
      <c r="H28" s="230">
        <v>117.80541198050346</v>
      </c>
      <c r="I28" s="230">
        <v>121.90395065468437</v>
      </c>
      <c r="J28" s="230">
        <v>106.49639301477033</v>
      </c>
      <c r="K28" s="230">
        <v>58.667049672380038</v>
      </c>
      <c r="L28" s="230">
        <v>81.071348785831162</v>
      </c>
      <c r="M28" s="230">
        <v>100.67117159647155</v>
      </c>
      <c r="N28" s="230">
        <v>114.31639625546752</v>
      </c>
      <c r="O28" s="230">
        <v>130.57971817271869</v>
      </c>
      <c r="P28" s="230">
        <v>112.80736255058515</v>
      </c>
      <c r="Q28" s="230">
        <v>92.332876527121655</v>
      </c>
      <c r="R28" s="230">
        <v>84.253936041252445</v>
      </c>
      <c r="S28" s="230">
        <v>81.221302220723345</v>
      </c>
      <c r="T28" s="230">
        <v>91.490180399521364</v>
      </c>
      <c r="U28" s="230">
        <v>101.93250499846215</v>
      </c>
      <c r="V28" s="230">
        <v>84.372409397962969</v>
      </c>
      <c r="W28" s="230">
        <v>100.03446321472967</v>
      </c>
      <c r="X28" s="230">
        <v>102.99056336100527</v>
      </c>
      <c r="Y28" s="230">
        <v>68.119647611660554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4.1499478173288331</v>
      </c>
      <c r="C30" s="230">
        <v>3.6956285185017217</v>
      </c>
      <c r="D30" s="230">
        <v>4.8053472765862928</v>
      </c>
      <c r="E30" s="230">
        <v>3.3320110251108992</v>
      </c>
      <c r="F30" s="230">
        <v>4.4149869277063196</v>
      </c>
      <c r="G30" s="230">
        <v>4.0154570178584672</v>
      </c>
      <c r="H30" s="230">
        <v>4.2748487148766534</v>
      </c>
      <c r="I30" s="230">
        <v>4.1667077714065872</v>
      </c>
      <c r="J30" s="230">
        <v>4.8249135470670899</v>
      </c>
      <c r="K30" s="230">
        <v>3.645286804327986</v>
      </c>
      <c r="L30" s="230">
        <v>4.1983305747774162</v>
      </c>
      <c r="M30" s="230">
        <v>2.7046926771161339</v>
      </c>
      <c r="N30" s="230">
        <v>3.656418617847855</v>
      </c>
      <c r="O30" s="230">
        <v>3.7884726065321459</v>
      </c>
      <c r="P30" s="230">
        <v>3.3343439324650403</v>
      </c>
      <c r="Q30" s="230">
        <v>3.7645207322002783</v>
      </c>
      <c r="R30" s="230">
        <v>3.7773292262537206</v>
      </c>
      <c r="S30" s="230">
        <v>4.5029907874012505</v>
      </c>
      <c r="T30" s="230">
        <v>4.1070610111339194</v>
      </c>
      <c r="U30" s="230">
        <v>4.5580131381727655</v>
      </c>
      <c r="V30" s="230">
        <v>4.5626510778197513</v>
      </c>
      <c r="W30" s="230">
        <v>4.8556713909900235</v>
      </c>
      <c r="X30" s="230">
        <v>8.1854173538596697</v>
      </c>
      <c r="Y30" s="230">
        <v>13.056464290848647</v>
      </c>
    </row>
    <row r="31" spans="1:25" ht="12" customHeight="1" x14ac:dyDescent="0.25">
      <c r="A31" s="18" t="s">
        <v>82</v>
      </c>
      <c r="B31" s="230">
        <v>19.384532151192783</v>
      </c>
      <c r="C31" s="230">
        <v>18.722511655102537</v>
      </c>
      <c r="D31" s="230">
        <v>17.311765321694818</v>
      </c>
      <c r="E31" s="230">
        <v>17.921717442294213</v>
      </c>
      <c r="F31" s="230">
        <v>19.674592603026476</v>
      </c>
      <c r="G31" s="230">
        <v>27.24454136561689</v>
      </c>
      <c r="H31" s="230">
        <v>24.611803066677226</v>
      </c>
      <c r="I31" s="230">
        <v>23.485167653900398</v>
      </c>
      <c r="J31" s="230">
        <v>23.635246645451815</v>
      </c>
      <c r="K31" s="230">
        <v>13.082221349567003</v>
      </c>
      <c r="L31" s="230">
        <v>14.099081702766499</v>
      </c>
      <c r="M31" s="230">
        <v>15.60355839496113</v>
      </c>
      <c r="N31" s="230">
        <v>17.800534813871366</v>
      </c>
      <c r="O31" s="230">
        <v>17.510259777345279</v>
      </c>
      <c r="P31" s="230">
        <v>18.07882463430867</v>
      </c>
      <c r="Q31" s="230">
        <v>15.666223492992003</v>
      </c>
      <c r="R31" s="230">
        <v>13.128966598053257</v>
      </c>
      <c r="S31" s="230">
        <v>15.392474646647937</v>
      </c>
      <c r="T31" s="230">
        <v>17.150892465162858</v>
      </c>
      <c r="U31" s="230">
        <v>17.980379767433352</v>
      </c>
      <c r="V31" s="230">
        <v>16.849511567229953</v>
      </c>
      <c r="W31" s="230">
        <v>16.631545274325944</v>
      </c>
      <c r="X31" s="230">
        <v>21.015153467194523</v>
      </c>
      <c r="Y31" s="230">
        <v>19.397487612820736</v>
      </c>
    </row>
    <row r="32" spans="1:25" ht="12" customHeight="1" x14ac:dyDescent="0.25">
      <c r="A32" s="18" t="s">
        <v>32</v>
      </c>
      <c r="B32" s="230">
        <v>97.426856660902416</v>
      </c>
      <c r="C32" s="230">
        <v>94.429899908847844</v>
      </c>
      <c r="D32" s="230">
        <v>56.869762551365511</v>
      </c>
      <c r="E32" s="230">
        <v>20.226423098466416</v>
      </c>
      <c r="F32" s="230">
        <v>30.443749610351382</v>
      </c>
      <c r="G32" s="230">
        <v>32.429429074298362</v>
      </c>
      <c r="H32" s="230">
        <v>22.689438404132048</v>
      </c>
      <c r="I32" s="230">
        <v>4.3201087509555158</v>
      </c>
      <c r="J32" s="230">
        <v>6.1783185014968618</v>
      </c>
      <c r="K32" s="230">
        <v>3.1963010672522856</v>
      </c>
      <c r="L32" s="230">
        <v>3.7283254779623416</v>
      </c>
      <c r="M32" s="230">
        <v>3.0782136716943169</v>
      </c>
      <c r="N32" s="230">
        <v>5.7179261806338468</v>
      </c>
      <c r="O32" s="230">
        <v>4.610739197289055</v>
      </c>
      <c r="P32" s="230">
        <v>4.7759533647896113</v>
      </c>
      <c r="Q32" s="230">
        <v>4.0450276507310736</v>
      </c>
      <c r="R32" s="230">
        <v>3.139806431423473</v>
      </c>
      <c r="S32" s="230">
        <v>4.2170895454853961</v>
      </c>
      <c r="T32" s="230">
        <v>1.410713021469101</v>
      </c>
      <c r="U32" s="230">
        <v>1.803648139316322</v>
      </c>
      <c r="V32" s="230">
        <v>1.9832107375627448</v>
      </c>
      <c r="W32" s="230">
        <v>1.5228380094354668</v>
      </c>
      <c r="X32" s="230">
        <v>0.44259690142488173</v>
      </c>
      <c r="Y32" s="230">
        <v>9.4677319850912545E-2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1.4160624588034474</v>
      </c>
      <c r="H33" s="230">
        <v>7.7993567892620241</v>
      </c>
      <c r="I33" s="230">
        <v>18.166833776040658</v>
      </c>
      <c r="J33" s="230">
        <v>5.3064831918985709</v>
      </c>
      <c r="K33" s="230">
        <v>15.853778199767167</v>
      </c>
      <c r="L33" s="230">
        <v>2.270838810368776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94.560759964365303</v>
      </c>
      <c r="C34" s="230">
        <v>96.009559108926609</v>
      </c>
      <c r="D34" s="230">
        <v>99.337910468140876</v>
      </c>
      <c r="E34" s="230">
        <v>106.51384670666729</v>
      </c>
      <c r="F34" s="230">
        <v>132.08538396389508</v>
      </c>
      <c r="G34" s="230">
        <v>181.15279579526518</v>
      </c>
      <c r="H34" s="230">
        <v>176.60634087806932</v>
      </c>
      <c r="I34" s="230">
        <v>177.78558739757639</v>
      </c>
      <c r="J34" s="230">
        <v>165.93267598350133</v>
      </c>
      <c r="K34" s="230">
        <v>144.1743744991538</v>
      </c>
      <c r="L34" s="230">
        <v>152.99040702167994</v>
      </c>
      <c r="M34" s="230">
        <v>165.31626714374494</v>
      </c>
      <c r="N34" s="230">
        <v>175.54101961128336</v>
      </c>
      <c r="O34" s="230">
        <v>150.41323537603026</v>
      </c>
      <c r="P34" s="230">
        <v>155.24567539526029</v>
      </c>
      <c r="Q34" s="230">
        <v>147.69846922934875</v>
      </c>
      <c r="R34" s="230">
        <v>146.91279908814514</v>
      </c>
      <c r="S34" s="230">
        <v>155.7534889526016</v>
      </c>
      <c r="T34" s="230">
        <v>161.14953341136098</v>
      </c>
      <c r="U34" s="230">
        <v>159.6254235372817</v>
      </c>
      <c r="V34" s="230">
        <v>147.48661899589598</v>
      </c>
      <c r="W34" s="230">
        <v>157.3735010064033</v>
      </c>
      <c r="X34" s="230">
        <v>125.34820945750263</v>
      </c>
      <c r="Y34" s="230">
        <v>109.91187049258838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3.4842029766198905</v>
      </c>
      <c r="C36" s="230">
        <v>3.6897525534216769</v>
      </c>
      <c r="D36" s="230">
        <v>8.5124088261221971</v>
      </c>
      <c r="E36" s="230">
        <v>14.077331462211575</v>
      </c>
      <c r="F36" s="230">
        <v>13.502418218913917</v>
      </c>
      <c r="G36" s="230">
        <v>13.113215450712218</v>
      </c>
      <c r="H36" s="230">
        <v>10.718957944010384</v>
      </c>
      <c r="I36" s="230">
        <v>12.055525817080323</v>
      </c>
      <c r="J36" s="230">
        <v>11.632286588816029</v>
      </c>
      <c r="K36" s="230">
        <v>8.3240284997743714</v>
      </c>
      <c r="L36" s="230">
        <v>7.9984304512356772</v>
      </c>
      <c r="M36" s="230">
        <v>11.627038305793661</v>
      </c>
      <c r="N36" s="230">
        <v>10.718431450499651</v>
      </c>
      <c r="O36" s="230">
        <v>10.547801900646249</v>
      </c>
      <c r="P36" s="230">
        <v>9.9227613552737068</v>
      </c>
      <c r="Q36" s="230">
        <v>6.1786060180288445</v>
      </c>
      <c r="R36" s="230">
        <v>7.026403665617849</v>
      </c>
      <c r="S36" s="230">
        <v>3.85138016811932</v>
      </c>
      <c r="T36" s="230">
        <v>11.952421915749355</v>
      </c>
      <c r="U36" s="230">
        <v>13.073562273050413</v>
      </c>
      <c r="V36" s="230">
        <v>12.317853395956902</v>
      </c>
      <c r="W36" s="230">
        <v>13.912337526127359</v>
      </c>
      <c r="X36" s="230">
        <v>11.088261729269902</v>
      </c>
      <c r="Y36" s="230">
        <v>30.247948638038324</v>
      </c>
    </row>
    <row r="37" spans="1:25" ht="12" customHeight="1" x14ac:dyDescent="0.25">
      <c r="A37" s="47" t="s">
        <v>40</v>
      </c>
      <c r="B37" s="231">
        <v>124.94446626572456</v>
      </c>
      <c r="C37" s="231">
        <v>127.7887565875573</v>
      </c>
      <c r="D37" s="231">
        <v>138.93857678666069</v>
      </c>
      <c r="E37" s="231">
        <v>142.26146564681108</v>
      </c>
      <c r="F37" s="231">
        <v>143.36958658680419</v>
      </c>
      <c r="G37" s="231">
        <v>147.93958127419964</v>
      </c>
      <c r="H37" s="231">
        <v>150.84106793571394</v>
      </c>
      <c r="I37" s="231">
        <v>155.08145184323922</v>
      </c>
      <c r="J37" s="231">
        <v>140.15173919112135</v>
      </c>
      <c r="K37" s="231">
        <v>123.10205093347466</v>
      </c>
      <c r="L37" s="231">
        <v>135.23406592478483</v>
      </c>
      <c r="M37" s="231">
        <v>140.08048554490426</v>
      </c>
      <c r="N37" s="231">
        <v>148.01440428035642</v>
      </c>
      <c r="O37" s="231">
        <v>154.6124942762022</v>
      </c>
      <c r="P37" s="231">
        <v>163.49925743678855</v>
      </c>
      <c r="Q37" s="231">
        <v>176.33915261070837</v>
      </c>
      <c r="R37" s="231">
        <v>179.44644994021513</v>
      </c>
      <c r="S37" s="231">
        <v>192.30139916021537</v>
      </c>
      <c r="T37" s="231">
        <v>197.16644163659106</v>
      </c>
      <c r="U37" s="231">
        <v>204.1406685211347</v>
      </c>
      <c r="V37" s="231">
        <v>195.60051092038432</v>
      </c>
      <c r="W37" s="231">
        <v>210.38321834464574</v>
      </c>
      <c r="X37" s="231">
        <v>194.35279196395587</v>
      </c>
      <c r="Y37" s="231">
        <v>179.04628653917766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0.99999999999999989</v>
      </c>
      <c r="M41" s="232">
        <f t="shared" si="4"/>
        <v>1</v>
      </c>
      <c r="N41" s="232">
        <f t="shared" si="4"/>
        <v>0.99999999999999978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0.99999999999999989</v>
      </c>
      <c r="S41" s="232">
        <f t="shared" si="4"/>
        <v>1.0000000000000002</v>
      </c>
      <c r="T41" s="232">
        <f t="shared" si="4"/>
        <v>1</v>
      </c>
      <c r="U41" s="232">
        <f t="shared" si="4"/>
        <v>1</v>
      </c>
      <c r="V41" s="232">
        <f t="shared" si="4"/>
        <v>1.0000000000000002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1.1950248049065705E-2</v>
      </c>
      <c r="C42" s="233">
        <f t="shared" si="5"/>
        <v>1.2220161473894511E-2</v>
      </c>
      <c r="D42" s="233">
        <f t="shared" si="5"/>
        <v>1.1603377575291828E-2</v>
      </c>
      <c r="E42" s="233">
        <f t="shared" si="5"/>
        <v>1.1297304636724565E-2</v>
      </c>
      <c r="F42" s="233">
        <f t="shared" si="5"/>
        <v>1.1611498996329635E-2</v>
      </c>
      <c r="G42" s="233">
        <f t="shared" si="5"/>
        <v>1.0504016142806985E-2</v>
      </c>
      <c r="H42" s="233">
        <f t="shared" si="5"/>
        <v>1.0436925698255422E-2</v>
      </c>
      <c r="I42" s="233">
        <f t="shared" si="5"/>
        <v>1.0434363938571696E-2</v>
      </c>
      <c r="J42" s="233">
        <f t="shared" si="5"/>
        <v>1.0206654037234706E-2</v>
      </c>
      <c r="K42" s="233">
        <f t="shared" si="5"/>
        <v>1.0238501746895962E-2</v>
      </c>
      <c r="L42" s="233">
        <f t="shared" si="5"/>
        <v>9.8105464891310515E-3</v>
      </c>
      <c r="M42" s="233">
        <f t="shared" si="5"/>
        <v>9.6224338138612298E-3</v>
      </c>
      <c r="N42" s="233">
        <f t="shared" si="5"/>
        <v>9.5036805011464217E-3</v>
      </c>
      <c r="O42" s="233">
        <f t="shared" si="5"/>
        <v>1.014442941647891E-2</v>
      </c>
      <c r="P42" s="233">
        <f t="shared" si="5"/>
        <v>1.0231882868314387E-2</v>
      </c>
      <c r="Q42" s="233">
        <f t="shared" si="5"/>
        <v>1.1480351883505345E-2</v>
      </c>
      <c r="R42" s="233">
        <f t="shared" si="5"/>
        <v>1.183349848084991E-2</v>
      </c>
      <c r="S42" s="233">
        <f t="shared" si="5"/>
        <v>1.1250049383844735E-2</v>
      </c>
      <c r="T42" s="233">
        <f t="shared" si="5"/>
        <v>1.1300062352141437E-2</v>
      </c>
      <c r="U42" s="233">
        <f t="shared" si="5"/>
        <v>1.147403523770936E-2</v>
      </c>
      <c r="V42" s="233">
        <f t="shared" si="5"/>
        <v>1.2292151320696901E-2</v>
      </c>
      <c r="W42" s="233">
        <f t="shared" si="5"/>
        <v>1.1930711571751221E-2</v>
      </c>
      <c r="X42" s="233">
        <f t="shared" si="5"/>
        <v>1.302942518289632E-2</v>
      </c>
      <c r="Y42" s="233">
        <f t="shared" si="5"/>
        <v>1.3067929819012556E-2</v>
      </c>
    </row>
    <row r="43" spans="1:25" ht="12" customHeight="1" x14ac:dyDescent="0.25">
      <c r="A43" s="173" t="s">
        <v>92</v>
      </c>
      <c r="B43" s="233">
        <f t="shared" ref="B43:Y43" si="6">IF(B7=0,0,B7/B$5)</f>
        <v>1.7512373215023039E-2</v>
      </c>
      <c r="C43" s="233">
        <f t="shared" si="6"/>
        <v>1.8052965838301991E-2</v>
      </c>
      <c r="D43" s="233">
        <f t="shared" si="6"/>
        <v>1.7299956162506056E-2</v>
      </c>
      <c r="E43" s="233">
        <f t="shared" si="6"/>
        <v>1.733738154404163E-2</v>
      </c>
      <c r="F43" s="233">
        <f t="shared" si="6"/>
        <v>1.8960390824302821E-2</v>
      </c>
      <c r="G43" s="233">
        <f t="shared" si="6"/>
        <v>1.7347406613712486E-2</v>
      </c>
      <c r="H43" s="233">
        <f t="shared" si="6"/>
        <v>1.7832066227006827E-2</v>
      </c>
      <c r="I43" s="233">
        <f t="shared" si="6"/>
        <v>1.8889108084861352E-2</v>
      </c>
      <c r="J43" s="233">
        <f t="shared" si="6"/>
        <v>1.8942432192025269E-2</v>
      </c>
      <c r="K43" s="233">
        <f t="shared" si="6"/>
        <v>1.8507073024715125E-2</v>
      </c>
      <c r="L43" s="233">
        <f t="shared" si="6"/>
        <v>1.8193163228201775E-2</v>
      </c>
      <c r="M43" s="233">
        <f t="shared" si="6"/>
        <v>1.8591516460392189E-2</v>
      </c>
      <c r="N43" s="233">
        <f t="shared" si="6"/>
        <v>1.8128640992861163E-2</v>
      </c>
      <c r="O43" s="233">
        <f t="shared" si="6"/>
        <v>1.8484588488895885E-2</v>
      </c>
      <c r="P43" s="233">
        <f t="shared" si="6"/>
        <v>1.8699390694702191E-2</v>
      </c>
      <c r="Q43" s="233">
        <f t="shared" si="6"/>
        <v>1.9679482699545073E-2</v>
      </c>
      <c r="R43" s="233">
        <f t="shared" si="6"/>
        <v>2.0676853649553625E-2</v>
      </c>
      <c r="S43" s="233">
        <f t="shared" si="6"/>
        <v>2.0207565910848029E-2</v>
      </c>
      <c r="T43" s="233">
        <f t="shared" si="6"/>
        <v>1.9474732358998915E-2</v>
      </c>
      <c r="U43" s="233">
        <f t="shared" si="6"/>
        <v>1.9672583616825782E-2</v>
      </c>
      <c r="V43" s="233">
        <f t="shared" si="6"/>
        <v>2.2143149689968212E-2</v>
      </c>
      <c r="W43" s="233">
        <f t="shared" si="6"/>
        <v>2.0415996926995639E-2</v>
      </c>
      <c r="X43" s="233">
        <f t="shared" si="6"/>
        <v>2.1025276479314469E-2</v>
      </c>
      <c r="Y43" s="233">
        <f t="shared" si="6"/>
        <v>2.1776458214401259E-2</v>
      </c>
    </row>
    <row r="44" spans="1:25" ht="12" customHeight="1" x14ac:dyDescent="0.25">
      <c r="A44" s="173" t="s">
        <v>93</v>
      </c>
      <c r="B44" s="233">
        <f t="shared" ref="B44:Y44" si="7">IF(B8=0,0,B8/B$5)</f>
        <v>2.5540838030635078E-2</v>
      </c>
      <c r="C44" s="233">
        <f t="shared" si="7"/>
        <v>2.6411812141738638E-2</v>
      </c>
      <c r="D44" s="233">
        <f t="shared" si="7"/>
        <v>2.5503928270515792E-2</v>
      </c>
      <c r="E44" s="233">
        <f t="shared" si="7"/>
        <v>2.5315244001890193E-2</v>
      </c>
      <c r="F44" s="233">
        <f t="shared" si="7"/>
        <v>2.6930393838208774E-2</v>
      </c>
      <c r="G44" s="233">
        <f t="shared" si="7"/>
        <v>2.4881571563971101E-2</v>
      </c>
      <c r="H44" s="233">
        <f t="shared" si="7"/>
        <v>2.5363916809945878E-2</v>
      </c>
      <c r="I44" s="233">
        <f t="shared" si="7"/>
        <v>2.6840084851019866E-2</v>
      </c>
      <c r="J44" s="233">
        <f t="shared" si="7"/>
        <v>2.7532026267155122E-2</v>
      </c>
      <c r="K44" s="233">
        <f t="shared" si="7"/>
        <v>2.7280164147437481E-2</v>
      </c>
      <c r="L44" s="233">
        <f t="shared" si="7"/>
        <v>2.7656142184346491E-2</v>
      </c>
      <c r="M44" s="233">
        <f t="shared" si="7"/>
        <v>2.7525040338154467E-2</v>
      </c>
      <c r="N44" s="233">
        <f t="shared" si="7"/>
        <v>2.6624755755199091E-2</v>
      </c>
      <c r="O44" s="233">
        <f t="shared" si="7"/>
        <v>2.7680567849199388E-2</v>
      </c>
      <c r="P44" s="233">
        <f t="shared" si="7"/>
        <v>2.8160014502576176E-2</v>
      </c>
      <c r="Q44" s="233">
        <f t="shared" si="7"/>
        <v>3.0480850889146996E-2</v>
      </c>
      <c r="R44" s="233">
        <f t="shared" si="7"/>
        <v>3.203386843051171E-2</v>
      </c>
      <c r="S44" s="233">
        <f t="shared" si="7"/>
        <v>3.1249722680465216E-2</v>
      </c>
      <c r="T44" s="233">
        <f t="shared" si="7"/>
        <v>3.0547719364192497E-2</v>
      </c>
      <c r="U44" s="233">
        <f t="shared" si="7"/>
        <v>3.0630363056083854E-2</v>
      </c>
      <c r="V44" s="233">
        <f t="shared" si="7"/>
        <v>3.4357413745961594E-2</v>
      </c>
      <c r="W44" s="233">
        <f t="shared" si="7"/>
        <v>3.2047584907554653E-2</v>
      </c>
      <c r="X44" s="233">
        <f t="shared" si="7"/>
        <v>3.3837578658956445E-2</v>
      </c>
      <c r="Y44" s="233">
        <f t="shared" si="7"/>
        <v>3.4937880043836592E-2</v>
      </c>
    </row>
    <row r="45" spans="1:25" ht="12" customHeight="1" x14ac:dyDescent="0.25">
      <c r="A45" s="173" t="s">
        <v>94</v>
      </c>
      <c r="B45" s="233">
        <f t="shared" ref="B45:Y45" si="8">IF(B9=0,0,B9/B$5)</f>
        <v>2.9589960644437432E-2</v>
      </c>
      <c r="C45" s="233">
        <f t="shared" si="8"/>
        <v>3.1042103601719717E-2</v>
      </c>
      <c r="D45" s="233">
        <f t="shared" si="8"/>
        <v>3.1279924239106957E-2</v>
      </c>
      <c r="E45" s="233">
        <f t="shared" si="8"/>
        <v>3.1612141076452965E-2</v>
      </c>
      <c r="F45" s="233">
        <f t="shared" si="8"/>
        <v>3.4954694187240044E-2</v>
      </c>
      <c r="G45" s="233">
        <f t="shared" si="8"/>
        <v>3.2508581962588233E-2</v>
      </c>
      <c r="H45" s="233">
        <f t="shared" si="8"/>
        <v>3.3871831996635023E-2</v>
      </c>
      <c r="I45" s="233">
        <f t="shared" si="8"/>
        <v>3.6214390263577756E-2</v>
      </c>
      <c r="J45" s="233">
        <f t="shared" si="8"/>
        <v>3.6920930964715284E-2</v>
      </c>
      <c r="K45" s="233">
        <f t="shared" si="8"/>
        <v>3.6202475004501737E-2</v>
      </c>
      <c r="L45" s="233">
        <f t="shared" si="8"/>
        <v>3.601573195180701E-2</v>
      </c>
      <c r="M45" s="233">
        <f t="shared" si="8"/>
        <v>3.539816470792443E-2</v>
      </c>
      <c r="N45" s="233">
        <f t="shared" si="8"/>
        <v>3.5118996168639255E-2</v>
      </c>
      <c r="O45" s="233">
        <f t="shared" si="8"/>
        <v>3.5429087930848806E-2</v>
      </c>
      <c r="P45" s="233">
        <f t="shared" si="8"/>
        <v>3.6505190420817575E-2</v>
      </c>
      <c r="Q45" s="233">
        <f t="shared" si="8"/>
        <v>3.9175690871018388E-2</v>
      </c>
      <c r="R45" s="233">
        <f t="shared" si="8"/>
        <v>4.1526148869280077E-2</v>
      </c>
      <c r="S45" s="233">
        <f t="shared" si="8"/>
        <v>4.0222301816094187E-2</v>
      </c>
      <c r="T45" s="233">
        <f t="shared" si="8"/>
        <v>3.8360211769695118E-2</v>
      </c>
      <c r="U45" s="233">
        <f t="shared" si="8"/>
        <v>3.8672580665581324E-2</v>
      </c>
      <c r="V45" s="233">
        <f t="shared" si="8"/>
        <v>4.4047411052886093E-2</v>
      </c>
      <c r="W45" s="233">
        <f t="shared" si="8"/>
        <v>4.0768932989931665E-2</v>
      </c>
      <c r="X45" s="233">
        <f t="shared" si="8"/>
        <v>4.1928029310801467E-2</v>
      </c>
      <c r="Y45" s="233">
        <f t="shared" si="8"/>
        <v>4.3842912023859884E-2</v>
      </c>
    </row>
    <row r="46" spans="1:25" ht="12" customHeight="1" x14ac:dyDescent="0.25">
      <c r="A46" s="173" t="s">
        <v>95</v>
      </c>
      <c r="B46" s="233">
        <f t="shared" ref="B46:Y46" si="9">IF(B10=0,0,B10/B$5)</f>
        <v>2.2227986440849272E-2</v>
      </c>
      <c r="C46" s="233">
        <f t="shared" si="9"/>
        <v>2.3642140475038986E-2</v>
      </c>
      <c r="D46" s="233">
        <f t="shared" si="9"/>
        <v>2.2764964494096037E-2</v>
      </c>
      <c r="E46" s="233">
        <f t="shared" si="9"/>
        <v>2.2975082508173907E-2</v>
      </c>
      <c r="F46" s="233">
        <f t="shared" si="9"/>
        <v>2.3084249332462413E-2</v>
      </c>
      <c r="G46" s="233">
        <f t="shared" si="9"/>
        <v>2.4039450222837145E-2</v>
      </c>
      <c r="H46" s="233">
        <f t="shared" si="9"/>
        <v>2.319145419989321E-2</v>
      </c>
      <c r="I46" s="233">
        <f t="shared" si="9"/>
        <v>2.1784547481613684E-2</v>
      </c>
      <c r="J46" s="233">
        <f t="shared" si="9"/>
        <v>2.1040267830280311E-2</v>
      </c>
      <c r="K46" s="233">
        <f t="shared" si="9"/>
        <v>2.3387944115719286E-2</v>
      </c>
      <c r="L46" s="233">
        <f t="shared" si="9"/>
        <v>2.2985941312232246E-2</v>
      </c>
      <c r="M46" s="233">
        <f t="shared" si="9"/>
        <v>2.1772552960310925E-2</v>
      </c>
      <c r="N46" s="233">
        <f t="shared" si="9"/>
        <v>2.1517381650203581E-2</v>
      </c>
      <c r="O46" s="233">
        <f t="shared" si="9"/>
        <v>2.0810215663618199E-2</v>
      </c>
      <c r="P46" s="233">
        <f t="shared" si="9"/>
        <v>2.144541221694253E-2</v>
      </c>
      <c r="Q46" s="233">
        <f t="shared" si="9"/>
        <v>2.303119669891952E-2</v>
      </c>
      <c r="R46" s="233">
        <f t="shared" si="9"/>
        <v>2.2573932749119147E-2</v>
      </c>
      <c r="S46" s="233">
        <f t="shared" si="9"/>
        <v>2.1559913220660976E-2</v>
      </c>
      <c r="T46" s="233">
        <f t="shared" si="9"/>
        <v>2.2235500855066512E-2</v>
      </c>
      <c r="U46" s="233">
        <f t="shared" si="9"/>
        <v>2.2541448710064468E-2</v>
      </c>
      <c r="V46" s="233">
        <f t="shared" si="9"/>
        <v>2.2450020273493462E-2</v>
      </c>
      <c r="W46" s="233">
        <f t="shared" si="9"/>
        <v>2.2897457618580086E-2</v>
      </c>
      <c r="X46" s="233">
        <f t="shared" si="9"/>
        <v>2.3591205159269671E-2</v>
      </c>
      <c r="Y46" s="233">
        <f t="shared" si="9"/>
        <v>2.3320684906545455E-2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0.44219556007930666</v>
      </c>
      <c r="C47" s="234">
        <f t="shared" si="10"/>
        <v>0.43401056234064994</v>
      </c>
      <c r="D47" s="234">
        <f t="shared" si="10"/>
        <v>0.45901409318718123</v>
      </c>
      <c r="E47" s="234">
        <f t="shared" si="10"/>
        <v>0.47080073937147998</v>
      </c>
      <c r="F47" s="234">
        <f t="shared" si="10"/>
        <v>0.43386410702564709</v>
      </c>
      <c r="G47" s="234">
        <f t="shared" si="10"/>
        <v>0.4290124183006836</v>
      </c>
      <c r="H47" s="234">
        <f t="shared" si="10"/>
        <v>0.415656968171841</v>
      </c>
      <c r="I47" s="234">
        <f t="shared" si="10"/>
        <v>0.42282948605315024</v>
      </c>
      <c r="J47" s="234">
        <f t="shared" si="10"/>
        <v>0.42583410323169435</v>
      </c>
      <c r="K47" s="234">
        <f t="shared" si="10"/>
        <v>0.46008898723795694</v>
      </c>
      <c r="L47" s="234">
        <f t="shared" si="10"/>
        <v>0.46244627891467854</v>
      </c>
      <c r="M47" s="234">
        <f t="shared" si="10"/>
        <v>0.45379155825537015</v>
      </c>
      <c r="N47" s="234">
        <f t="shared" si="10"/>
        <v>0.44519591386845669</v>
      </c>
      <c r="O47" s="234">
        <f t="shared" si="10"/>
        <v>0.4323749766759068</v>
      </c>
      <c r="P47" s="234">
        <f t="shared" si="10"/>
        <v>0.43255026674006131</v>
      </c>
      <c r="Q47" s="234">
        <f t="shared" si="10"/>
        <v>0.42230109322563153</v>
      </c>
      <c r="R47" s="234">
        <f t="shared" si="10"/>
        <v>0.42878817885799625</v>
      </c>
      <c r="S47" s="234">
        <f t="shared" si="10"/>
        <v>0.44855305468023093</v>
      </c>
      <c r="T47" s="234">
        <f t="shared" si="10"/>
        <v>0.44031511063440149</v>
      </c>
      <c r="U47" s="234">
        <f t="shared" si="10"/>
        <v>0.42528431553313606</v>
      </c>
      <c r="V47" s="234">
        <f t="shared" si="10"/>
        <v>0.41254286347473679</v>
      </c>
      <c r="W47" s="234">
        <f t="shared" si="10"/>
        <v>0.41689974651242834</v>
      </c>
      <c r="X47" s="234">
        <f t="shared" si="10"/>
        <v>0.38075507784313034</v>
      </c>
      <c r="Y47" s="234">
        <f t="shared" si="10"/>
        <v>0.39583659515846936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0.45098303354068292</v>
      </c>
      <c r="C48" s="235">
        <f t="shared" si="11"/>
        <v>0.45462025412865625</v>
      </c>
      <c r="D48" s="235">
        <f t="shared" si="11"/>
        <v>0.43253375607130212</v>
      </c>
      <c r="E48" s="235">
        <f t="shared" si="11"/>
        <v>0.42066210686123673</v>
      </c>
      <c r="F48" s="235">
        <f t="shared" si="11"/>
        <v>0.45059466579580915</v>
      </c>
      <c r="G48" s="235">
        <f t="shared" si="11"/>
        <v>0.46170655519340037</v>
      </c>
      <c r="H48" s="235">
        <f t="shared" si="11"/>
        <v>0.47364683689642267</v>
      </c>
      <c r="I48" s="235">
        <f t="shared" si="11"/>
        <v>0.46300801932720548</v>
      </c>
      <c r="J48" s="235">
        <f t="shared" si="11"/>
        <v>0.45952358547689492</v>
      </c>
      <c r="K48" s="235">
        <f t="shared" si="11"/>
        <v>0.42429485472277356</v>
      </c>
      <c r="L48" s="235">
        <f t="shared" si="11"/>
        <v>0.42289219591960281</v>
      </c>
      <c r="M48" s="235">
        <f t="shared" si="11"/>
        <v>0.43329873346398656</v>
      </c>
      <c r="N48" s="235">
        <f t="shared" si="11"/>
        <v>0.44391063106349365</v>
      </c>
      <c r="O48" s="235">
        <f t="shared" si="11"/>
        <v>0.45507613397505198</v>
      </c>
      <c r="P48" s="235">
        <f t="shared" si="11"/>
        <v>0.45240784255658578</v>
      </c>
      <c r="Q48" s="235">
        <f t="shared" si="11"/>
        <v>0.45385133373223319</v>
      </c>
      <c r="R48" s="235">
        <f t="shared" si="11"/>
        <v>0.4425675189626892</v>
      </c>
      <c r="S48" s="235">
        <f t="shared" si="11"/>
        <v>0.42695739230785612</v>
      </c>
      <c r="T48" s="235">
        <f t="shared" si="11"/>
        <v>0.43776666266550407</v>
      </c>
      <c r="U48" s="235">
        <f t="shared" si="11"/>
        <v>0.45172467318059917</v>
      </c>
      <c r="V48" s="235">
        <f t="shared" si="11"/>
        <v>0.45216699044225711</v>
      </c>
      <c r="W48" s="235">
        <f t="shared" si="11"/>
        <v>0.45503956947275837</v>
      </c>
      <c r="X48" s="235">
        <f t="shared" si="11"/>
        <v>0.4858334073656313</v>
      </c>
      <c r="Y48" s="235">
        <f t="shared" si="11"/>
        <v>0.46721753983387487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LT: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389.82482411548528</v>
      </c>
      <c r="C5" s="223">
        <f t="shared" si="0"/>
        <v>384.88792488657754</v>
      </c>
      <c r="D5" s="223">
        <f t="shared" si="0"/>
        <v>427.4551144220772</v>
      </c>
      <c r="E5" s="223">
        <f t="shared" si="0"/>
        <v>450.449395164267</v>
      </c>
      <c r="F5" s="223">
        <f t="shared" si="0"/>
        <v>457.69418257639984</v>
      </c>
      <c r="G5" s="223">
        <f t="shared" si="0"/>
        <v>526.24370765589163</v>
      </c>
      <c r="H5" s="223">
        <f t="shared" si="0"/>
        <v>545.76944677098413</v>
      </c>
      <c r="I5" s="223">
        <f t="shared" si="0"/>
        <v>565.30533981773272</v>
      </c>
      <c r="J5" s="223">
        <f t="shared" si="0"/>
        <v>513.24462855556385</v>
      </c>
      <c r="K5" s="223">
        <f t="shared" si="0"/>
        <v>457.78185554743465</v>
      </c>
      <c r="L5" s="223">
        <f t="shared" si="0"/>
        <v>497.0462853187222</v>
      </c>
      <c r="M5" s="223">
        <f t="shared" si="0"/>
        <v>533.60373022795557</v>
      </c>
      <c r="N5" s="223">
        <f t="shared" si="0"/>
        <v>564.84164054303722</v>
      </c>
      <c r="O5" s="223">
        <f t="shared" si="0"/>
        <v>547.38314417910487</v>
      </c>
      <c r="P5" s="223">
        <f t="shared" si="0"/>
        <v>552.56746811465757</v>
      </c>
      <c r="Q5" s="223">
        <f t="shared" si="0"/>
        <v>520.89504679976415</v>
      </c>
      <c r="R5" s="223">
        <f t="shared" si="0"/>
        <v>521.67548889704858</v>
      </c>
      <c r="S5" s="223">
        <f t="shared" si="0"/>
        <v>578.51252965573713</v>
      </c>
      <c r="T5" s="223">
        <f t="shared" si="0"/>
        <v>598.17665169056704</v>
      </c>
      <c r="U5" s="223">
        <f t="shared" si="0"/>
        <v>608.78602525295196</v>
      </c>
      <c r="V5" s="223">
        <f t="shared" si="0"/>
        <v>544.85438321417746</v>
      </c>
      <c r="W5" s="223">
        <f t="shared" si="0"/>
        <v>601.12942010208144</v>
      </c>
      <c r="X5" s="223">
        <f t="shared" si="0"/>
        <v>504.28931719269883</v>
      </c>
      <c r="Y5" s="223">
        <f t="shared" si="0"/>
        <v>473.27672849086309</v>
      </c>
    </row>
    <row r="6" spans="1:25" ht="12" customHeight="1" x14ac:dyDescent="0.25">
      <c r="A6" s="173" t="s">
        <v>91</v>
      </c>
      <c r="B6" s="224">
        <v>4.2773559734743616</v>
      </c>
      <c r="C6" s="224">
        <v>4.330880293746576</v>
      </c>
      <c r="D6" s="224">
        <v>4.5838386537284546</v>
      </c>
      <c r="E6" s="224">
        <v>4.6998011283660936</v>
      </c>
      <c r="F6" s="224">
        <v>4.9689936559151358</v>
      </c>
      <c r="G6" s="224">
        <v>5.0953157909808038</v>
      </c>
      <c r="H6" s="224">
        <v>5.2071023358320616</v>
      </c>
      <c r="I6" s="224">
        <v>5.34582553413391</v>
      </c>
      <c r="J6" s="224">
        <v>4.7220725895828171</v>
      </c>
      <c r="K6" s="224">
        <v>4.116379591158899</v>
      </c>
      <c r="L6" s="224">
        <v>4.2784727900078758</v>
      </c>
      <c r="M6" s="224">
        <v>4.4794778380993678</v>
      </c>
      <c r="N6" s="224">
        <v>4.6855010879718328</v>
      </c>
      <c r="O6" s="224">
        <v>4.84208733626211</v>
      </c>
      <c r="P6" s="224">
        <v>4.8772221526142507</v>
      </c>
      <c r="Q6" s="224">
        <v>5.2072353377765239</v>
      </c>
      <c r="R6" s="224">
        <v>5.4081731026416806</v>
      </c>
      <c r="S6" s="224">
        <v>5.5766861559899183</v>
      </c>
      <c r="T6" s="224">
        <v>5.7738657000079989</v>
      </c>
      <c r="U6" s="224">
        <v>5.9198769544654342</v>
      </c>
      <c r="V6" s="224">
        <v>5.8494172702335199</v>
      </c>
      <c r="W6" s="224">
        <v>6.1551424490860143</v>
      </c>
      <c r="X6" s="224">
        <v>5.7868738461766238</v>
      </c>
      <c r="Y6" s="224">
        <v>5.4921895597974828</v>
      </c>
    </row>
    <row r="7" spans="1:25" ht="12" customHeight="1" x14ac:dyDescent="0.25">
      <c r="A7" s="173" t="s">
        <v>92</v>
      </c>
      <c r="B7" s="224">
        <v>1.6218662368307466</v>
      </c>
      <c r="C7" s="224">
        <v>1.655197389659095</v>
      </c>
      <c r="D7" s="224">
        <v>1.7698840073445192</v>
      </c>
      <c r="E7" s="224">
        <v>1.8680542951881107</v>
      </c>
      <c r="F7" s="224">
        <v>2.11013372780116</v>
      </c>
      <c r="G7" s="224">
        <v>2.2005684549224624</v>
      </c>
      <c r="H7" s="224">
        <v>2.3385113855765987</v>
      </c>
      <c r="I7" s="224">
        <v>2.5571195084907816</v>
      </c>
      <c r="J7" s="224">
        <v>2.3248778929544311</v>
      </c>
      <c r="K7" s="224">
        <v>1.9638343927826092</v>
      </c>
      <c r="L7" s="224">
        <v>2.0987129624135505</v>
      </c>
      <c r="M7" s="224">
        <v>2.2993372083231147</v>
      </c>
      <c r="N7" s="224">
        <v>2.3876373052336128</v>
      </c>
      <c r="O7" s="224">
        <v>2.3771437407146006</v>
      </c>
      <c r="P7" s="224">
        <v>2.3981244530788057</v>
      </c>
      <c r="Q7" s="224">
        <v>2.404036027255485</v>
      </c>
      <c r="R7" s="224">
        <v>2.5452518697379527</v>
      </c>
      <c r="S7" s="224">
        <v>2.6969375719833519</v>
      </c>
      <c r="T7" s="224">
        <v>2.6782615120576176</v>
      </c>
      <c r="U7" s="224">
        <v>2.7697489727874656</v>
      </c>
      <c r="V7" s="224">
        <v>2.8778968528049531</v>
      </c>
      <c r="W7" s="224">
        <v>2.9072437747697841</v>
      </c>
      <c r="X7" s="224">
        <v>2.6162395674031544</v>
      </c>
      <c r="Y7" s="224">
        <v>2.5907631829163194</v>
      </c>
    </row>
    <row r="8" spans="1:25" ht="12" customHeight="1" x14ac:dyDescent="0.25">
      <c r="A8" s="173" t="s">
        <v>93</v>
      </c>
      <c r="B8" s="224">
        <v>12.78779367293248</v>
      </c>
      <c r="C8" s="224">
        <v>13.086400343640554</v>
      </c>
      <c r="D8" s="224">
        <v>14.088042117783056</v>
      </c>
      <c r="E8" s="224">
        <v>14.739708975918045</v>
      </c>
      <c r="F8" s="224">
        <v>16.213939944688018</v>
      </c>
      <c r="G8" s="224">
        <v>17.077905108540548</v>
      </c>
      <c r="H8" s="224">
        <v>17.987298101908475</v>
      </c>
      <c r="I8" s="224">
        <v>19.632251621879146</v>
      </c>
      <c r="J8" s="224">
        <v>18.22796640437361</v>
      </c>
      <c r="K8" s="224">
        <v>15.621906482069676</v>
      </c>
      <c r="L8" s="224">
        <v>17.177278371602217</v>
      </c>
      <c r="M8" s="224">
        <v>18.347727544531988</v>
      </c>
      <c r="N8" s="224">
        <v>18.882051333939526</v>
      </c>
      <c r="O8" s="224">
        <v>19.072726276315759</v>
      </c>
      <c r="P8" s="224">
        <v>19.374700735263623</v>
      </c>
      <c r="Q8" s="224">
        <v>19.938542253169928</v>
      </c>
      <c r="R8" s="224">
        <v>21.086406799589582</v>
      </c>
      <c r="S8" s="224">
        <v>22.287488645305871</v>
      </c>
      <c r="T8" s="224">
        <v>22.451432482861833</v>
      </c>
      <c r="U8" s="224">
        <v>22.81179965906345</v>
      </c>
      <c r="V8" s="224">
        <v>23.667567236718931</v>
      </c>
      <c r="W8" s="224">
        <v>23.951915901291262</v>
      </c>
      <c r="X8" s="224">
        <v>21.792977084442832</v>
      </c>
      <c r="Y8" s="224">
        <v>21.336647411498195</v>
      </c>
    </row>
    <row r="9" spans="1:25" ht="12" customHeight="1" x14ac:dyDescent="0.25">
      <c r="A9" s="173" t="s">
        <v>94</v>
      </c>
      <c r="B9" s="224">
        <v>10.634933698590748</v>
      </c>
      <c r="C9" s="224">
        <v>11.052263942546292</v>
      </c>
      <c r="D9" s="224">
        <v>12.477040470842383</v>
      </c>
      <c r="E9" s="224">
        <v>13.289094635170509</v>
      </c>
      <c r="F9" s="224">
        <v>15.186962496082838</v>
      </c>
      <c r="G9" s="224">
        <v>16.115541037125066</v>
      </c>
      <c r="H9" s="224">
        <v>17.357927868448208</v>
      </c>
      <c r="I9" s="224">
        <v>19.136791699629303</v>
      </c>
      <c r="J9" s="224">
        <v>17.688121374177275</v>
      </c>
      <c r="K9" s="224">
        <v>14.974161314774184</v>
      </c>
      <c r="L9" s="224">
        <v>16.183723304920221</v>
      </c>
      <c r="M9" s="224">
        <v>17.038525379670073</v>
      </c>
      <c r="N9" s="224">
        <v>18.021226020091245</v>
      </c>
      <c r="O9" s="224">
        <v>17.752267426668219</v>
      </c>
      <c r="P9" s="224">
        <v>18.244465534640966</v>
      </c>
      <c r="Q9" s="224">
        <v>18.659864172009716</v>
      </c>
      <c r="R9" s="224">
        <v>19.91469964456477</v>
      </c>
      <c r="S9" s="224">
        <v>20.88933762914268</v>
      </c>
      <c r="T9" s="224">
        <v>20.540225329486027</v>
      </c>
      <c r="U9" s="224">
        <v>21.178010194701901</v>
      </c>
      <c r="V9" s="224">
        <v>22.232086374699541</v>
      </c>
      <c r="W9" s="224">
        <v>22.541384007150818</v>
      </c>
      <c r="X9" s="224">
        <v>20.273975748933186</v>
      </c>
      <c r="Y9" s="224">
        <v>20.21729652756996</v>
      </c>
    </row>
    <row r="10" spans="1:25" ht="12" customHeight="1" x14ac:dyDescent="0.25">
      <c r="A10" s="36" t="s">
        <v>95</v>
      </c>
      <c r="B10" s="225">
        <f t="shared" ref="B10:Y10" si="1">SUM(B11:B15)</f>
        <v>12.294488081480928</v>
      </c>
      <c r="C10" s="225">
        <f t="shared" si="1"/>
        <v>12.886246047032405</v>
      </c>
      <c r="D10" s="225">
        <f t="shared" si="1"/>
        <v>13.790421691000326</v>
      </c>
      <c r="E10" s="225">
        <f t="shared" si="1"/>
        <v>14.621684138227245</v>
      </c>
      <c r="F10" s="225">
        <f t="shared" si="1"/>
        <v>15.052927834310927</v>
      </c>
      <c r="G10" s="225">
        <f t="shared" si="1"/>
        <v>17.448658810522538</v>
      </c>
      <c r="H10" s="225">
        <f t="shared" si="1"/>
        <v>17.497000671888124</v>
      </c>
      <c r="I10" s="225">
        <f t="shared" si="1"/>
        <v>17.013014397992393</v>
      </c>
      <c r="J10" s="225">
        <f t="shared" si="1"/>
        <v>14.820598035364855</v>
      </c>
      <c r="K10" s="225">
        <f t="shared" si="1"/>
        <v>14.308620115064134</v>
      </c>
      <c r="L10" s="225">
        <f t="shared" si="1"/>
        <v>15.262784295952656</v>
      </c>
      <c r="M10" s="225">
        <f t="shared" si="1"/>
        <v>15.451018001672804</v>
      </c>
      <c r="N10" s="225">
        <f t="shared" si="1"/>
        <v>16.293450344914572</v>
      </c>
      <c r="O10" s="225">
        <f t="shared" si="1"/>
        <v>15.5032008270106</v>
      </c>
      <c r="P10" s="225">
        <f t="shared" si="1"/>
        <v>16.05574856314372</v>
      </c>
      <c r="Q10" s="225">
        <f t="shared" si="1"/>
        <v>16.603205917951605</v>
      </c>
      <c r="R10" s="225">
        <f t="shared" si="1"/>
        <v>16.376875676396786</v>
      </c>
      <c r="S10" s="225">
        <f t="shared" si="1"/>
        <v>16.99023291166376</v>
      </c>
      <c r="T10" s="225">
        <f t="shared" si="1"/>
        <v>18.129944454145949</v>
      </c>
      <c r="U10" s="225">
        <f t="shared" si="1"/>
        <v>18.874114133356628</v>
      </c>
      <c r="V10" s="225">
        <f t="shared" si="1"/>
        <v>17.405890148560538</v>
      </c>
      <c r="W10" s="225">
        <f t="shared" si="1"/>
        <v>19.773453342755293</v>
      </c>
      <c r="X10" s="225">
        <f t="shared" si="1"/>
        <v>17.721208129116917</v>
      </c>
      <c r="Y10" s="225">
        <f t="shared" si="1"/>
        <v>16.761763476896068</v>
      </c>
    </row>
    <row r="11" spans="1:25" ht="12" customHeight="1" x14ac:dyDescent="0.25">
      <c r="A11" s="37" t="s">
        <v>82</v>
      </c>
      <c r="B11" s="226">
        <v>0.36286229707130746</v>
      </c>
      <c r="C11" s="226">
        <v>0.32367915844488881</v>
      </c>
      <c r="D11" s="226">
        <v>0.27140340229785725</v>
      </c>
      <c r="E11" s="226">
        <v>0.36978459008179909</v>
      </c>
      <c r="F11" s="226">
        <v>0.39937816598274717</v>
      </c>
      <c r="G11" s="226">
        <v>0.63425015621688541</v>
      </c>
      <c r="H11" s="226">
        <v>0.2984377924767499</v>
      </c>
      <c r="I11" s="226">
        <v>0.26844727546009467</v>
      </c>
      <c r="J11" s="226">
        <v>0.26635845816764442</v>
      </c>
      <c r="K11" s="226">
        <v>0.27186202877250049</v>
      </c>
      <c r="L11" s="226">
        <v>0.30811367202631873</v>
      </c>
      <c r="M11" s="226">
        <v>0.23898725238249002</v>
      </c>
      <c r="N11" s="226">
        <v>0.23217644231035223</v>
      </c>
      <c r="O11" s="226">
        <v>0.21065730035452981</v>
      </c>
      <c r="P11" s="226">
        <v>0.22519932992328159</v>
      </c>
      <c r="Q11" s="226">
        <v>0.18262444209029763</v>
      </c>
      <c r="R11" s="226">
        <v>0.17228742930183411</v>
      </c>
      <c r="S11" s="226">
        <v>0.14411986698486304</v>
      </c>
      <c r="T11" s="226">
        <v>0.19627460467754498</v>
      </c>
      <c r="U11" s="226">
        <v>0.18750665257346721</v>
      </c>
      <c r="V11" s="226">
        <v>0.22991627502896242</v>
      </c>
      <c r="W11" s="226">
        <v>0.23552658038325425</v>
      </c>
      <c r="X11" s="226">
        <v>0.26044884517943084</v>
      </c>
      <c r="Y11" s="226">
        <v>0.25228349773321762</v>
      </c>
    </row>
    <row r="12" spans="1:25" ht="12" customHeight="1" x14ac:dyDescent="0.25">
      <c r="A12" s="37" t="s">
        <v>73</v>
      </c>
      <c r="B12" s="226">
        <v>6.8252290886819118</v>
      </c>
      <c r="C12" s="226">
        <v>7.5598141294903964</v>
      </c>
      <c r="D12" s="226">
        <v>8.387333724552132</v>
      </c>
      <c r="E12" s="226">
        <v>9.0627580673689945</v>
      </c>
      <c r="F12" s="226">
        <v>9.4715577893917846</v>
      </c>
      <c r="G12" s="226">
        <v>12.383478861648818</v>
      </c>
      <c r="H12" s="226">
        <v>12.250716955098781</v>
      </c>
      <c r="I12" s="226">
        <v>11.33903187634321</v>
      </c>
      <c r="J12" s="226">
        <v>10.015657271090872</v>
      </c>
      <c r="K12" s="226">
        <v>9.6493729276630678</v>
      </c>
      <c r="L12" s="226">
        <v>10.208932840773359</v>
      </c>
      <c r="M12" s="226">
        <v>10.699736181998531</v>
      </c>
      <c r="N12" s="226">
        <v>11.008688435650289</v>
      </c>
      <c r="O12" s="226">
        <v>9.6459963763065897</v>
      </c>
      <c r="P12" s="226">
        <v>9.4149681918769179</v>
      </c>
      <c r="Q12" s="226">
        <v>8.7917620138433268</v>
      </c>
      <c r="R12" s="226">
        <v>8.5604788425935094</v>
      </c>
      <c r="S12" s="226">
        <v>8.7322405916020358</v>
      </c>
      <c r="T12" s="226">
        <v>9.5581203587022738</v>
      </c>
      <c r="U12" s="226">
        <v>9.5354316713774985</v>
      </c>
      <c r="V12" s="226">
        <v>7.9066477306623169</v>
      </c>
      <c r="W12" s="226">
        <v>8.9144118521709146</v>
      </c>
      <c r="X12" s="226">
        <v>7.3757053509128729</v>
      </c>
      <c r="Y12" s="226">
        <v>6.619023380237766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0.75749476494713552</v>
      </c>
      <c r="U14" s="226">
        <v>0.85940724405449287</v>
      </c>
      <c r="V14" s="226">
        <v>0.87745292521004714</v>
      </c>
      <c r="W14" s="226">
        <v>1.872712926494507</v>
      </c>
      <c r="X14" s="226">
        <v>1.9826557842594494</v>
      </c>
      <c r="Y14" s="226">
        <v>2.0861710948426437</v>
      </c>
    </row>
    <row r="15" spans="1:25" ht="12" customHeight="1" x14ac:dyDescent="0.25">
      <c r="A15" s="38" t="s">
        <v>40</v>
      </c>
      <c r="B15" s="227">
        <v>5.1063966957277094</v>
      </c>
      <c r="C15" s="227">
        <v>5.0027527590971195</v>
      </c>
      <c r="D15" s="227">
        <v>5.1316845641503379</v>
      </c>
      <c r="E15" s="227">
        <v>5.1891414807764518</v>
      </c>
      <c r="F15" s="227">
        <v>5.1819918789363939</v>
      </c>
      <c r="G15" s="227">
        <v>4.4309297926568334</v>
      </c>
      <c r="H15" s="227">
        <v>4.9478459243125927</v>
      </c>
      <c r="I15" s="227">
        <v>5.4055352461890891</v>
      </c>
      <c r="J15" s="227">
        <v>4.5385823061063384</v>
      </c>
      <c r="K15" s="227">
        <v>4.3873851586285646</v>
      </c>
      <c r="L15" s="227">
        <v>4.7457377831529772</v>
      </c>
      <c r="M15" s="227">
        <v>4.5122945672917822</v>
      </c>
      <c r="N15" s="227">
        <v>5.0525854669539303</v>
      </c>
      <c r="O15" s="227">
        <v>5.6465471503494804</v>
      </c>
      <c r="P15" s="227">
        <v>6.415581041343521</v>
      </c>
      <c r="Q15" s="227">
        <v>7.6288194620179812</v>
      </c>
      <c r="R15" s="227">
        <v>7.6441094045014433</v>
      </c>
      <c r="S15" s="227">
        <v>8.1138724530768638</v>
      </c>
      <c r="T15" s="227">
        <v>7.6180547258189941</v>
      </c>
      <c r="U15" s="227">
        <v>8.2917685653511697</v>
      </c>
      <c r="V15" s="227">
        <v>8.3918732176592137</v>
      </c>
      <c r="W15" s="227">
        <v>8.7508019837066158</v>
      </c>
      <c r="X15" s="227">
        <v>8.1023981487651628</v>
      </c>
      <c r="Y15" s="227">
        <v>7.8042855040824399</v>
      </c>
    </row>
    <row r="16" spans="1:25" ht="12" customHeight="1" x14ac:dyDescent="0.25">
      <c r="A16" s="39" t="s">
        <v>97</v>
      </c>
      <c r="B16" s="228">
        <f t="shared" ref="B16:Y16" si="2">SUM(B17:B26)</f>
        <v>189.09294802677522</v>
      </c>
      <c r="C16" s="228">
        <f t="shared" si="2"/>
        <v>182.25063184078016</v>
      </c>
      <c r="D16" s="228">
        <f t="shared" si="2"/>
        <v>210.73326708804376</v>
      </c>
      <c r="E16" s="228">
        <f t="shared" si="2"/>
        <v>226.27475012907007</v>
      </c>
      <c r="F16" s="228">
        <f t="shared" si="2"/>
        <v>212.69002586695842</v>
      </c>
      <c r="G16" s="228">
        <f t="shared" si="2"/>
        <v>245.99025364365775</v>
      </c>
      <c r="H16" s="228">
        <f t="shared" si="2"/>
        <v>247.97950064166116</v>
      </c>
      <c r="I16" s="228">
        <f t="shared" si="2"/>
        <v>262.15417047241942</v>
      </c>
      <c r="J16" s="228">
        <f t="shared" si="2"/>
        <v>241.48848898107622</v>
      </c>
      <c r="K16" s="228">
        <f t="shared" si="2"/>
        <v>233.04482559967022</v>
      </c>
      <c r="L16" s="228">
        <f t="shared" si="2"/>
        <v>253.69274432277072</v>
      </c>
      <c r="M16" s="228">
        <f t="shared" si="2"/>
        <v>270.21840494436003</v>
      </c>
      <c r="N16" s="228">
        <f t="shared" si="2"/>
        <v>280.59499412107277</v>
      </c>
      <c r="O16" s="228">
        <f t="shared" si="2"/>
        <v>263.79578287814616</v>
      </c>
      <c r="P16" s="228">
        <f t="shared" si="2"/>
        <v>268.80871865463303</v>
      </c>
      <c r="Q16" s="228">
        <f t="shared" si="2"/>
        <v>244.87779314434465</v>
      </c>
      <c r="R16" s="228">
        <f t="shared" si="2"/>
        <v>247.0171467148059</v>
      </c>
      <c r="S16" s="228">
        <f t="shared" si="2"/>
        <v>289.83054814044158</v>
      </c>
      <c r="T16" s="228">
        <f t="shared" si="2"/>
        <v>294.3360176012817</v>
      </c>
      <c r="U16" s="228">
        <f t="shared" si="2"/>
        <v>290.10862886776135</v>
      </c>
      <c r="V16" s="228">
        <f t="shared" si="2"/>
        <v>246.63968697684177</v>
      </c>
      <c r="W16" s="228">
        <f t="shared" si="2"/>
        <v>275.00396867822519</v>
      </c>
      <c r="X16" s="228">
        <f t="shared" si="2"/>
        <v>205.82649415269736</v>
      </c>
      <c r="Y16" s="228">
        <f t="shared" si="2"/>
        <v>198.04445497753676</v>
      </c>
    </row>
    <row r="17" spans="1:25" ht="12" customHeight="1" x14ac:dyDescent="0.25">
      <c r="A17" s="46" t="s">
        <v>28</v>
      </c>
      <c r="B17" s="229">
        <v>2.185713312446111</v>
      </c>
      <c r="C17" s="229">
        <v>1.2790714362729991</v>
      </c>
      <c r="D17" s="229">
        <v>1.8079326963860727</v>
      </c>
      <c r="E17" s="229">
        <v>1.9295498575566676</v>
      </c>
      <c r="F17" s="229">
        <v>1.9103689047856791</v>
      </c>
      <c r="G17" s="229">
        <v>2.0653207489932064</v>
      </c>
      <c r="H17" s="229">
        <v>2.3870157247219996</v>
      </c>
      <c r="I17" s="229">
        <v>2.417160468674691</v>
      </c>
      <c r="J17" s="229">
        <v>1.8954731052029425</v>
      </c>
      <c r="K17" s="229">
        <v>1.6329167305503169</v>
      </c>
      <c r="L17" s="229">
        <v>1.8095208809111407</v>
      </c>
      <c r="M17" s="229">
        <v>2.3669184636589664</v>
      </c>
      <c r="N17" s="229">
        <v>2.356839006238042</v>
      </c>
      <c r="O17" s="229">
        <v>2.7085243465332525</v>
      </c>
      <c r="P17" s="229">
        <v>2.472586193112341</v>
      </c>
      <c r="Q17" s="229">
        <v>1.8066442821836588</v>
      </c>
      <c r="R17" s="229">
        <v>1.6775339768296582</v>
      </c>
      <c r="S17" s="229">
        <v>2.0304604012115286</v>
      </c>
      <c r="T17" s="229">
        <v>2.001464057949387</v>
      </c>
      <c r="U17" s="229">
        <v>1.9934027484617627</v>
      </c>
      <c r="V17" s="229">
        <v>1.8345714647632994</v>
      </c>
      <c r="W17" s="229">
        <v>1.8906599601999399</v>
      </c>
      <c r="X17" s="229">
        <v>1.7296637680084366</v>
      </c>
      <c r="Y17" s="229">
        <v>1.4935456973756525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1.2672076670641379</v>
      </c>
      <c r="C19" s="229">
        <v>1.0359728637827874</v>
      </c>
      <c r="D19" s="229">
        <v>1.0166044883344429</v>
      </c>
      <c r="E19" s="229">
        <v>1.0774695022107452</v>
      </c>
      <c r="F19" s="229">
        <v>1.0794709488012877</v>
      </c>
      <c r="G19" s="229">
        <v>1.6874324054557486</v>
      </c>
      <c r="H19" s="229">
        <v>2.0778050081158006</v>
      </c>
      <c r="I19" s="229">
        <v>2.7064234767438031</v>
      </c>
      <c r="J19" s="229">
        <v>2.400808136102714</v>
      </c>
      <c r="K19" s="229">
        <v>1.9509940471586937</v>
      </c>
      <c r="L19" s="229">
        <v>2.1023606882289423</v>
      </c>
      <c r="M19" s="229">
        <v>1.7629212357073791</v>
      </c>
      <c r="N19" s="229">
        <v>2.4273689029228538</v>
      </c>
      <c r="O19" s="229">
        <v>2.3708022457762477</v>
      </c>
      <c r="P19" s="229">
        <v>1.5623629845987017</v>
      </c>
      <c r="Q19" s="229">
        <v>2.334460442538147</v>
      </c>
      <c r="R19" s="229">
        <v>2.3236173029120528</v>
      </c>
      <c r="S19" s="229">
        <v>2.550923406244022</v>
      </c>
      <c r="T19" s="229">
        <v>2.8236228060538888</v>
      </c>
      <c r="U19" s="229">
        <v>3.2096742125296149</v>
      </c>
      <c r="V19" s="229">
        <v>1.8780736146766961</v>
      </c>
      <c r="W19" s="229">
        <v>2.2066044685451982</v>
      </c>
      <c r="X19" s="229">
        <v>2.8944354278990434</v>
      </c>
      <c r="Y19" s="229">
        <v>4.9876905206419702</v>
      </c>
    </row>
    <row r="20" spans="1:25" ht="12" customHeight="1" x14ac:dyDescent="0.25">
      <c r="A20" s="46" t="s">
        <v>82</v>
      </c>
      <c r="B20" s="229">
        <v>2.890899829906405</v>
      </c>
      <c r="C20" s="229">
        <v>2.3474496970032246</v>
      </c>
      <c r="D20" s="229">
        <v>1.6718896851210037</v>
      </c>
      <c r="E20" s="229">
        <v>2.1784789157726254</v>
      </c>
      <c r="F20" s="229">
        <v>2.3211513289560792</v>
      </c>
      <c r="G20" s="229">
        <v>4.1873947226698487</v>
      </c>
      <c r="H20" s="229">
        <v>2.3969998727051589</v>
      </c>
      <c r="I20" s="229">
        <v>2.0814602554350148</v>
      </c>
      <c r="J20" s="229">
        <v>2.037481755770338</v>
      </c>
      <c r="K20" s="229">
        <v>2.2050925888237347</v>
      </c>
      <c r="L20" s="229">
        <v>2.1805446011172589</v>
      </c>
      <c r="M20" s="229">
        <v>2.6053657294342618</v>
      </c>
      <c r="N20" s="229">
        <v>1.9190893012184782</v>
      </c>
      <c r="O20" s="229">
        <v>1.5971399429574706</v>
      </c>
      <c r="P20" s="229">
        <v>2.2366202787926208</v>
      </c>
      <c r="Q20" s="229">
        <v>1.9610338268256637</v>
      </c>
      <c r="R20" s="229">
        <v>1.7332100272975115</v>
      </c>
      <c r="S20" s="229">
        <v>1.9154207515289186</v>
      </c>
      <c r="T20" s="229">
        <v>2.2347626269381027</v>
      </c>
      <c r="U20" s="229">
        <v>2.3990906977240409</v>
      </c>
      <c r="V20" s="229">
        <v>2.6604820980717769</v>
      </c>
      <c r="W20" s="229">
        <v>2.8950955754536567</v>
      </c>
      <c r="X20" s="229">
        <v>3.754847358805399</v>
      </c>
      <c r="Y20" s="229">
        <v>3.8084893549801513</v>
      </c>
    </row>
    <row r="21" spans="1:25" ht="12" customHeight="1" x14ac:dyDescent="0.25">
      <c r="A21" s="46" t="s">
        <v>32</v>
      </c>
      <c r="B21" s="229">
        <v>14.707399329612107</v>
      </c>
      <c r="C21" s="229">
        <v>10.939229176507375</v>
      </c>
      <c r="D21" s="229">
        <v>7.6041382446171921</v>
      </c>
      <c r="E21" s="229">
        <v>6.6054942482617136</v>
      </c>
      <c r="F21" s="229">
        <v>6.2050395772841904</v>
      </c>
      <c r="G21" s="229">
        <v>4.5902892128569253</v>
      </c>
      <c r="H21" s="229">
        <v>4.3588243889337601</v>
      </c>
      <c r="I21" s="229">
        <v>4.0120902408601218</v>
      </c>
      <c r="J21" s="229">
        <v>2.8686541267244188</v>
      </c>
      <c r="K21" s="229">
        <v>2.1641296986245848</v>
      </c>
      <c r="L21" s="229">
        <v>2.3612145561995179</v>
      </c>
      <c r="M21" s="229">
        <v>2.1882571521543652</v>
      </c>
      <c r="N21" s="229">
        <v>1.8949011331630434</v>
      </c>
      <c r="O21" s="229">
        <v>1.5795744361009034</v>
      </c>
      <c r="P21" s="229">
        <v>1.8650493558478247</v>
      </c>
      <c r="Q21" s="229">
        <v>2.1488183911681511</v>
      </c>
      <c r="R21" s="229">
        <v>2.151254223126855</v>
      </c>
      <c r="S21" s="229">
        <v>2.3354579911026296</v>
      </c>
      <c r="T21" s="229">
        <v>1.4523533412905636</v>
      </c>
      <c r="U21" s="229">
        <v>1.9430394690227619</v>
      </c>
      <c r="V21" s="229">
        <v>1.9918663586472729</v>
      </c>
      <c r="W21" s="229">
        <v>1.3727389328062534</v>
      </c>
      <c r="X21" s="229">
        <v>0.1282348771795476</v>
      </c>
      <c r="Y21" s="229">
        <v>0.15262837883609939</v>
      </c>
    </row>
    <row r="22" spans="1:25" ht="12" customHeight="1" x14ac:dyDescent="0.25">
      <c r="A22" s="46" t="s">
        <v>33</v>
      </c>
      <c r="B22" s="229">
        <v>1.1580983253109713</v>
      </c>
      <c r="C22" s="229">
        <v>0.36478389634338287</v>
      </c>
      <c r="D22" s="229">
        <v>0.36478389633955849</v>
      </c>
      <c r="E22" s="229">
        <v>0.78254113344329568</v>
      </c>
      <c r="F22" s="229">
        <v>0.36478389633934277</v>
      </c>
      <c r="G22" s="229">
        <v>1.1659198467893745</v>
      </c>
      <c r="H22" s="229">
        <v>1.0781660715191028</v>
      </c>
      <c r="I22" s="229">
        <v>1.0359922786428724</v>
      </c>
      <c r="J22" s="229">
        <v>0.8644430239064681</v>
      </c>
      <c r="K22" s="229">
        <v>0.59817881059703648</v>
      </c>
      <c r="L22" s="229">
        <v>0.40198292678415548</v>
      </c>
      <c r="M22" s="229">
        <v>0.37177598609839613</v>
      </c>
      <c r="N22" s="229">
        <v>0.37177598609701662</v>
      </c>
      <c r="O22" s="229">
        <v>0.37177598609406048</v>
      </c>
      <c r="P22" s="229">
        <v>0</v>
      </c>
      <c r="Q22" s="229">
        <v>0</v>
      </c>
      <c r="R22" s="229">
        <v>0</v>
      </c>
      <c r="S22" s="229">
        <v>0.18454684486194756</v>
      </c>
      <c r="T22" s="229">
        <v>0.27880625676703513</v>
      </c>
      <c r="U22" s="229">
        <v>0.22085030958233531</v>
      </c>
      <c r="V22" s="229">
        <v>0.24669051373090314</v>
      </c>
      <c r="W22" s="229">
        <v>0.24206614563481796</v>
      </c>
      <c r="X22" s="229">
        <v>0.28512167019081902</v>
      </c>
      <c r="Y22" s="229">
        <v>0.21863050150559671</v>
      </c>
    </row>
    <row r="23" spans="1:25" ht="12" customHeight="1" x14ac:dyDescent="0.25">
      <c r="A23" s="46" t="s">
        <v>73</v>
      </c>
      <c r="B23" s="229">
        <v>51.545722424935981</v>
      </c>
      <c r="C23" s="229">
        <v>56.734713842447761</v>
      </c>
      <c r="D23" s="229">
        <v>65.312113633904772</v>
      </c>
      <c r="E23" s="229">
        <v>62.724484304170964</v>
      </c>
      <c r="F23" s="229">
        <v>61.621550737359868</v>
      </c>
      <c r="G23" s="229">
        <v>84.267999627063418</v>
      </c>
      <c r="H23" s="229">
        <v>85.047602162332026</v>
      </c>
      <c r="I23" s="229">
        <v>86.463083112331603</v>
      </c>
      <c r="J23" s="229">
        <v>90.190162271872993</v>
      </c>
      <c r="K23" s="229">
        <v>86.88476247538226</v>
      </c>
      <c r="L23" s="229">
        <v>94.703473998312759</v>
      </c>
      <c r="M23" s="229">
        <v>91.348101395934563</v>
      </c>
      <c r="N23" s="229">
        <v>94.338324402086215</v>
      </c>
      <c r="O23" s="229">
        <v>81.450503130128624</v>
      </c>
      <c r="P23" s="229">
        <v>72.679021778876873</v>
      </c>
      <c r="Q23" s="229">
        <v>71.254989869888746</v>
      </c>
      <c r="R23" s="229">
        <v>72.42339052698992</v>
      </c>
      <c r="S23" s="229">
        <v>68.942217195197173</v>
      </c>
      <c r="T23" s="229">
        <v>76.428952299525804</v>
      </c>
      <c r="U23" s="229">
        <v>76.19647963491208</v>
      </c>
      <c r="V23" s="229">
        <v>77.457577034443901</v>
      </c>
      <c r="W23" s="229">
        <v>76.786704475769625</v>
      </c>
      <c r="X23" s="229">
        <v>80.545336387380388</v>
      </c>
      <c r="Y23" s="229">
        <v>77.736340078987766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10.83090691923916</v>
      </c>
      <c r="C25" s="229">
        <v>16.752140911318463</v>
      </c>
      <c r="D25" s="229">
        <v>28.111635456290553</v>
      </c>
      <c r="E25" s="229">
        <v>32.411767903858085</v>
      </c>
      <c r="F25" s="229">
        <v>34.258785826902191</v>
      </c>
      <c r="G25" s="229">
        <v>34.303375676124084</v>
      </c>
      <c r="H25" s="229">
        <v>31.285198759675186</v>
      </c>
      <c r="I25" s="229">
        <v>29.721348505395806</v>
      </c>
      <c r="J25" s="229">
        <v>26.984273684380572</v>
      </c>
      <c r="K25" s="229">
        <v>21.877847389429771</v>
      </c>
      <c r="L25" s="229">
        <v>25.09851693209497</v>
      </c>
      <c r="M25" s="229">
        <v>24.643863446671897</v>
      </c>
      <c r="N25" s="229">
        <v>28.613748974876305</v>
      </c>
      <c r="O25" s="229">
        <v>28.614055362142107</v>
      </c>
      <c r="P25" s="229">
        <v>27.873628254294559</v>
      </c>
      <c r="Q25" s="229">
        <v>30.787615475807826</v>
      </c>
      <c r="R25" s="229">
        <v>33.706176490815217</v>
      </c>
      <c r="S25" s="229">
        <v>39.431878988241301</v>
      </c>
      <c r="T25" s="229">
        <v>42.013109970906044</v>
      </c>
      <c r="U25" s="229">
        <v>42.454144117827973</v>
      </c>
      <c r="V25" s="229">
        <v>48.266302866053678</v>
      </c>
      <c r="W25" s="229">
        <v>50.363312948288154</v>
      </c>
      <c r="X25" s="229">
        <v>49.785586712647486</v>
      </c>
      <c r="Y25" s="229">
        <v>51.900879677984591</v>
      </c>
    </row>
    <row r="26" spans="1:25" ht="12" customHeight="1" x14ac:dyDescent="0.25">
      <c r="A26" s="46" t="s">
        <v>39</v>
      </c>
      <c r="B26" s="229">
        <v>104.50700021826034</v>
      </c>
      <c r="C26" s="229">
        <v>92.797270017104182</v>
      </c>
      <c r="D26" s="229">
        <v>104.84416898705018</v>
      </c>
      <c r="E26" s="229">
        <v>118.56496426379597</v>
      </c>
      <c r="F26" s="229">
        <v>104.92887464652978</v>
      </c>
      <c r="G26" s="229">
        <v>113.72252140370516</v>
      </c>
      <c r="H26" s="229">
        <v>119.34788865365813</v>
      </c>
      <c r="I26" s="229">
        <v>133.71661213433549</v>
      </c>
      <c r="J26" s="229">
        <v>114.24719287711576</v>
      </c>
      <c r="K26" s="229">
        <v>115.7309038591038</v>
      </c>
      <c r="L26" s="229">
        <v>125.03512973912197</v>
      </c>
      <c r="M26" s="229">
        <v>144.93120153470022</v>
      </c>
      <c r="N26" s="229">
        <v>148.67294641447083</v>
      </c>
      <c r="O26" s="229">
        <v>145.10340742841348</v>
      </c>
      <c r="P26" s="229">
        <v>160.11944980911008</v>
      </c>
      <c r="Q26" s="229">
        <v>134.58423085593247</v>
      </c>
      <c r="R26" s="229">
        <v>133.00196416683468</v>
      </c>
      <c r="S26" s="229">
        <v>172.43964256205405</v>
      </c>
      <c r="T26" s="229">
        <v>167.1029462418509</v>
      </c>
      <c r="U26" s="229">
        <v>161.6919476777008</v>
      </c>
      <c r="V26" s="229">
        <v>112.30412302645425</v>
      </c>
      <c r="W26" s="229">
        <v>139.24678617152759</v>
      </c>
      <c r="X26" s="229">
        <v>66.703267950586223</v>
      </c>
      <c r="Y26" s="229">
        <v>57.746250767224922</v>
      </c>
    </row>
    <row r="27" spans="1:25" ht="12" customHeight="1" x14ac:dyDescent="0.25">
      <c r="A27" s="39" t="s">
        <v>98</v>
      </c>
      <c r="B27" s="228">
        <f t="shared" ref="B27:Y27" si="3">SUM(B28:B37)</f>
        <v>159.11543842540078</v>
      </c>
      <c r="C27" s="228">
        <f t="shared" si="3"/>
        <v>159.62630502917244</v>
      </c>
      <c r="D27" s="228">
        <f t="shared" si="3"/>
        <v>170.01262039333471</v>
      </c>
      <c r="E27" s="228">
        <f t="shared" si="3"/>
        <v>174.95630186232691</v>
      </c>
      <c r="F27" s="228">
        <f t="shared" si="3"/>
        <v>191.47119905064335</v>
      </c>
      <c r="G27" s="228">
        <f t="shared" si="3"/>
        <v>222.31546481014243</v>
      </c>
      <c r="H27" s="228">
        <f t="shared" si="3"/>
        <v>237.40210576566946</v>
      </c>
      <c r="I27" s="228">
        <f t="shared" si="3"/>
        <v>239.4661665831878</v>
      </c>
      <c r="J27" s="228">
        <f t="shared" si="3"/>
        <v>213.97250327803465</v>
      </c>
      <c r="K27" s="228">
        <f t="shared" si="3"/>
        <v>173.75212805191489</v>
      </c>
      <c r="L27" s="228">
        <f t="shared" si="3"/>
        <v>188.35256927105496</v>
      </c>
      <c r="M27" s="228">
        <f t="shared" si="3"/>
        <v>205.76923931129815</v>
      </c>
      <c r="N27" s="228">
        <f t="shared" si="3"/>
        <v>223.97678032981366</v>
      </c>
      <c r="O27" s="228">
        <f t="shared" si="3"/>
        <v>224.03993569398739</v>
      </c>
      <c r="P27" s="228">
        <f t="shared" si="3"/>
        <v>222.80848802128321</v>
      </c>
      <c r="Q27" s="228">
        <f t="shared" si="3"/>
        <v>213.2043699472562</v>
      </c>
      <c r="R27" s="228">
        <f t="shared" si="3"/>
        <v>209.32693508931186</v>
      </c>
      <c r="S27" s="228">
        <f t="shared" si="3"/>
        <v>220.24129860120996</v>
      </c>
      <c r="T27" s="228">
        <f t="shared" si="3"/>
        <v>234.26690461072599</v>
      </c>
      <c r="U27" s="228">
        <f t="shared" si="3"/>
        <v>247.12384647081566</v>
      </c>
      <c r="V27" s="228">
        <f t="shared" si="3"/>
        <v>226.18183835431819</v>
      </c>
      <c r="W27" s="228">
        <f t="shared" si="3"/>
        <v>250.79631194880307</v>
      </c>
      <c r="X27" s="228">
        <f t="shared" si="3"/>
        <v>230.27154866392877</v>
      </c>
      <c r="Y27" s="228">
        <f t="shared" si="3"/>
        <v>208.83361335464832</v>
      </c>
    </row>
    <row r="28" spans="1:25" ht="12" customHeight="1" x14ac:dyDescent="0.25">
      <c r="A28" s="18" t="s">
        <v>28</v>
      </c>
      <c r="B28" s="230">
        <v>3.1468354867844224</v>
      </c>
      <c r="C28" s="230">
        <v>2.7868874079292651</v>
      </c>
      <c r="D28" s="230">
        <v>20.328279117358331</v>
      </c>
      <c r="E28" s="230">
        <v>33.72132999943247</v>
      </c>
      <c r="F28" s="230">
        <v>33.784762926629497</v>
      </c>
      <c r="G28" s="230">
        <v>36.316300710925034</v>
      </c>
      <c r="H28" s="230">
        <v>54.341914084550048</v>
      </c>
      <c r="I28" s="230">
        <v>56.351689557835407</v>
      </c>
      <c r="J28" s="230">
        <v>49.169451619504187</v>
      </c>
      <c r="K28" s="230">
        <v>26.963904680442024</v>
      </c>
      <c r="L28" s="230">
        <v>37.688799240936618</v>
      </c>
      <c r="M28" s="230">
        <v>46.636293185128764</v>
      </c>
      <c r="N28" s="230">
        <v>53.217845955455935</v>
      </c>
      <c r="O28" s="230">
        <v>60.904861353818042</v>
      </c>
      <c r="P28" s="230">
        <v>52.32151655175236</v>
      </c>
      <c r="Q28" s="230">
        <v>42.815345471297135</v>
      </c>
      <c r="R28" s="230">
        <v>39.047876518216611</v>
      </c>
      <c r="S28" s="230">
        <v>38.134273096707332</v>
      </c>
      <c r="T28" s="230">
        <v>43.702486994579665</v>
      </c>
      <c r="U28" s="230">
        <v>49.729425300374821</v>
      </c>
      <c r="V28" s="230">
        <v>41.321864776926652</v>
      </c>
      <c r="W28" s="230">
        <v>49.868730189241305</v>
      </c>
      <c r="X28" s="230">
        <v>52.506928550721469</v>
      </c>
      <c r="Y28" s="230">
        <v>34.48299025943296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1.4075573932292196</v>
      </c>
      <c r="C30" s="230">
        <v>1.4424091216952573</v>
      </c>
      <c r="D30" s="230">
        <v>1.720727587389536</v>
      </c>
      <c r="E30" s="230">
        <v>1.0406609364043429</v>
      </c>
      <c r="F30" s="230">
        <v>1.3021408199780447</v>
      </c>
      <c r="G30" s="230">
        <v>1.1132800660076898</v>
      </c>
      <c r="H30" s="230">
        <v>1.2137231738450442</v>
      </c>
      <c r="I30" s="230">
        <v>1.3363590286237548</v>
      </c>
      <c r="J30" s="230">
        <v>1.4427091281000721</v>
      </c>
      <c r="K30" s="230">
        <v>1.1444082110796181</v>
      </c>
      <c r="L30" s="230">
        <v>1.1648103558603524</v>
      </c>
      <c r="M30" s="230">
        <v>0.78687698291217301</v>
      </c>
      <c r="N30" s="230">
        <v>1.18948713324343</v>
      </c>
      <c r="O30" s="230">
        <v>1.237301925415051</v>
      </c>
      <c r="P30" s="230">
        <v>1.0598467246816488</v>
      </c>
      <c r="Q30" s="230">
        <v>1.2269819132698812</v>
      </c>
      <c r="R30" s="230">
        <v>1.23308513110771</v>
      </c>
      <c r="S30" s="230">
        <v>1.4546385217747406</v>
      </c>
      <c r="T30" s="230">
        <v>1.3383519140587823</v>
      </c>
      <c r="U30" s="230">
        <v>1.5251585324017469</v>
      </c>
      <c r="V30" s="230">
        <v>1.4263335181425585</v>
      </c>
      <c r="W30" s="230">
        <v>1.6340799296830586</v>
      </c>
      <c r="X30" s="230">
        <v>3.1993465841211299</v>
      </c>
      <c r="Y30" s="230">
        <v>5.4422116167603152</v>
      </c>
    </row>
    <row r="31" spans="1:25" ht="12" customHeight="1" x14ac:dyDescent="0.25">
      <c r="A31" s="18" t="s">
        <v>82</v>
      </c>
      <c r="B31" s="230">
        <v>6.036468186133007</v>
      </c>
      <c r="C31" s="230">
        <v>5.9166635585787084</v>
      </c>
      <c r="D31" s="230">
        <v>5.4314187338266269</v>
      </c>
      <c r="E31" s="230">
        <v>5.5245338918293019</v>
      </c>
      <c r="F31" s="230">
        <v>6.3309008634357067</v>
      </c>
      <c r="G31" s="230">
        <v>8.7914954153403322</v>
      </c>
      <c r="H31" s="230">
        <v>7.7422827661853972</v>
      </c>
      <c r="I31" s="230">
        <v>7.3544877346377797</v>
      </c>
      <c r="J31" s="230">
        <v>7.5274931461060524</v>
      </c>
      <c r="K31" s="230">
        <v>4.4864754424951183</v>
      </c>
      <c r="L31" s="230">
        <v>4.6571976367024401</v>
      </c>
      <c r="M31" s="230">
        <v>4.8172816164096748</v>
      </c>
      <c r="N31" s="230">
        <v>5.6004937986413994</v>
      </c>
      <c r="O31" s="230">
        <v>5.4563731853017785</v>
      </c>
      <c r="P31" s="230">
        <v>5.6310006968559669</v>
      </c>
      <c r="Q31" s="230">
        <v>5.0028821944647817</v>
      </c>
      <c r="R31" s="230">
        <v>4.0888642695146187</v>
      </c>
      <c r="S31" s="230">
        <v>4.8820589495930946</v>
      </c>
      <c r="T31" s="230">
        <v>5.6621066859264042</v>
      </c>
      <c r="U31" s="230">
        <v>5.8479424971208287</v>
      </c>
      <c r="V31" s="230">
        <v>5.6412790774577903</v>
      </c>
      <c r="W31" s="230">
        <v>5.7487564335253474</v>
      </c>
      <c r="X31" s="230">
        <v>7.1494182985218302</v>
      </c>
      <c r="Y31" s="230">
        <v>6.4534331817847885</v>
      </c>
    </row>
    <row r="32" spans="1:25" ht="12" customHeight="1" x14ac:dyDescent="0.25">
      <c r="A32" s="18" t="s">
        <v>32</v>
      </c>
      <c r="B32" s="230">
        <v>38.883279435361381</v>
      </c>
      <c r="C32" s="230">
        <v>37.842753199346774</v>
      </c>
      <c r="D32" s="230">
        <v>22.585976150061807</v>
      </c>
      <c r="E32" s="230">
        <v>7.5246646156456345</v>
      </c>
      <c r="F32" s="230">
        <v>11.826083266778221</v>
      </c>
      <c r="G32" s="230">
        <v>12.82339460242574</v>
      </c>
      <c r="H32" s="230">
        <v>9.0935286361171297</v>
      </c>
      <c r="I32" s="230">
        <v>1.2565193726719202</v>
      </c>
      <c r="J32" s="230">
        <v>1.9357944721040283</v>
      </c>
      <c r="K32" s="230">
        <v>1.0615626232156188</v>
      </c>
      <c r="L32" s="230">
        <v>1.0775252911312112</v>
      </c>
      <c r="M32" s="230">
        <v>0.84567062115395719</v>
      </c>
      <c r="N32" s="230">
        <v>2.1864735419833372</v>
      </c>
      <c r="O32" s="230">
        <v>1.7246568101073321</v>
      </c>
      <c r="P32" s="230">
        <v>1.7875061920558464</v>
      </c>
      <c r="Q32" s="230">
        <v>1.4581379850586531</v>
      </c>
      <c r="R32" s="230">
        <v>1.0662003765133081</v>
      </c>
      <c r="S32" s="230">
        <v>1.5734942023856031</v>
      </c>
      <c r="T32" s="230">
        <v>0.51034023434033315</v>
      </c>
      <c r="U32" s="230">
        <v>0.67134304566114766</v>
      </c>
      <c r="V32" s="230">
        <v>0.72445372868528302</v>
      </c>
      <c r="W32" s="230">
        <v>0.5759700419112509</v>
      </c>
      <c r="X32" s="230">
        <v>0.19967446606945852</v>
      </c>
      <c r="Y32" s="230">
        <v>3.3805303791974169E-2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0.62112503005891462</v>
      </c>
      <c r="H33" s="230">
        <v>3.5053459586491051</v>
      </c>
      <c r="I33" s="230">
        <v>8.1718727139626139</v>
      </c>
      <c r="J33" s="230">
        <v>2.3659978684963252</v>
      </c>
      <c r="K33" s="230">
        <v>7.1450641685012943</v>
      </c>
      <c r="L33" s="230">
        <v>1.0108353357298445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40.166988397964197</v>
      </c>
      <c r="C34" s="230">
        <v>40.598404510394047</v>
      </c>
      <c r="D34" s="230">
        <v>40.94867667795134</v>
      </c>
      <c r="E34" s="230">
        <v>43.815913957375059</v>
      </c>
      <c r="F34" s="230">
        <v>55.034495751431542</v>
      </c>
      <c r="G34" s="230">
        <v>76.968427527544335</v>
      </c>
      <c r="H34" s="230">
        <v>75.408972354498303</v>
      </c>
      <c r="I34" s="230">
        <v>75.700589799298299</v>
      </c>
      <c r="J34" s="230">
        <v>70.474898099838725</v>
      </c>
      <c r="K34" s="230">
        <v>62.153237377840341</v>
      </c>
      <c r="L34" s="230">
        <v>65.456433610628494</v>
      </c>
      <c r="M34" s="230">
        <v>70.590406676632597</v>
      </c>
      <c r="N34" s="230">
        <v>75.813966143741965</v>
      </c>
      <c r="O34" s="230">
        <v>65.631701543979773</v>
      </c>
      <c r="P34" s="230">
        <v>68.421569391713831</v>
      </c>
      <c r="Q34" s="230">
        <v>65.017814248470074</v>
      </c>
      <c r="R34" s="230">
        <v>64.160457524517426</v>
      </c>
      <c r="S34" s="230">
        <v>68.032639532777978</v>
      </c>
      <c r="T34" s="230">
        <v>70.715751230816053</v>
      </c>
      <c r="U34" s="230">
        <v>71.866363874581552</v>
      </c>
      <c r="V34" s="230">
        <v>64.946060157385347</v>
      </c>
      <c r="W34" s="230">
        <v>71.344244934546481</v>
      </c>
      <c r="X34" s="230">
        <v>56.742159309844133</v>
      </c>
      <c r="Y34" s="230">
        <v>49.614884003912586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1.6205834975983506</v>
      </c>
      <c r="C36" s="230">
        <v>1.7370822977874423</v>
      </c>
      <c r="D36" s="230">
        <v>3.9887717014047492</v>
      </c>
      <c r="E36" s="230">
        <v>6.5861564637187353</v>
      </c>
      <c r="F36" s="230">
        <v>6.3032254778257268</v>
      </c>
      <c r="G36" s="230">
        <v>6.1936807957683264</v>
      </c>
      <c r="H36" s="230">
        <v>5.1904402778177214</v>
      </c>
      <c r="I36" s="230">
        <v>5.8405879473798255</v>
      </c>
      <c r="J36" s="230">
        <v>5.5721413851383739</v>
      </c>
      <c r="K36" s="230">
        <v>4.0426589083037179</v>
      </c>
      <c r="L36" s="230">
        <v>3.8233701152696589</v>
      </c>
      <c r="M36" s="230">
        <v>5.5560278950489126</v>
      </c>
      <c r="N36" s="230">
        <v>5.1326666956988891</v>
      </c>
      <c r="O36" s="230">
        <v>5.0596107528257521</v>
      </c>
      <c r="P36" s="230">
        <v>4.7674331581250167</v>
      </c>
      <c r="Q36" s="230">
        <v>2.9082210391357415</v>
      </c>
      <c r="R36" s="230">
        <v>3.2836472433970982</v>
      </c>
      <c r="S36" s="230">
        <v>1.8155857013207271</v>
      </c>
      <c r="T36" s="230">
        <v>5.7810989524308987</v>
      </c>
      <c r="U36" s="230">
        <v>6.4719742073709803</v>
      </c>
      <c r="V36" s="230">
        <v>6.0659641720131479</v>
      </c>
      <c r="W36" s="230">
        <v>6.996939028654424</v>
      </c>
      <c r="X36" s="230">
        <v>5.6682847069076514</v>
      </c>
      <c r="Y36" s="230">
        <v>15.638238357569421</v>
      </c>
    </row>
    <row r="37" spans="1:25" ht="12" customHeight="1" x14ac:dyDescent="0.25">
      <c r="A37" s="47" t="s">
        <v>40</v>
      </c>
      <c r="B37" s="231">
        <v>67.853726028330215</v>
      </c>
      <c r="C37" s="231">
        <v>69.302104933440972</v>
      </c>
      <c r="D37" s="231">
        <v>75.008770425342334</v>
      </c>
      <c r="E37" s="231">
        <v>76.743041997921367</v>
      </c>
      <c r="F37" s="231">
        <v>76.889589944564634</v>
      </c>
      <c r="G37" s="231">
        <v>79.487760662072034</v>
      </c>
      <c r="H37" s="231">
        <v>80.905898514006708</v>
      </c>
      <c r="I37" s="231">
        <v>83.454060428778206</v>
      </c>
      <c r="J37" s="231">
        <v>75.484017558746899</v>
      </c>
      <c r="K37" s="231">
        <v>66.754816640037177</v>
      </c>
      <c r="L37" s="231">
        <v>73.473597684796346</v>
      </c>
      <c r="M37" s="231">
        <v>76.536682334012085</v>
      </c>
      <c r="N37" s="231">
        <v>80.835847061048682</v>
      </c>
      <c r="O37" s="231">
        <v>84.025430122539618</v>
      </c>
      <c r="P37" s="231">
        <v>88.819615306098541</v>
      </c>
      <c r="Q37" s="231">
        <v>94.774987095559922</v>
      </c>
      <c r="R37" s="231">
        <v>96.446804026045115</v>
      </c>
      <c r="S37" s="231">
        <v>104.34860859665051</v>
      </c>
      <c r="T37" s="231">
        <v>106.55676859857385</v>
      </c>
      <c r="U37" s="231">
        <v>111.0116390133046</v>
      </c>
      <c r="V37" s="231">
        <v>106.05588292370743</v>
      </c>
      <c r="W37" s="231">
        <v>114.62759139124118</v>
      </c>
      <c r="X37" s="231">
        <v>104.80573674774308</v>
      </c>
      <c r="Y37" s="231">
        <v>97.16805063139627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0.99999999999999978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0.99999999999999989</v>
      </c>
      <c r="P41" s="232">
        <f t="shared" si="4"/>
        <v>1</v>
      </c>
      <c r="Q41" s="232">
        <f t="shared" si="4"/>
        <v>0.99999999999999989</v>
      </c>
      <c r="R41" s="232">
        <f t="shared" si="4"/>
        <v>0.99999999999999989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1.0972507928861909E-2</v>
      </c>
      <c r="C42" s="233">
        <f t="shared" si="5"/>
        <v>1.1252315320161944E-2</v>
      </c>
      <c r="D42" s="233">
        <f t="shared" si="5"/>
        <v>1.0723555524480838E-2</v>
      </c>
      <c r="E42" s="233">
        <f t="shared" si="5"/>
        <v>1.043358294809609E-2</v>
      </c>
      <c r="F42" s="233">
        <f t="shared" si="5"/>
        <v>1.0856580321699184E-2</v>
      </c>
      <c r="G42" s="233">
        <f t="shared" si="5"/>
        <v>9.6824260639190533E-3</v>
      </c>
      <c r="H42" s="233">
        <f t="shared" si="5"/>
        <v>9.5408461698242818E-3</v>
      </c>
      <c r="I42" s="233">
        <f t="shared" si="5"/>
        <v>9.456527574739566E-3</v>
      </c>
      <c r="J42" s="233">
        <f t="shared" si="5"/>
        <v>9.2004325556650328E-3</v>
      </c>
      <c r="K42" s="233">
        <f t="shared" si="5"/>
        <v>8.9920112413288209E-3</v>
      </c>
      <c r="L42" s="233">
        <f t="shared" si="5"/>
        <v>8.6077955240413482E-3</v>
      </c>
      <c r="M42" s="233">
        <f t="shared" si="5"/>
        <v>8.3947648495368166E-3</v>
      </c>
      <c r="N42" s="233">
        <f t="shared" si="5"/>
        <v>8.2952472899611388E-3</v>
      </c>
      <c r="O42" s="233">
        <f t="shared" si="5"/>
        <v>8.8458831583563876E-3</v>
      </c>
      <c r="P42" s="233">
        <f t="shared" si="5"/>
        <v>8.8264735693818087E-3</v>
      </c>
      <c r="Q42" s="233">
        <f t="shared" si="5"/>
        <v>9.9967073401222468E-3</v>
      </c>
      <c r="R42" s="233">
        <f t="shared" si="5"/>
        <v>1.0366929667475657E-2</v>
      </c>
      <c r="S42" s="233">
        <f t="shared" si="5"/>
        <v>9.6396981398285501E-3</v>
      </c>
      <c r="T42" s="233">
        <f t="shared" si="5"/>
        <v>9.6524424410245665E-3</v>
      </c>
      <c r="U42" s="233">
        <f t="shared" si="5"/>
        <v>9.7240684064745283E-3</v>
      </c>
      <c r="V42" s="233">
        <f t="shared" si="5"/>
        <v>1.0735744173933102E-2</v>
      </c>
      <c r="W42" s="233">
        <f t="shared" si="5"/>
        <v>1.0239296636056794E-2</v>
      </c>
      <c r="X42" s="233">
        <f t="shared" si="5"/>
        <v>1.14753052442024E-2</v>
      </c>
      <c r="Y42" s="233">
        <f t="shared" si="5"/>
        <v>1.1604605147839026E-2</v>
      </c>
    </row>
    <row r="43" spans="1:25" ht="12" customHeight="1" x14ac:dyDescent="0.25">
      <c r="A43" s="173" t="s">
        <v>92</v>
      </c>
      <c r="B43" s="233">
        <f t="shared" ref="B43:Y43" si="6">IF(B7=0,0,B7/B$5)</f>
        <v>4.1605001439063566E-3</v>
      </c>
      <c r="C43" s="233">
        <f t="shared" si="6"/>
        <v>4.3004658827549983E-3</v>
      </c>
      <c r="D43" s="233">
        <f t="shared" si="6"/>
        <v>4.1405142847276881E-3</v>
      </c>
      <c r="E43" s="233">
        <f t="shared" si="6"/>
        <v>4.1470902508524421E-3</v>
      </c>
      <c r="F43" s="233">
        <f t="shared" si="6"/>
        <v>4.6103573262020418E-3</v>
      </c>
      <c r="G43" s="233">
        <f t="shared" si="6"/>
        <v>4.1816527645047001E-3</v>
      </c>
      <c r="H43" s="233">
        <f t="shared" si="6"/>
        <v>4.2847971783914925E-3</v>
      </c>
      <c r="I43" s="233">
        <f t="shared" si="6"/>
        <v>4.5234306637104383E-3</v>
      </c>
      <c r="J43" s="233">
        <f t="shared" si="6"/>
        <v>4.5297656587218234E-3</v>
      </c>
      <c r="K43" s="233">
        <f t="shared" si="6"/>
        <v>4.2898912855210787E-3</v>
      </c>
      <c r="L43" s="233">
        <f t="shared" si="6"/>
        <v>4.2223692730502709E-3</v>
      </c>
      <c r="M43" s="233">
        <f t="shared" si="6"/>
        <v>4.3090725908921917E-3</v>
      </c>
      <c r="N43" s="233">
        <f t="shared" si="6"/>
        <v>4.2270915135402282E-3</v>
      </c>
      <c r="O43" s="233">
        <f t="shared" si="6"/>
        <v>4.3427419459171257E-3</v>
      </c>
      <c r="P43" s="233">
        <f t="shared" si="6"/>
        <v>4.3399667759325923E-3</v>
      </c>
      <c r="Q43" s="233">
        <f t="shared" si="6"/>
        <v>4.6152023176745894E-3</v>
      </c>
      <c r="R43" s="233">
        <f t="shared" si="6"/>
        <v>4.8789945548702064E-3</v>
      </c>
      <c r="S43" s="233">
        <f t="shared" si="6"/>
        <v>4.6618481601223977E-3</v>
      </c>
      <c r="T43" s="233">
        <f t="shared" si="6"/>
        <v>4.477375545314773E-3</v>
      </c>
      <c r="U43" s="233">
        <f t="shared" si="6"/>
        <v>4.5496264005676357E-3</v>
      </c>
      <c r="V43" s="233">
        <f t="shared" si="6"/>
        <v>5.2819559527589911E-3</v>
      </c>
      <c r="W43" s="233">
        <f t="shared" si="6"/>
        <v>4.8363025956641541E-3</v>
      </c>
      <c r="X43" s="233">
        <f t="shared" si="6"/>
        <v>5.1879734077401405E-3</v>
      </c>
      <c r="Y43" s="233">
        <f t="shared" si="6"/>
        <v>5.4740979789508828E-3</v>
      </c>
    </row>
    <row r="44" spans="1:25" ht="12" customHeight="1" x14ac:dyDescent="0.25">
      <c r="A44" s="173" t="s">
        <v>93</v>
      </c>
      <c r="B44" s="233">
        <f t="shared" ref="B44:Y44" si="7">IF(B8=0,0,B8/B$5)</f>
        <v>3.2803949060832789E-2</v>
      </c>
      <c r="C44" s="233">
        <f t="shared" si="7"/>
        <v>3.4000547945215426E-2</v>
      </c>
      <c r="D44" s="233">
        <f t="shared" si="7"/>
        <v>3.2957944922077265E-2</v>
      </c>
      <c r="E44" s="233">
        <f t="shared" si="7"/>
        <v>3.272223058606364E-2</v>
      </c>
      <c r="F44" s="233">
        <f t="shared" si="7"/>
        <v>3.5425269889641939E-2</v>
      </c>
      <c r="G44" s="233">
        <f t="shared" si="7"/>
        <v>3.2452464248195277E-2</v>
      </c>
      <c r="H44" s="233">
        <f t="shared" si="7"/>
        <v>3.2957686085817679E-2</v>
      </c>
      <c r="I44" s="233">
        <f t="shared" si="7"/>
        <v>3.4728579829458234E-2</v>
      </c>
      <c r="J44" s="233">
        <f t="shared" si="7"/>
        <v>3.5515162536962137E-2</v>
      </c>
      <c r="K44" s="233">
        <f t="shared" si="7"/>
        <v>3.4125219889696912E-2</v>
      </c>
      <c r="L44" s="233">
        <f t="shared" si="7"/>
        <v>3.4558709880685635E-2</v>
      </c>
      <c r="M44" s="233">
        <f t="shared" si="7"/>
        <v>3.4384556376121728E-2</v>
      </c>
      <c r="N44" s="233">
        <f t="shared" si="7"/>
        <v>3.3428929417785795E-2</v>
      </c>
      <c r="O44" s="233">
        <f t="shared" si="7"/>
        <v>3.4843466553794951E-2</v>
      </c>
      <c r="P44" s="233">
        <f t="shared" si="7"/>
        <v>3.5063049950025973E-2</v>
      </c>
      <c r="Q44" s="233">
        <f t="shared" si="7"/>
        <v>3.8277465634712494E-2</v>
      </c>
      <c r="R44" s="233">
        <f t="shared" si="7"/>
        <v>4.0420543514841915E-2</v>
      </c>
      <c r="S44" s="233">
        <f t="shared" si="7"/>
        <v>3.8525507232434142E-2</v>
      </c>
      <c r="T44" s="233">
        <f t="shared" si="7"/>
        <v>3.7533114038151752E-2</v>
      </c>
      <c r="U44" s="233">
        <f t="shared" si="7"/>
        <v>3.7470964695001163E-2</v>
      </c>
      <c r="V44" s="233">
        <f t="shared" si="7"/>
        <v>4.3438335022837504E-2</v>
      </c>
      <c r="W44" s="233">
        <f t="shared" si="7"/>
        <v>3.9844857197679398E-2</v>
      </c>
      <c r="X44" s="233">
        <f t="shared" si="7"/>
        <v>4.3215226540512471E-2</v>
      </c>
      <c r="Y44" s="233">
        <f t="shared" si="7"/>
        <v>4.5082815458800045E-2</v>
      </c>
    </row>
    <row r="45" spans="1:25" ht="12" customHeight="1" x14ac:dyDescent="0.25">
      <c r="A45" s="173" t="s">
        <v>94</v>
      </c>
      <c r="B45" s="233">
        <f t="shared" ref="B45:Y45" si="8">IF(B9=0,0,B9/B$5)</f>
        <v>2.7281314684670151E-2</v>
      </c>
      <c r="C45" s="233">
        <f t="shared" si="8"/>
        <v>2.8715538285082023E-2</v>
      </c>
      <c r="D45" s="233">
        <f t="shared" si="8"/>
        <v>2.9189124307733322E-2</v>
      </c>
      <c r="E45" s="233">
        <f t="shared" si="8"/>
        <v>2.950185920512631E-2</v>
      </c>
      <c r="F45" s="233">
        <f t="shared" si="8"/>
        <v>3.3181462806877123E-2</v>
      </c>
      <c r="G45" s="233">
        <f t="shared" si="8"/>
        <v>3.062372205628907E-2</v>
      </c>
      <c r="H45" s="233">
        <f t="shared" si="8"/>
        <v>3.1804506410436612E-2</v>
      </c>
      <c r="I45" s="233">
        <f t="shared" si="8"/>
        <v>3.3852133266244117E-2</v>
      </c>
      <c r="J45" s="233">
        <f t="shared" si="8"/>
        <v>3.446333461678374E-2</v>
      </c>
      <c r="K45" s="233">
        <f t="shared" si="8"/>
        <v>3.2710255186648794E-2</v>
      </c>
      <c r="L45" s="233">
        <f t="shared" si="8"/>
        <v>3.2559791276868096E-2</v>
      </c>
      <c r="M45" s="233">
        <f t="shared" si="8"/>
        <v>3.1931046232362759E-2</v>
      </c>
      <c r="N45" s="233">
        <f t="shared" si="8"/>
        <v>3.1904917638093548E-2</v>
      </c>
      <c r="O45" s="233">
        <f t="shared" si="8"/>
        <v>3.2431154695658E-2</v>
      </c>
      <c r="P45" s="233">
        <f t="shared" si="8"/>
        <v>3.301762515424677E-2</v>
      </c>
      <c r="Q45" s="233">
        <f t="shared" si="8"/>
        <v>3.5822694584352041E-2</v>
      </c>
      <c r="R45" s="233">
        <f t="shared" si="8"/>
        <v>3.8174497495884627E-2</v>
      </c>
      <c r="S45" s="233">
        <f t="shared" si="8"/>
        <v>3.610870388852868E-2</v>
      </c>
      <c r="T45" s="233">
        <f t="shared" si="8"/>
        <v>3.4338059286391796E-2</v>
      </c>
      <c r="U45" s="233">
        <f t="shared" si="8"/>
        <v>3.4787280450306643E-2</v>
      </c>
      <c r="V45" s="233">
        <f t="shared" si="8"/>
        <v>4.0803721250344246E-2</v>
      </c>
      <c r="W45" s="233">
        <f t="shared" si="8"/>
        <v>3.7498387623954473E-2</v>
      </c>
      <c r="X45" s="233">
        <f t="shared" si="8"/>
        <v>4.0203064109696582E-2</v>
      </c>
      <c r="Y45" s="233">
        <f t="shared" si="8"/>
        <v>4.271770680979145E-2</v>
      </c>
    </row>
    <row r="46" spans="1:25" ht="12" customHeight="1" x14ac:dyDescent="0.25">
      <c r="A46" s="173" t="s">
        <v>95</v>
      </c>
      <c r="B46" s="233">
        <f t="shared" ref="B46:Y46" si="9">IF(B10=0,0,B10/B$5)</f>
        <v>3.1538494526040489E-2</v>
      </c>
      <c r="C46" s="233">
        <f t="shared" si="9"/>
        <v>3.3480515271633544E-2</v>
      </c>
      <c r="D46" s="233">
        <f t="shared" si="9"/>
        <v>3.2261683684952719E-2</v>
      </c>
      <c r="E46" s="233">
        <f t="shared" si="9"/>
        <v>3.2460214832556504E-2</v>
      </c>
      <c r="F46" s="233">
        <f t="shared" si="9"/>
        <v>3.2888615165647735E-2</v>
      </c>
      <c r="G46" s="233">
        <f t="shared" si="9"/>
        <v>3.3156992770984613E-2</v>
      </c>
      <c r="H46" s="233">
        <f t="shared" si="9"/>
        <v>3.2059326104471764E-2</v>
      </c>
      <c r="I46" s="233">
        <f t="shared" si="9"/>
        <v>3.0095265690357312E-2</v>
      </c>
      <c r="J46" s="233">
        <f t="shared" si="9"/>
        <v>2.8876284739841905E-2</v>
      </c>
      <c r="K46" s="233">
        <f t="shared" si="9"/>
        <v>3.1256416001794761E-2</v>
      </c>
      <c r="L46" s="233">
        <f t="shared" si="9"/>
        <v>3.0706967835330796E-2</v>
      </c>
      <c r="M46" s="233">
        <f t="shared" si="9"/>
        <v>2.8955978240767035E-2</v>
      </c>
      <c r="N46" s="233">
        <f t="shared" si="9"/>
        <v>2.8846050247375694E-2</v>
      </c>
      <c r="O46" s="233">
        <f t="shared" si="9"/>
        <v>2.8322393540744326E-2</v>
      </c>
      <c r="P46" s="233">
        <f t="shared" si="9"/>
        <v>2.9056630166675243E-2</v>
      </c>
      <c r="Q46" s="233">
        <f t="shared" si="9"/>
        <v>3.1874378571954437E-2</v>
      </c>
      <c r="R46" s="233">
        <f t="shared" si="9"/>
        <v>3.139284099972104E-2</v>
      </c>
      <c r="S46" s="233">
        <f t="shared" si="9"/>
        <v>2.9368824425936559E-2</v>
      </c>
      <c r="T46" s="233">
        <f t="shared" si="9"/>
        <v>3.0308679556293436E-2</v>
      </c>
      <c r="U46" s="233">
        <f t="shared" si="9"/>
        <v>3.1002870221132937E-2</v>
      </c>
      <c r="V46" s="233">
        <f t="shared" si="9"/>
        <v>3.19459486512352E-2</v>
      </c>
      <c r="W46" s="233">
        <f t="shared" si="9"/>
        <v>3.2893837302784883E-2</v>
      </c>
      <c r="X46" s="233">
        <f t="shared" si="9"/>
        <v>3.5140954854582608E-2</v>
      </c>
      <c r="Y46" s="233">
        <f t="shared" si="9"/>
        <v>3.5416411726695886E-2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0.48507159197936711</v>
      </c>
      <c r="C47" s="234">
        <f t="shared" si="10"/>
        <v>0.4735161070446352</v>
      </c>
      <c r="D47" s="234">
        <f t="shared" si="10"/>
        <v>0.49299507709237927</v>
      </c>
      <c r="E47" s="234">
        <f t="shared" si="10"/>
        <v>0.50233112211540132</v>
      </c>
      <c r="F47" s="234">
        <f t="shared" si="10"/>
        <v>0.46469899326600134</v>
      </c>
      <c r="G47" s="234">
        <f t="shared" si="10"/>
        <v>0.46744550113368705</v>
      </c>
      <c r="H47" s="234">
        <f t="shared" si="10"/>
        <v>0.45436676990406605</v>
      </c>
      <c r="I47" s="234">
        <f t="shared" si="10"/>
        <v>0.46373906631935208</v>
      </c>
      <c r="J47" s="234">
        <f t="shared" si="10"/>
        <v>0.47051342682475378</v>
      </c>
      <c r="K47" s="234">
        <f t="shared" si="10"/>
        <v>0.50907396782029612</v>
      </c>
      <c r="L47" s="234">
        <f t="shared" si="10"/>
        <v>0.51040064439893096</v>
      </c>
      <c r="M47" s="234">
        <f t="shared" si="10"/>
        <v>0.50640276601687684</v>
      </c>
      <c r="N47" s="234">
        <f t="shared" si="10"/>
        <v>0.49676754329108863</v>
      </c>
      <c r="O47" s="234">
        <f t="shared" si="10"/>
        <v>0.48192164059737952</v>
      </c>
      <c r="P47" s="234">
        <f t="shared" si="10"/>
        <v>0.4864722122925545</v>
      </c>
      <c r="Q47" s="234">
        <f t="shared" si="10"/>
        <v>0.47010965961148304</v>
      </c>
      <c r="R47" s="234">
        <f t="shared" si="10"/>
        <v>0.47350728943976539</v>
      </c>
      <c r="S47" s="234">
        <f t="shared" si="10"/>
        <v>0.5009926894978658</v>
      </c>
      <c r="T47" s="234">
        <f t="shared" si="10"/>
        <v>0.49205534313221544</v>
      </c>
      <c r="U47" s="234">
        <f t="shared" si="10"/>
        <v>0.47653628177029944</v>
      </c>
      <c r="V47" s="234">
        <f t="shared" si="10"/>
        <v>0.45267083201547798</v>
      </c>
      <c r="W47" s="234">
        <f t="shared" si="10"/>
        <v>0.45747880486622183</v>
      </c>
      <c r="X47" s="234">
        <f t="shared" si="10"/>
        <v>0.40815160491303254</v>
      </c>
      <c r="Y47" s="234">
        <f t="shared" si="10"/>
        <v>0.41845382004951071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0.40817164167632114</v>
      </c>
      <c r="C48" s="235">
        <f t="shared" si="11"/>
        <v>0.41473451025051683</v>
      </c>
      <c r="D48" s="235">
        <f t="shared" si="11"/>
        <v>0.39773210018364891</v>
      </c>
      <c r="E48" s="235">
        <f t="shared" si="11"/>
        <v>0.38840390006190367</v>
      </c>
      <c r="F48" s="235">
        <f t="shared" si="11"/>
        <v>0.41833872122393068</v>
      </c>
      <c r="G48" s="235">
        <f t="shared" si="11"/>
        <v>0.42245724096242021</v>
      </c>
      <c r="H48" s="235">
        <f t="shared" si="11"/>
        <v>0.43498606814699209</v>
      </c>
      <c r="I48" s="235">
        <f t="shared" si="11"/>
        <v>0.42360499665613832</v>
      </c>
      <c r="J48" s="235">
        <f t="shared" si="11"/>
        <v>0.41690159306727159</v>
      </c>
      <c r="K48" s="235">
        <f t="shared" si="11"/>
        <v>0.37955223857471337</v>
      </c>
      <c r="L48" s="235">
        <f t="shared" si="11"/>
        <v>0.37894372181109287</v>
      </c>
      <c r="M48" s="235">
        <f t="shared" si="11"/>
        <v>0.38562181569344262</v>
      </c>
      <c r="N48" s="235">
        <f t="shared" si="11"/>
        <v>0.39653022060215498</v>
      </c>
      <c r="O48" s="235">
        <f t="shared" si="11"/>
        <v>0.40929271950814961</v>
      </c>
      <c r="P48" s="235">
        <f t="shared" si="11"/>
        <v>0.40322404209118318</v>
      </c>
      <c r="Q48" s="235">
        <f t="shared" si="11"/>
        <v>0.40930389193970107</v>
      </c>
      <c r="R48" s="235">
        <f t="shared" si="11"/>
        <v>0.40125890432744105</v>
      </c>
      <c r="S48" s="235">
        <f t="shared" si="11"/>
        <v>0.38070272865528387</v>
      </c>
      <c r="T48" s="235">
        <f t="shared" si="11"/>
        <v>0.39163498600060831</v>
      </c>
      <c r="U48" s="235">
        <f t="shared" si="11"/>
        <v>0.40592890805621756</v>
      </c>
      <c r="V48" s="235">
        <f t="shared" si="11"/>
        <v>0.41512346293341296</v>
      </c>
      <c r="W48" s="235">
        <f t="shared" si="11"/>
        <v>0.41720851377763846</v>
      </c>
      <c r="X48" s="235">
        <f t="shared" si="11"/>
        <v>0.45662587093023327</v>
      </c>
      <c r="Y48" s="235">
        <f t="shared" si="11"/>
        <v>0.44125054282841203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2489.4217576977726</v>
      </c>
      <c r="C5" s="223">
        <f t="shared" si="0"/>
        <v>2535.3494544899513</v>
      </c>
      <c r="D5" s="223">
        <f t="shared" si="0"/>
        <v>2632.2977151423347</v>
      </c>
      <c r="E5" s="223">
        <f t="shared" si="0"/>
        <v>2653.8482703103195</v>
      </c>
      <c r="F5" s="223">
        <f t="shared" si="0"/>
        <v>2709.3330545493031</v>
      </c>
      <c r="G5" s="223">
        <f t="shared" si="0"/>
        <v>2783.1209550125304</v>
      </c>
      <c r="H5" s="223">
        <f t="shared" si="0"/>
        <v>3186.6040306389295</v>
      </c>
      <c r="I5" s="223">
        <f t="shared" si="0"/>
        <v>4216.8907761955015</v>
      </c>
      <c r="J5" s="223">
        <f t="shared" si="0"/>
        <v>3645.258360532277</v>
      </c>
      <c r="K5" s="223">
        <f t="shared" si="0"/>
        <v>2399.1713079973124</v>
      </c>
      <c r="L5" s="223">
        <f t="shared" si="0"/>
        <v>2523.0034108419331</v>
      </c>
      <c r="M5" s="223">
        <f t="shared" si="0"/>
        <v>3568.0160643779473</v>
      </c>
      <c r="N5" s="223">
        <f t="shared" si="0"/>
        <v>3789.8942543787216</v>
      </c>
      <c r="O5" s="223">
        <f t="shared" si="0"/>
        <v>3438.4276600014409</v>
      </c>
      <c r="P5" s="223">
        <f t="shared" si="0"/>
        <v>3421.0826267887305</v>
      </c>
      <c r="Q5" s="223">
        <f t="shared" si="0"/>
        <v>3564.0744721256478</v>
      </c>
      <c r="R5" s="223">
        <f t="shared" si="0"/>
        <v>3290.9027101941388</v>
      </c>
      <c r="S5" s="223">
        <f t="shared" si="0"/>
        <v>3539.012948466981</v>
      </c>
      <c r="T5" s="223">
        <f t="shared" si="0"/>
        <v>3390.5991893457817</v>
      </c>
      <c r="U5" s="223">
        <f t="shared" si="0"/>
        <v>3652.3736406483836</v>
      </c>
      <c r="V5" s="223">
        <f t="shared" si="0"/>
        <v>3395.9699390685587</v>
      </c>
      <c r="W5" s="223">
        <f t="shared" si="0"/>
        <v>3338.5068485446363</v>
      </c>
      <c r="X5" s="223">
        <f t="shared" si="0"/>
        <v>2853.8098064765686</v>
      </c>
      <c r="Y5" s="223">
        <f t="shared" si="0"/>
        <v>2526.6395234757492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26.375560476124541</v>
      </c>
      <c r="C10" s="225">
        <f t="shared" si="1"/>
        <v>28.794353880704797</v>
      </c>
      <c r="D10" s="225">
        <f t="shared" si="1"/>
        <v>31.319513772097849</v>
      </c>
      <c r="E10" s="225">
        <f t="shared" si="1"/>
        <v>34.140716381084701</v>
      </c>
      <c r="F10" s="225">
        <f t="shared" si="1"/>
        <v>35.868697052427997</v>
      </c>
      <c r="G10" s="225">
        <f t="shared" si="1"/>
        <v>47.594866124442355</v>
      </c>
      <c r="H10" s="225">
        <f t="shared" si="1"/>
        <v>45.214890854691916</v>
      </c>
      <c r="I10" s="225">
        <f t="shared" si="1"/>
        <v>41.73681474300799</v>
      </c>
      <c r="J10" s="225">
        <f t="shared" si="1"/>
        <v>37.027180902223591</v>
      </c>
      <c r="K10" s="225">
        <f t="shared" si="1"/>
        <v>35.539162021266698</v>
      </c>
      <c r="L10" s="225">
        <f t="shared" si="1"/>
        <v>37.436469935651104</v>
      </c>
      <c r="M10" s="225">
        <f t="shared" si="1"/>
        <v>38.918349302918664</v>
      </c>
      <c r="N10" s="225">
        <f t="shared" si="1"/>
        <v>39.639926151439418</v>
      </c>
      <c r="O10" s="225">
        <f t="shared" si="1"/>
        <v>34.33155632679415</v>
      </c>
      <c r="P10" s="225">
        <f t="shared" si="1"/>
        <v>33.484073568860104</v>
      </c>
      <c r="Q10" s="225">
        <f t="shared" si="1"/>
        <v>30.860771421573318</v>
      </c>
      <c r="R10" s="225">
        <f t="shared" si="1"/>
        <v>30.070450363966927</v>
      </c>
      <c r="S10" s="225">
        <f t="shared" si="1"/>
        <v>30.391659126272913</v>
      </c>
      <c r="T10" s="225">
        <f t="shared" si="1"/>
        <v>33.554718840515754</v>
      </c>
      <c r="U10" s="225">
        <f t="shared" si="1"/>
        <v>32.597368353065946</v>
      </c>
      <c r="V10" s="225">
        <f t="shared" si="1"/>
        <v>27.440521433591453</v>
      </c>
      <c r="W10" s="225">
        <f t="shared" si="1"/>
        <v>29.665641591176232</v>
      </c>
      <c r="X10" s="225">
        <f t="shared" si="1"/>
        <v>24.451481140467497</v>
      </c>
      <c r="Y10" s="225">
        <f t="shared" si="1"/>
        <v>21.601427440113898</v>
      </c>
      <c r="DA10" s="90"/>
    </row>
    <row r="11" spans="1:105" ht="12" customHeight="1" x14ac:dyDescent="0.25">
      <c r="A11" s="37" t="s">
        <v>82</v>
      </c>
      <c r="B11" s="226">
        <v>1.895240935091083</v>
      </c>
      <c r="C11" s="226">
        <v>1.6925365343309686</v>
      </c>
      <c r="D11" s="226">
        <v>1.4195459439398395</v>
      </c>
      <c r="E11" s="226">
        <v>1.9228601976633619</v>
      </c>
      <c r="F11" s="226">
        <v>2.0872090454635575</v>
      </c>
      <c r="G11" s="226">
        <v>3.321368693871519</v>
      </c>
      <c r="H11" s="226">
        <v>1.58386391645845</v>
      </c>
      <c r="I11" s="226">
        <v>1.4330768346601366</v>
      </c>
      <c r="J11" s="226">
        <v>1.4192897081228097</v>
      </c>
      <c r="K11" s="226">
        <v>1.4320639149825731</v>
      </c>
      <c r="L11" s="226">
        <v>1.6091107011754242</v>
      </c>
      <c r="M11" s="226">
        <v>1.2560489756958826</v>
      </c>
      <c r="N11" s="226">
        <v>1.2338826928290818</v>
      </c>
      <c r="O11" s="226">
        <v>1.120708423929379</v>
      </c>
      <c r="P11" s="226">
        <v>1.1922121803946775</v>
      </c>
      <c r="Q11" s="226">
        <v>0.95974281223172198</v>
      </c>
      <c r="R11" s="226">
        <v>0.89845253699708094</v>
      </c>
      <c r="S11" s="226">
        <v>0.75924697939712904</v>
      </c>
      <c r="T11" s="226">
        <v>1.029936808724746</v>
      </c>
      <c r="U11" s="226">
        <v>0.98427823848623996</v>
      </c>
      <c r="V11" s="226">
        <v>1.198095598518766</v>
      </c>
      <c r="W11" s="226">
        <v>1.2271541132736135</v>
      </c>
      <c r="X11" s="226">
        <v>1.3263111263444665</v>
      </c>
      <c r="Y11" s="226">
        <v>1.2949837040781251</v>
      </c>
      <c r="DA11" s="69"/>
    </row>
    <row r="12" spans="1:105" ht="12" customHeight="1" x14ac:dyDescent="0.25">
      <c r="A12" s="37" t="s">
        <v>73</v>
      </c>
      <c r="B12" s="226">
        <v>24.480319541033456</v>
      </c>
      <c r="C12" s="226">
        <v>27.101817346373828</v>
      </c>
      <c r="D12" s="226">
        <v>29.899967828158008</v>
      </c>
      <c r="E12" s="226">
        <v>32.21785618342134</v>
      </c>
      <c r="F12" s="226">
        <v>33.781488006964437</v>
      </c>
      <c r="G12" s="226">
        <v>44.273497430570835</v>
      </c>
      <c r="H12" s="226">
        <v>43.631026938233468</v>
      </c>
      <c r="I12" s="226">
        <v>40.303737908347856</v>
      </c>
      <c r="J12" s="226">
        <v>35.60789119410078</v>
      </c>
      <c r="K12" s="226">
        <v>34.107098106284127</v>
      </c>
      <c r="L12" s="226">
        <v>35.827359234475679</v>
      </c>
      <c r="M12" s="226">
        <v>37.662300327222781</v>
      </c>
      <c r="N12" s="226">
        <v>38.406043458610334</v>
      </c>
      <c r="O12" s="226">
        <v>33.210847902864771</v>
      </c>
      <c r="P12" s="226">
        <v>32.291861388465428</v>
      </c>
      <c r="Q12" s="226">
        <v>29.901028609341598</v>
      </c>
      <c r="R12" s="226">
        <v>29.171997826969847</v>
      </c>
      <c r="S12" s="226">
        <v>29.632412146875783</v>
      </c>
      <c r="T12" s="226">
        <v>32.524782031791005</v>
      </c>
      <c r="U12" s="226">
        <v>31.613090114579705</v>
      </c>
      <c r="V12" s="226">
        <v>26.242425835072687</v>
      </c>
      <c r="W12" s="226">
        <v>28.438487477902619</v>
      </c>
      <c r="X12" s="226">
        <v>23.125170014123029</v>
      </c>
      <c r="Y12" s="226">
        <v>20.306443736035774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409.17834711542542</v>
      </c>
      <c r="C16" s="228">
        <f t="shared" si="2"/>
        <v>382.35268089730414</v>
      </c>
      <c r="D16" s="228">
        <f t="shared" si="2"/>
        <v>405.51131392366369</v>
      </c>
      <c r="E16" s="228">
        <f t="shared" si="2"/>
        <v>400.7998908869514</v>
      </c>
      <c r="F16" s="228">
        <f t="shared" si="2"/>
        <v>388.9415013529931</v>
      </c>
      <c r="G16" s="228">
        <f t="shared" si="2"/>
        <v>483.70098402278211</v>
      </c>
      <c r="H16" s="228">
        <f t="shared" si="2"/>
        <v>473.38655757516301</v>
      </c>
      <c r="I16" s="228">
        <f t="shared" si="2"/>
        <v>485.63521855153681</v>
      </c>
      <c r="J16" s="228">
        <f t="shared" si="2"/>
        <v>473.69236558795058</v>
      </c>
      <c r="K16" s="228">
        <f t="shared" si="2"/>
        <v>433.69951749666285</v>
      </c>
      <c r="L16" s="228">
        <f t="shared" si="2"/>
        <v>470.15179301665916</v>
      </c>
      <c r="M16" s="228">
        <f t="shared" si="2"/>
        <v>464.92781927838092</v>
      </c>
      <c r="N16" s="228">
        <f t="shared" si="2"/>
        <v>466.46099317797882</v>
      </c>
      <c r="O16" s="228">
        <f t="shared" si="2"/>
        <v>413.80431956590496</v>
      </c>
      <c r="P16" s="228">
        <f t="shared" si="2"/>
        <v>370.31144839892806</v>
      </c>
      <c r="Q16" s="228">
        <f t="shared" si="2"/>
        <v>356.32468322628165</v>
      </c>
      <c r="R16" s="228">
        <f t="shared" si="2"/>
        <v>365.32675689395813</v>
      </c>
      <c r="S16" s="228">
        <f t="shared" si="2"/>
        <v>362.44672109223484</v>
      </c>
      <c r="T16" s="228">
        <f t="shared" si="2"/>
        <v>388.8854506079777</v>
      </c>
      <c r="U16" s="228">
        <f t="shared" si="2"/>
        <v>381.74385113517917</v>
      </c>
      <c r="V16" s="228">
        <f t="shared" si="2"/>
        <v>378.79341210893421</v>
      </c>
      <c r="W16" s="228">
        <f t="shared" si="2"/>
        <v>378.38774025577868</v>
      </c>
      <c r="X16" s="228">
        <f t="shared" si="2"/>
        <v>374.57227036611818</v>
      </c>
      <c r="Y16" s="228">
        <f t="shared" si="2"/>
        <v>379.50753650579372</v>
      </c>
      <c r="DA16" s="92"/>
    </row>
    <row r="17" spans="1:105" ht="12" customHeight="1" x14ac:dyDescent="0.25">
      <c r="A17" s="46" t="s">
        <v>28</v>
      </c>
      <c r="B17" s="229">
        <v>22.404133579117769</v>
      </c>
      <c r="C17" s="229">
        <v>13.983855958231104</v>
      </c>
      <c r="D17" s="229">
        <v>19.352437087162198</v>
      </c>
      <c r="E17" s="229">
        <v>20.710626543383089</v>
      </c>
      <c r="F17" s="229">
        <v>20.352118088728332</v>
      </c>
      <c r="G17" s="229">
        <v>21.526621819571574</v>
      </c>
      <c r="H17" s="229">
        <v>24.557110564040173</v>
      </c>
      <c r="I17" s="229">
        <v>24.441626813772874</v>
      </c>
      <c r="J17" s="229">
        <v>18.641496547431917</v>
      </c>
      <c r="K17" s="229">
        <v>17.046953783838994</v>
      </c>
      <c r="L17" s="229">
        <v>18.199105589153074</v>
      </c>
      <c r="M17" s="229">
        <v>24.3934973270743</v>
      </c>
      <c r="N17" s="229">
        <v>24.073533599564723</v>
      </c>
      <c r="O17" s="229">
        <v>27.448910470038999</v>
      </c>
      <c r="P17" s="229">
        <v>25.419787634640276</v>
      </c>
      <c r="Q17" s="229">
        <v>17.907833046143359</v>
      </c>
      <c r="R17" s="229">
        <v>17.027466724520966</v>
      </c>
      <c r="S17" s="229">
        <v>20.070421886998197</v>
      </c>
      <c r="T17" s="229">
        <v>19.859639042984345</v>
      </c>
      <c r="U17" s="229">
        <v>19.314604545702835</v>
      </c>
      <c r="V17" s="229">
        <v>18.262517672996932</v>
      </c>
      <c r="W17" s="229">
        <v>18.139339752411043</v>
      </c>
      <c r="X17" s="229">
        <v>15.961902196409842</v>
      </c>
      <c r="Y17" s="229">
        <v>14.636097413393379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6.6262814798752148</v>
      </c>
      <c r="C19" s="229">
        <v>4.8950345693230357</v>
      </c>
      <c r="D19" s="229">
        <v>4.8948007861271465</v>
      </c>
      <c r="E19" s="229">
        <v>5.8554378474814479</v>
      </c>
      <c r="F19" s="229">
        <v>5.926082393310959</v>
      </c>
      <c r="G19" s="229">
        <v>9.9130885958646395</v>
      </c>
      <c r="H19" s="229">
        <v>12.159536205749841</v>
      </c>
      <c r="I19" s="229">
        <v>15.353787246587858</v>
      </c>
      <c r="J19" s="229">
        <v>13.614892627479032</v>
      </c>
      <c r="K19" s="229">
        <v>10.873311994020582</v>
      </c>
      <c r="L19" s="229">
        <v>12.341242845748329</v>
      </c>
      <c r="M19" s="229">
        <v>10.429011953353061</v>
      </c>
      <c r="N19" s="229">
        <v>13.772677060931402</v>
      </c>
      <c r="O19" s="229">
        <v>13.42380748420284</v>
      </c>
      <c r="P19" s="229">
        <v>8.765327527663441</v>
      </c>
      <c r="Q19" s="229">
        <v>13.149071161605475</v>
      </c>
      <c r="R19" s="229">
        <v>13.115232775173713</v>
      </c>
      <c r="S19" s="229">
        <v>14.396768646095632</v>
      </c>
      <c r="T19" s="229">
        <v>14.842607240866833</v>
      </c>
      <c r="U19" s="229">
        <v>16.249051744245012</v>
      </c>
      <c r="V19" s="229">
        <v>10.19411574691947</v>
      </c>
      <c r="W19" s="229">
        <v>12.020294457748074</v>
      </c>
      <c r="X19" s="229">
        <v>15.398857507024871</v>
      </c>
      <c r="Y19" s="229">
        <v>23.506362398764249</v>
      </c>
      <c r="DA19" s="73"/>
    </row>
    <row r="20" spans="1:105" ht="12" customHeight="1" x14ac:dyDescent="0.25">
      <c r="A20" s="46" t="s">
        <v>82</v>
      </c>
      <c r="B20" s="229">
        <v>20.385592249843967</v>
      </c>
      <c r="C20" s="229">
        <v>16.30180980365979</v>
      </c>
      <c r="D20" s="229">
        <v>11.441799100846087</v>
      </c>
      <c r="E20" s="229">
        <v>15.386242841075132</v>
      </c>
      <c r="F20" s="229">
        <v>16.123826060566142</v>
      </c>
      <c r="G20" s="229">
        <v>29.444491056060972</v>
      </c>
      <c r="H20" s="229">
        <v>17.159688787584471</v>
      </c>
      <c r="I20" s="229">
        <v>15.068029914727367</v>
      </c>
      <c r="J20" s="229">
        <v>14.616209156390543</v>
      </c>
      <c r="K20" s="229">
        <v>15.428439384359381</v>
      </c>
      <c r="L20" s="229">
        <v>15.288182561425755</v>
      </c>
      <c r="M20" s="229">
        <v>17.356760792878866</v>
      </c>
      <c r="N20" s="229">
        <v>13.754502770561903</v>
      </c>
      <c r="O20" s="229">
        <v>11.5767151299508</v>
      </c>
      <c r="P20" s="229">
        <v>16.124318352222954</v>
      </c>
      <c r="Q20" s="229">
        <v>13.955828018108232</v>
      </c>
      <c r="R20" s="229">
        <v>12.360884864630457</v>
      </c>
      <c r="S20" s="229">
        <v>13.417318378318937</v>
      </c>
      <c r="T20" s="229">
        <v>15.631658210575665</v>
      </c>
      <c r="U20" s="229">
        <v>16.597388739888867</v>
      </c>
      <c r="V20" s="229">
        <v>18.069493824489577</v>
      </c>
      <c r="W20" s="229">
        <v>19.67032503460641</v>
      </c>
      <c r="X20" s="229">
        <v>24.731543312146037</v>
      </c>
      <c r="Y20" s="229">
        <v>25.647834733139689</v>
      </c>
      <c r="DA20" s="73"/>
    </row>
    <row r="21" spans="1:105" ht="12" customHeight="1" x14ac:dyDescent="0.25">
      <c r="A21" s="46" t="s">
        <v>32</v>
      </c>
      <c r="B21" s="229">
        <v>117.50378563587158</v>
      </c>
      <c r="C21" s="229">
        <v>86.987859257706077</v>
      </c>
      <c r="D21" s="229">
        <v>60.170820488055725</v>
      </c>
      <c r="E21" s="229">
        <v>52.044295431017758</v>
      </c>
      <c r="F21" s="229">
        <v>49.878563987688743</v>
      </c>
      <c r="G21" s="229">
        <v>37.254652796237174</v>
      </c>
      <c r="H21" s="229">
        <v>34.779240530134871</v>
      </c>
      <c r="I21" s="229">
        <v>32.510359679480587</v>
      </c>
      <c r="J21" s="229">
        <v>23.387691819800111</v>
      </c>
      <c r="K21" s="229">
        <v>17.548195099320175</v>
      </c>
      <c r="L21" s="229">
        <v>18.699690531983261</v>
      </c>
      <c r="M21" s="229">
        <v>17.728574489497081</v>
      </c>
      <c r="N21" s="229">
        <v>15.298595040197791</v>
      </c>
      <c r="O21" s="229">
        <v>12.7622980176836</v>
      </c>
      <c r="P21" s="229">
        <v>15.077673602079315</v>
      </c>
      <c r="Q21" s="229">
        <v>17.376639191505411</v>
      </c>
      <c r="R21" s="229">
        <v>17.399689067077137</v>
      </c>
      <c r="S21" s="229">
        <v>18.858145826004389</v>
      </c>
      <c r="T21" s="229">
        <v>11.711631402605994</v>
      </c>
      <c r="U21" s="229">
        <v>15.667529341020273</v>
      </c>
      <c r="V21" s="229">
        <v>16.070076921794552</v>
      </c>
      <c r="W21" s="229">
        <v>11.070476970301986</v>
      </c>
      <c r="X21" s="229">
        <v>1.0277909568704717</v>
      </c>
      <c r="Y21" s="229">
        <v>1.2312830678701066</v>
      </c>
      <c r="DA21" s="73"/>
    </row>
    <row r="22" spans="1:105" ht="12" customHeight="1" x14ac:dyDescent="0.25">
      <c r="A22" s="46" t="s">
        <v>33</v>
      </c>
      <c r="B22" s="229">
        <v>9.1372050000996126</v>
      </c>
      <c r="C22" s="229">
        <v>3.0456518400974009</v>
      </c>
      <c r="D22" s="229">
        <v>3.04565184006547</v>
      </c>
      <c r="E22" s="229">
        <v>6.0913036800323637</v>
      </c>
      <c r="F22" s="229">
        <v>3.0456518400636678</v>
      </c>
      <c r="G22" s="229">
        <v>9.3159319549991775</v>
      </c>
      <c r="H22" s="229">
        <v>7.0289933499279638</v>
      </c>
      <c r="I22" s="229">
        <v>8.4498001577882444</v>
      </c>
      <c r="J22" s="229">
        <v>6.8298920878395037</v>
      </c>
      <c r="K22" s="229">
        <v>5.2376045573584058</v>
      </c>
      <c r="L22" s="229">
        <v>3.3841789269949096</v>
      </c>
      <c r="M22" s="229">
        <v>3.104030160088906</v>
      </c>
      <c r="N22" s="229">
        <v>3.1040301600773881</v>
      </c>
      <c r="O22" s="229">
        <v>3.1040301600527069</v>
      </c>
      <c r="P22" s="229">
        <v>0</v>
      </c>
      <c r="Q22" s="229">
        <v>0</v>
      </c>
      <c r="R22" s="229">
        <v>0</v>
      </c>
      <c r="S22" s="229">
        <v>1.5243228000426305</v>
      </c>
      <c r="T22" s="229">
        <v>2.4389164800592744</v>
      </c>
      <c r="U22" s="229">
        <v>1.8274410000328916</v>
      </c>
      <c r="V22" s="229">
        <v>1.8259441200465163</v>
      </c>
      <c r="W22" s="229">
        <v>1.8259441200420967</v>
      </c>
      <c r="X22" s="229">
        <v>2.1320560800562203</v>
      </c>
      <c r="Y22" s="229">
        <v>1.8276904800429696</v>
      </c>
      <c r="DA22" s="73"/>
    </row>
    <row r="23" spans="1:105" ht="12" customHeight="1" x14ac:dyDescent="0.25">
      <c r="A23" s="46" t="s">
        <v>73</v>
      </c>
      <c r="B23" s="229">
        <v>233.12134917061726</v>
      </c>
      <c r="C23" s="229">
        <v>257.13846946828676</v>
      </c>
      <c r="D23" s="229">
        <v>306.60580462140706</v>
      </c>
      <c r="E23" s="229">
        <v>300.71198454396159</v>
      </c>
      <c r="F23" s="229">
        <v>293.61525898263528</v>
      </c>
      <c r="G23" s="229">
        <v>376.24619780004855</v>
      </c>
      <c r="H23" s="229">
        <v>377.70198813772572</v>
      </c>
      <c r="I23" s="229">
        <v>389.8116147391799</v>
      </c>
      <c r="J23" s="229">
        <v>396.60218334900947</v>
      </c>
      <c r="K23" s="229">
        <v>367.56501267776531</v>
      </c>
      <c r="L23" s="229">
        <v>402.23939256135384</v>
      </c>
      <c r="M23" s="229">
        <v>391.91594455548869</v>
      </c>
      <c r="N23" s="229">
        <v>396.45765454664564</v>
      </c>
      <c r="O23" s="229">
        <v>345.48855830397599</v>
      </c>
      <c r="P23" s="229">
        <v>304.92434128232208</v>
      </c>
      <c r="Q23" s="229">
        <v>293.93531180891915</v>
      </c>
      <c r="R23" s="229">
        <v>305.42348346255585</v>
      </c>
      <c r="S23" s="229">
        <v>294.17974355477503</v>
      </c>
      <c r="T23" s="229">
        <v>324.22294329559134</v>
      </c>
      <c r="U23" s="229">
        <v>311.73357701131437</v>
      </c>
      <c r="V23" s="229">
        <v>314.09563373961481</v>
      </c>
      <c r="W23" s="229">
        <v>315.20623131651331</v>
      </c>
      <c r="X23" s="229">
        <v>314.87562277500479</v>
      </c>
      <c r="Y23" s="229">
        <v>311.15675336909766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0.17805493529423211</v>
      </c>
      <c r="U25" s="229">
        <v>0.35425875297493192</v>
      </c>
      <c r="V25" s="229">
        <v>0.27563008307236009</v>
      </c>
      <c r="W25" s="229">
        <v>0.45512860415581402</v>
      </c>
      <c r="X25" s="229">
        <v>0.44449753860596897</v>
      </c>
      <c r="Y25" s="229">
        <v>1.5015150434856523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644.08011010622272</v>
      </c>
      <c r="C27" s="228">
        <f t="shared" si="3"/>
        <v>629.73607971194224</v>
      </c>
      <c r="D27" s="228">
        <f t="shared" si="3"/>
        <v>670.87045744657325</v>
      </c>
      <c r="E27" s="228">
        <f t="shared" si="3"/>
        <v>697.36180304228355</v>
      </c>
      <c r="F27" s="228">
        <f t="shared" si="3"/>
        <v>792.26414614388227</v>
      </c>
      <c r="G27" s="228">
        <f t="shared" si="3"/>
        <v>963.15637486530613</v>
      </c>
      <c r="H27" s="228">
        <f t="shared" si="3"/>
        <v>1089.5410422090745</v>
      </c>
      <c r="I27" s="228">
        <f t="shared" si="3"/>
        <v>1087.7647429009564</v>
      </c>
      <c r="J27" s="228">
        <f t="shared" si="3"/>
        <v>951.97201404210318</v>
      </c>
      <c r="K27" s="228">
        <f t="shared" si="3"/>
        <v>705.55838847938253</v>
      </c>
      <c r="L27" s="228">
        <f t="shared" si="3"/>
        <v>760.45424788962259</v>
      </c>
      <c r="M27" s="228">
        <f t="shared" si="3"/>
        <v>860.46080579664806</v>
      </c>
      <c r="N27" s="228">
        <f t="shared" si="3"/>
        <v>955.77379504930332</v>
      </c>
      <c r="O27" s="228">
        <f t="shared" si="3"/>
        <v>956.43738410874198</v>
      </c>
      <c r="P27" s="228">
        <f t="shared" si="3"/>
        <v>896.94647482094229</v>
      </c>
      <c r="Q27" s="228">
        <f t="shared" si="3"/>
        <v>787.75810747779292</v>
      </c>
      <c r="R27" s="228">
        <f t="shared" si="3"/>
        <v>744.00721293621382</v>
      </c>
      <c r="S27" s="228">
        <f t="shared" si="3"/>
        <v>764.80102824847336</v>
      </c>
      <c r="T27" s="228">
        <f t="shared" si="3"/>
        <v>820.37759989728852</v>
      </c>
      <c r="U27" s="228">
        <f t="shared" si="3"/>
        <v>867.22048116013877</v>
      </c>
      <c r="V27" s="228">
        <f t="shared" si="3"/>
        <v>763.75751552603299</v>
      </c>
      <c r="W27" s="228">
        <f t="shared" si="3"/>
        <v>852.90414669768143</v>
      </c>
      <c r="X27" s="228">
        <f t="shared" si="3"/>
        <v>807.73989496998308</v>
      </c>
      <c r="Y27" s="228">
        <f t="shared" si="3"/>
        <v>672.00515952984165</v>
      </c>
      <c r="DA27" s="92"/>
    </row>
    <row r="28" spans="1:105" ht="12" customHeight="1" x14ac:dyDescent="0.25">
      <c r="A28" s="18" t="s">
        <v>28</v>
      </c>
      <c r="B28" s="230">
        <v>35.15389096058226</v>
      </c>
      <c r="C28" s="230">
        <v>30.372934093607544</v>
      </c>
      <c r="D28" s="230">
        <v>186.85143993960736</v>
      </c>
      <c r="E28" s="230">
        <v>317.23381113057616</v>
      </c>
      <c r="F28" s="230">
        <v>310.66452858168014</v>
      </c>
      <c r="G28" s="230">
        <v>331.66252003494037</v>
      </c>
      <c r="H28" s="230">
        <v>481.79542751428562</v>
      </c>
      <c r="I28" s="230">
        <v>498.32717730440055</v>
      </c>
      <c r="J28" s="230">
        <v>434.60001746652455</v>
      </c>
      <c r="K28" s="230">
        <v>241.85610989792343</v>
      </c>
      <c r="L28" s="230">
        <v>328.33074845277724</v>
      </c>
      <c r="M28" s="230">
        <v>407.88436165086051</v>
      </c>
      <c r="N28" s="230">
        <v>461.7685280985757</v>
      </c>
      <c r="O28" s="230">
        <v>526.63542205076203</v>
      </c>
      <c r="P28" s="230">
        <v>454.40133195138441</v>
      </c>
      <c r="Q28" s="230">
        <v>372.71228555569871</v>
      </c>
      <c r="R28" s="230">
        <v>341.85798166535841</v>
      </c>
      <c r="S28" s="230">
        <v>330.13914753504099</v>
      </c>
      <c r="T28" s="230">
        <v>371.54248289930706</v>
      </c>
      <c r="U28" s="230">
        <v>412.25733346005308</v>
      </c>
      <c r="V28" s="230">
        <v>342.37730939309847</v>
      </c>
      <c r="W28" s="230">
        <v>404.53995514927686</v>
      </c>
      <c r="X28" s="230">
        <v>415.79695799773793</v>
      </c>
      <c r="Y28" s="230">
        <v>275.85257783656868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10.963625959998518</v>
      </c>
      <c r="C30" s="230">
        <v>9.7633730705202471</v>
      </c>
      <c r="D30" s="230">
        <v>12.695106653581144</v>
      </c>
      <c r="E30" s="230">
        <v>8.8027426323109736</v>
      </c>
      <c r="F30" s="230">
        <v>11.663825046679619</v>
      </c>
      <c r="G30" s="230">
        <v>10.608318644145394</v>
      </c>
      <c r="H30" s="230">
        <v>11.29359799463402</v>
      </c>
      <c r="I30" s="230">
        <v>11.007903593431706</v>
      </c>
      <c r="J30" s="230">
        <v>12.746798212563608</v>
      </c>
      <c r="K30" s="230">
        <v>9.6303767660225752</v>
      </c>
      <c r="L30" s="230">
        <v>11.091446954406559</v>
      </c>
      <c r="M30" s="230">
        <v>7.1454486067248331</v>
      </c>
      <c r="N30" s="230">
        <v>9.6597855790956633</v>
      </c>
      <c r="O30" s="230">
        <v>10.008655155890887</v>
      </c>
      <c r="P30" s="230">
        <v>8.8089058725643223</v>
      </c>
      <c r="Q30" s="230">
        <v>9.9453773986527949</v>
      </c>
      <c r="R30" s="230">
        <v>9.9792157851006973</v>
      </c>
      <c r="S30" s="230">
        <v>11.896319874162273</v>
      </c>
      <c r="T30" s="230">
        <v>10.850324559362667</v>
      </c>
      <c r="U30" s="230">
        <v>12.041681816045218</v>
      </c>
      <c r="V30" s="230">
        <v>12.053934653323871</v>
      </c>
      <c r="W30" s="230">
        <v>12.828056462505705</v>
      </c>
      <c r="X30" s="230">
        <v>21.624815093421969</v>
      </c>
      <c r="Y30" s="230">
        <v>34.493491761930436</v>
      </c>
      <c r="DA30" s="71"/>
    </row>
    <row r="31" spans="1:105" ht="12" customHeight="1" x14ac:dyDescent="0.25">
      <c r="A31" s="18" t="s">
        <v>82</v>
      </c>
      <c r="B31" s="230">
        <v>60.138936976551435</v>
      </c>
      <c r="C31" s="230">
        <v>58.085072144537492</v>
      </c>
      <c r="D31" s="230">
        <v>53.708346196793222</v>
      </c>
      <c r="E31" s="230">
        <v>55.600673123487326</v>
      </c>
      <c r="F31" s="230">
        <v>61.038825976254984</v>
      </c>
      <c r="G31" s="230">
        <v>84.523977332526655</v>
      </c>
      <c r="H31" s="230">
        <v>76.35612053979105</v>
      </c>
      <c r="I31" s="230">
        <v>72.860825653042923</v>
      </c>
      <c r="J31" s="230">
        <v>73.326433537560604</v>
      </c>
      <c r="K31" s="230">
        <v>40.58652946220657</v>
      </c>
      <c r="L31" s="230">
        <v>43.741256139271783</v>
      </c>
      <c r="M31" s="230">
        <v>48.408772914284725</v>
      </c>
      <c r="N31" s="230">
        <v>55.224713858997958</v>
      </c>
      <c r="O31" s="230">
        <v>54.324159128473951</v>
      </c>
      <c r="P31" s="230">
        <v>56.088085429794901</v>
      </c>
      <c r="Q31" s="230">
        <v>48.603186292104184</v>
      </c>
      <c r="R31" s="230">
        <v>40.73155280073928</v>
      </c>
      <c r="S31" s="230">
        <v>47.753902725289208</v>
      </c>
      <c r="T31" s="230">
        <v>53.209251223281413</v>
      </c>
      <c r="U31" s="230">
        <v>55.782668223609761</v>
      </c>
      <c r="V31" s="230">
        <v>52.274241458773673</v>
      </c>
      <c r="W31" s="230">
        <v>51.59801873374731</v>
      </c>
      <c r="X31" s="230">
        <v>65.197807204596643</v>
      </c>
      <c r="Y31" s="230">
        <v>60.17913024550375</v>
      </c>
      <c r="DA31" s="71"/>
    </row>
    <row r="32" spans="1:105" ht="12" customHeight="1" x14ac:dyDescent="0.25">
      <c r="A32" s="18" t="s">
        <v>32</v>
      </c>
      <c r="B32" s="230">
        <v>315.71983492337284</v>
      </c>
      <c r="C32" s="230">
        <v>306.00794722158525</v>
      </c>
      <c r="D32" s="230">
        <v>184.29119711143068</v>
      </c>
      <c r="E32" s="230">
        <v>65.545406888541166</v>
      </c>
      <c r="F32" s="230">
        <v>98.65550353201364</v>
      </c>
      <c r="G32" s="230">
        <v>105.09026304333305</v>
      </c>
      <c r="H32" s="230">
        <v>73.527012909488633</v>
      </c>
      <c r="I32" s="230">
        <v>13.999671840363806</v>
      </c>
      <c r="J32" s="230">
        <v>20.021355140140376</v>
      </c>
      <c r="K32" s="230">
        <v>10.357879540589362</v>
      </c>
      <c r="L32" s="230">
        <v>12.081948908070233</v>
      </c>
      <c r="M32" s="230">
        <v>9.9752075105432354</v>
      </c>
      <c r="N32" s="230">
        <v>18.529415519704234</v>
      </c>
      <c r="O32" s="230">
        <v>14.941483982226169</v>
      </c>
      <c r="P32" s="230">
        <v>15.476874238057336</v>
      </c>
      <c r="Q32" s="230">
        <v>13.108248648762865</v>
      </c>
      <c r="R32" s="230">
        <v>10.174803973149992</v>
      </c>
      <c r="S32" s="230">
        <v>13.66582953419505</v>
      </c>
      <c r="T32" s="230">
        <v>4.5715329174802637</v>
      </c>
      <c r="U32" s="230">
        <v>5.8448718591052753</v>
      </c>
      <c r="V32" s="230">
        <v>6.426759398342428</v>
      </c>
      <c r="W32" s="230">
        <v>4.9348832697955389</v>
      </c>
      <c r="X32" s="230">
        <v>1.4342720831405866</v>
      </c>
      <c r="Y32" s="230">
        <v>0.30680973213731111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5.7805510450855504</v>
      </c>
      <c r="H33" s="230">
        <v>31.837988329723423</v>
      </c>
      <c r="I33" s="230">
        <v>74.159377161969815</v>
      </c>
      <c r="J33" s="230">
        <v>21.661754232089379</v>
      </c>
      <c r="K33" s="230">
        <v>64.717183602074741</v>
      </c>
      <c r="L33" s="230">
        <v>9.2698592330290275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/>
    </row>
    <row r="34" spans="1:105" ht="12" customHeight="1" x14ac:dyDescent="0.25">
      <c r="A34" s="18" t="s">
        <v>73</v>
      </c>
      <c r="B34" s="230">
        <v>222.10382128571763</v>
      </c>
      <c r="C34" s="230">
        <v>225.50675318169175</v>
      </c>
      <c r="D34" s="230">
        <v>233.32436754516084</v>
      </c>
      <c r="E34" s="230">
        <v>250.17916926736794</v>
      </c>
      <c r="F34" s="230">
        <v>310.24146300725391</v>
      </c>
      <c r="G34" s="230">
        <v>425.49074476527511</v>
      </c>
      <c r="H34" s="230">
        <v>414.73089492115173</v>
      </c>
      <c r="I34" s="230">
        <v>417.40978734774762</v>
      </c>
      <c r="J34" s="230">
        <v>389.61565545322469</v>
      </c>
      <c r="K34" s="230">
        <v>338.41030921056586</v>
      </c>
      <c r="L34" s="230">
        <v>355.93898820206772</v>
      </c>
      <c r="M34" s="230">
        <v>387.0470151142348</v>
      </c>
      <c r="N34" s="230">
        <v>410.59135199292967</v>
      </c>
      <c r="O34" s="230">
        <v>350.52766379138893</v>
      </c>
      <c r="P34" s="230">
        <v>362.17127732914122</v>
      </c>
      <c r="Q34" s="230">
        <v>343.38900958257443</v>
      </c>
      <c r="R34" s="230">
        <v>341.26365871186545</v>
      </c>
      <c r="S34" s="230">
        <v>361.34582857978586</v>
      </c>
      <c r="T34" s="230">
        <v>374.09017763310811</v>
      </c>
      <c r="U34" s="230">
        <v>369.6363561542438</v>
      </c>
      <c r="V34" s="230">
        <v>341.31995790550224</v>
      </c>
      <c r="W34" s="230">
        <v>363.8712472864413</v>
      </c>
      <c r="X34" s="230">
        <v>288.68654012960445</v>
      </c>
      <c r="Y34" s="230">
        <v>251.88322655675589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6.1138306647489919</v>
      </c>
      <c r="U36" s="230">
        <v>11.657569647081628</v>
      </c>
      <c r="V36" s="230">
        <v>9.3053127169923044</v>
      </c>
      <c r="W36" s="230">
        <v>15.131985795914696</v>
      </c>
      <c r="X36" s="230">
        <v>14.999502461481438</v>
      </c>
      <c r="Y36" s="230">
        <v>49.289923396945554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1409.7877399999998</v>
      </c>
      <c r="C38" s="236">
        <f t="shared" si="4"/>
        <v>1494.4663399999999</v>
      </c>
      <c r="D38" s="236">
        <f t="shared" si="4"/>
        <v>1524.5964300000003</v>
      </c>
      <c r="E38" s="236">
        <f t="shared" si="4"/>
        <v>1521.5458599999999</v>
      </c>
      <c r="F38" s="236">
        <f t="shared" si="4"/>
        <v>1492.2587099999998</v>
      </c>
      <c r="G38" s="236">
        <f t="shared" si="4"/>
        <v>1288.6687299999999</v>
      </c>
      <c r="H38" s="236">
        <f t="shared" si="4"/>
        <v>1578.46154</v>
      </c>
      <c r="I38" s="236">
        <f t="shared" si="4"/>
        <v>2601.7539999999999</v>
      </c>
      <c r="J38" s="236">
        <f t="shared" si="4"/>
        <v>2182.5667999999996</v>
      </c>
      <c r="K38" s="236">
        <f t="shared" si="4"/>
        <v>1224.3742400000001</v>
      </c>
      <c r="L38" s="236">
        <f t="shared" si="4"/>
        <v>1254.9609</v>
      </c>
      <c r="M38" s="236">
        <f t="shared" si="4"/>
        <v>2203.7090899999998</v>
      </c>
      <c r="N38" s="236">
        <f t="shared" si="4"/>
        <v>2328.0195400000002</v>
      </c>
      <c r="O38" s="236">
        <f t="shared" si="4"/>
        <v>2033.8543999999999</v>
      </c>
      <c r="P38" s="236">
        <f t="shared" si="4"/>
        <v>2120.3406300000001</v>
      </c>
      <c r="Q38" s="236">
        <f t="shared" si="4"/>
        <v>2389.1309099999999</v>
      </c>
      <c r="R38" s="236">
        <f t="shared" si="4"/>
        <v>2151.49829</v>
      </c>
      <c r="S38" s="236">
        <f t="shared" si="4"/>
        <v>2381.37354</v>
      </c>
      <c r="T38" s="236">
        <f t="shared" si="4"/>
        <v>2147.7814199999998</v>
      </c>
      <c r="U38" s="236">
        <f t="shared" si="4"/>
        <v>2370.8119399999996</v>
      </c>
      <c r="V38" s="236">
        <f t="shared" si="4"/>
        <v>2225.97849</v>
      </c>
      <c r="W38" s="236">
        <f t="shared" si="4"/>
        <v>2077.5493200000001</v>
      </c>
      <c r="X38" s="236">
        <f t="shared" si="4"/>
        <v>1647.0461599999999</v>
      </c>
      <c r="Y38" s="236">
        <f t="shared" si="4"/>
        <v>1453.5254</v>
      </c>
      <c r="DA38" s="93"/>
    </row>
    <row r="39" spans="1:105" ht="12" customHeight="1" x14ac:dyDescent="0.25">
      <c r="A39" s="43" t="s">
        <v>106</v>
      </c>
      <c r="B39" s="237">
        <f>ISI!B$53</f>
        <v>0</v>
      </c>
      <c r="C39" s="237">
        <f>ISI!C$53</f>
        <v>0</v>
      </c>
      <c r="D39" s="237">
        <f>ISI!D$53</f>
        <v>0</v>
      </c>
      <c r="E39" s="237">
        <f>ISI!E$53</f>
        <v>0</v>
      </c>
      <c r="F39" s="237">
        <f>ISI!F$53</f>
        <v>0</v>
      </c>
      <c r="G39" s="237">
        <f>ISI!G$53</f>
        <v>0</v>
      </c>
      <c r="H39" s="237">
        <f>ISI!H$53</f>
        <v>0</v>
      </c>
      <c r="I39" s="237">
        <f>ISI!I$53</f>
        <v>0</v>
      </c>
      <c r="J39" s="237">
        <f>ISI!J$53</f>
        <v>0</v>
      </c>
      <c r="K39" s="237">
        <f>ISI!K$53</f>
        <v>0</v>
      </c>
      <c r="L39" s="237">
        <f>ISI!L$53</f>
        <v>0</v>
      </c>
      <c r="M39" s="237">
        <f>ISI!M$53</f>
        <v>0</v>
      </c>
      <c r="N39" s="237">
        <f>ISI!N$53</f>
        <v>0</v>
      </c>
      <c r="O39" s="237">
        <f>ISI!O$53</f>
        <v>0</v>
      </c>
      <c r="P39" s="237">
        <f>ISI!P$53</f>
        <v>0</v>
      </c>
      <c r="Q39" s="237">
        <f>ISI!Q$53</f>
        <v>0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1032.3552299999999</v>
      </c>
      <c r="C41" s="238">
        <f>CHI!C$78</f>
        <v>1113.9689699999999</v>
      </c>
      <c r="D41" s="238">
        <f>CHI!D$78</f>
        <v>1147.0750800000001</v>
      </c>
      <c r="E41" s="238">
        <f>CHI!E$78</f>
        <v>1136.5166999999999</v>
      </c>
      <c r="F41" s="238">
        <f>CHI!F$78</f>
        <v>1043.25576</v>
      </c>
      <c r="G41" s="238">
        <f>CHI!G$78</f>
        <v>820.52655000000004</v>
      </c>
      <c r="H41" s="238">
        <f>CHI!H$78</f>
        <v>958.90139999999997</v>
      </c>
      <c r="I41" s="238">
        <f>CHI!I$78</f>
        <v>1981.00899</v>
      </c>
      <c r="J41" s="238">
        <f>CHI!J$78</f>
        <v>1641.3677399999999</v>
      </c>
      <c r="K41" s="238">
        <f>CHI!K$78</f>
        <v>902.32632999999998</v>
      </c>
      <c r="L41" s="238">
        <f>CHI!L$78</f>
        <v>908.68633</v>
      </c>
      <c r="M41" s="238">
        <f>CHI!M$78</f>
        <v>1803.68696</v>
      </c>
      <c r="N41" s="238">
        <f>CHI!N$78</f>
        <v>1852.18235</v>
      </c>
      <c r="O41" s="238">
        <f>CHI!O$78</f>
        <v>1500.3448100000001</v>
      </c>
      <c r="P41" s="238">
        <f>CHI!P$78</f>
        <v>1639.00127</v>
      </c>
      <c r="Q41" s="238">
        <f>CHI!Q$78</f>
        <v>1796.5150799999999</v>
      </c>
      <c r="R41" s="238">
        <f>CHI!R$78</f>
        <v>1623.8525199999999</v>
      </c>
      <c r="S41" s="238">
        <f>CHI!S$78</f>
        <v>1869.7771299999999</v>
      </c>
      <c r="T41" s="238">
        <f>CHI!T$78</f>
        <v>1588.19427</v>
      </c>
      <c r="U41" s="238">
        <f>CHI!U$78</f>
        <v>1749.4935399999999</v>
      </c>
      <c r="V41" s="238">
        <f>CHI!V$78</f>
        <v>1629.4252200000001</v>
      </c>
      <c r="W41" s="238">
        <f>CHI!W$78</f>
        <v>1401.7650000000001</v>
      </c>
      <c r="X41" s="238">
        <f>CHI!X$78</f>
        <v>928.36571000000004</v>
      </c>
      <c r="Y41" s="238">
        <f>CHI!Y$78</f>
        <v>921.54333999999994</v>
      </c>
      <c r="DA41" s="94"/>
    </row>
    <row r="42" spans="1:105" ht="12" customHeight="1" x14ac:dyDescent="0.25">
      <c r="A42" s="44" t="s">
        <v>109</v>
      </c>
      <c r="B42" s="238">
        <f>NMM!B$58</f>
        <v>355.85728999999998</v>
      </c>
      <c r="C42" s="238">
        <f>NMM!C$58</f>
        <v>357.64031999999997</v>
      </c>
      <c r="D42" s="238">
        <f>NMM!D$58</f>
        <v>352.29426000000001</v>
      </c>
      <c r="E42" s="238">
        <f>NMM!E$58</f>
        <v>361.00224000000003</v>
      </c>
      <c r="F42" s="238">
        <f>NMM!F$58</f>
        <v>424.00075999999996</v>
      </c>
      <c r="G42" s="238">
        <f>NMM!G$58</f>
        <v>443.55587999999995</v>
      </c>
      <c r="H42" s="238">
        <f>NMM!H$58</f>
        <v>596.43426999999997</v>
      </c>
      <c r="I42" s="238">
        <f>NMM!I$58</f>
        <v>598.16060000000004</v>
      </c>
      <c r="J42" s="238">
        <f>NMM!J$58</f>
        <v>520.61373000000003</v>
      </c>
      <c r="K42" s="238">
        <f>NMM!K$58</f>
        <v>305.43501000000003</v>
      </c>
      <c r="L42" s="238">
        <f>NMM!L$58</f>
        <v>327.54268999999999</v>
      </c>
      <c r="M42" s="238">
        <f>NMM!M$58</f>
        <v>380.91958999999997</v>
      </c>
      <c r="N42" s="238">
        <f>NMM!N$58</f>
        <v>457.86570999999992</v>
      </c>
      <c r="O42" s="238">
        <f>NMM!O$58</f>
        <v>516.12166999999999</v>
      </c>
      <c r="P42" s="238">
        <f>NMM!P$58</f>
        <v>464.64550000000008</v>
      </c>
      <c r="Q42" s="238">
        <f>NMM!Q$58</f>
        <v>576.44043999999997</v>
      </c>
      <c r="R42" s="238">
        <f>NMM!R$58</f>
        <v>512.23302000000012</v>
      </c>
      <c r="S42" s="238">
        <f>NMM!S$58</f>
        <v>492.11077999999998</v>
      </c>
      <c r="T42" s="238">
        <f>NMM!T$58</f>
        <v>539.49291000000005</v>
      </c>
      <c r="U42" s="238">
        <f>NMM!U$58</f>
        <v>602.24933999999996</v>
      </c>
      <c r="V42" s="238">
        <f>NMM!V$58</f>
        <v>579.45406000000003</v>
      </c>
      <c r="W42" s="238">
        <f>NMM!W$58</f>
        <v>655.59385999999995</v>
      </c>
      <c r="X42" s="238">
        <f>NMM!X$58</f>
        <v>703.43706999999995</v>
      </c>
      <c r="Y42" s="238">
        <f>NMM!Y$58</f>
        <v>514.66349000000014</v>
      </c>
      <c r="DA42" s="94"/>
    </row>
    <row r="43" spans="1:105" ht="12" customHeight="1" x14ac:dyDescent="0.25">
      <c r="A43" s="45" t="s">
        <v>110</v>
      </c>
      <c r="B43" s="239">
        <v>21.575220000000002</v>
      </c>
      <c r="C43" s="239">
        <v>22.857050000000001</v>
      </c>
      <c r="D43" s="239">
        <v>25.22709</v>
      </c>
      <c r="E43" s="239">
        <v>24.02692</v>
      </c>
      <c r="F43" s="239">
        <v>25.002189999999999</v>
      </c>
      <c r="G43" s="239">
        <v>24.586300000000001</v>
      </c>
      <c r="H43" s="239">
        <v>23.125869999999999</v>
      </c>
      <c r="I43" s="239">
        <v>22.584409999999998</v>
      </c>
      <c r="J43" s="239">
        <v>20.585329999999999</v>
      </c>
      <c r="K43" s="239">
        <v>16.6129</v>
      </c>
      <c r="L43" s="239">
        <v>18.73188</v>
      </c>
      <c r="M43" s="239">
        <v>19.102540000000001</v>
      </c>
      <c r="N43" s="239">
        <v>17.97148</v>
      </c>
      <c r="O43" s="239">
        <v>17.387920000000001</v>
      </c>
      <c r="P43" s="239">
        <v>16.693860000000001</v>
      </c>
      <c r="Q43" s="239">
        <v>16.17539</v>
      </c>
      <c r="R43" s="239">
        <v>15.412750000000001</v>
      </c>
      <c r="S43" s="239">
        <v>19.48563</v>
      </c>
      <c r="T43" s="239">
        <v>20.094239999999999</v>
      </c>
      <c r="U43" s="239">
        <v>19.06906</v>
      </c>
      <c r="V43" s="239">
        <v>17.099209999999999</v>
      </c>
      <c r="W43" s="239">
        <v>20.190460000000002</v>
      </c>
      <c r="X43" s="239">
        <v>15.24338</v>
      </c>
      <c r="Y43" s="239">
        <v>17.318570000000001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0.99999999999999989</v>
      </c>
      <c r="C47" s="232">
        <f t="shared" si="5"/>
        <v>0.99999999999999989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0.99999999999999989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0.99999999999999989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1.0595055014107681E-2</v>
      </c>
      <c r="C52" s="233">
        <f t="shared" si="10"/>
        <v>1.13571538746707E-2</v>
      </c>
      <c r="D52" s="233">
        <f t="shared" si="10"/>
        <v>1.1898165466592872E-2</v>
      </c>
      <c r="E52" s="233">
        <f t="shared" si="10"/>
        <v>1.2864607507155096E-2</v>
      </c>
      <c r="F52" s="233">
        <f t="shared" si="10"/>
        <v>1.3238939742827131E-2</v>
      </c>
      <c r="G52" s="233">
        <f t="shared" si="10"/>
        <v>1.7101256788254849E-2</v>
      </c>
      <c r="H52" s="233">
        <f t="shared" si="10"/>
        <v>1.4189052175907187E-2</v>
      </c>
      <c r="I52" s="233">
        <f t="shared" si="10"/>
        <v>9.8975327932641251E-3</v>
      </c>
      <c r="J52" s="233">
        <f t="shared" si="10"/>
        <v>1.0157628689127242E-2</v>
      </c>
      <c r="K52" s="233">
        <f t="shared" si="10"/>
        <v>1.4813098965797781E-2</v>
      </c>
      <c r="L52" s="233">
        <f t="shared" si="10"/>
        <v>1.4838057600230692E-2</v>
      </c>
      <c r="M52" s="233">
        <f t="shared" si="10"/>
        <v>1.0907559999930589E-2</v>
      </c>
      <c r="N52" s="233">
        <f t="shared" si="10"/>
        <v>1.0459375246589195E-2</v>
      </c>
      <c r="O52" s="233">
        <f t="shared" si="10"/>
        <v>9.9846673309915614E-3</v>
      </c>
      <c r="P52" s="233">
        <f t="shared" si="10"/>
        <v>9.7875664582502703E-3</v>
      </c>
      <c r="Q52" s="233">
        <f t="shared" si="10"/>
        <v>8.6588458414472071E-3</v>
      </c>
      <c r="R52" s="233">
        <f t="shared" si="10"/>
        <v>9.1374473851258253E-3</v>
      </c>
      <c r="S52" s="233">
        <f t="shared" si="10"/>
        <v>8.5876089092688634E-3</v>
      </c>
      <c r="T52" s="233">
        <f t="shared" si="10"/>
        <v>9.8963979422734896E-3</v>
      </c>
      <c r="U52" s="233">
        <f t="shared" si="10"/>
        <v>8.9249818228562001E-3</v>
      </c>
      <c r="V52" s="233">
        <f t="shared" si="10"/>
        <v>8.080319297855092E-3</v>
      </c>
      <c r="W52" s="233">
        <f t="shared" si="10"/>
        <v>8.8859010740410648E-3</v>
      </c>
      <c r="X52" s="233">
        <f t="shared" si="10"/>
        <v>8.5680135673288985E-3</v>
      </c>
      <c r="Y52" s="233">
        <f t="shared" si="10"/>
        <v>8.5494694591011881E-3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0.16436682368110866</v>
      </c>
      <c r="C53" s="234">
        <f t="shared" si="11"/>
        <v>0.15080867066280768</v>
      </c>
      <c r="D53" s="234">
        <f t="shared" si="11"/>
        <v>0.15405222273717498</v>
      </c>
      <c r="E53" s="234">
        <f t="shared" si="11"/>
        <v>0.15102592539704054</v>
      </c>
      <c r="F53" s="234">
        <f t="shared" si="11"/>
        <v>0.14355617914892838</v>
      </c>
      <c r="G53" s="234">
        <f t="shared" si="11"/>
        <v>0.17379804609340249</v>
      </c>
      <c r="H53" s="234">
        <f t="shared" si="11"/>
        <v>0.14855518697133097</v>
      </c>
      <c r="I53" s="234">
        <f t="shared" si="11"/>
        <v>0.11516428675197492</v>
      </c>
      <c r="J53" s="234">
        <f t="shared" si="11"/>
        <v>0.12994754246137508</v>
      </c>
      <c r="K53" s="234">
        <f t="shared" si="11"/>
        <v>0.18077055025249106</v>
      </c>
      <c r="L53" s="234">
        <f t="shared" si="11"/>
        <v>0.18634607904068121</v>
      </c>
      <c r="M53" s="234">
        <f t="shared" si="11"/>
        <v>0.13030429540945385</v>
      </c>
      <c r="N53" s="234">
        <f t="shared" si="11"/>
        <v>0.12308021329065971</v>
      </c>
      <c r="O53" s="234">
        <f t="shared" si="11"/>
        <v>0.12034696101930834</v>
      </c>
      <c r="P53" s="234">
        <f t="shared" si="11"/>
        <v>0.10824393585212191</v>
      </c>
      <c r="Q53" s="234">
        <f t="shared" si="11"/>
        <v>9.9976778266859898E-2</v>
      </c>
      <c r="R53" s="234">
        <f t="shared" si="11"/>
        <v>0.11101110821729719</v>
      </c>
      <c r="S53" s="234">
        <f t="shared" si="11"/>
        <v>0.10241463548451792</v>
      </c>
      <c r="T53" s="234">
        <f t="shared" si="11"/>
        <v>0.11469519954760958</v>
      </c>
      <c r="U53" s="234">
        <f t="shared" si="11"/>
        <v>0.10451938621137637</v>
      </c>
      <c r="V53" s="234">
        <f t="shared" si="11"/>
        <v>0.11154203921275849</v>
      </c>
      <c r="W53" s="234">
        <f t="shared" si="11"/>
        <v>0.11334041157373399</v>
      </c>
      <c r="X53" s="234">
        <f t="shared" si="11"/>
        <v>0.1312534106218454</v>
      </c>
      <c r="Y53" s="234">
        <f t="shared" si="11"/>
        <v>0.15020248554638596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0.25872679392899284</v>
      </c>
      <c r="C54" s="235">
        <f t="shared" si="12"/>
        <v>0.24838235951920457</v>
      </c>
      <c r="D54" s="235">
        <f t="shared" si="12"/>
        <v>0.2548611631531571</v>
      </c>
      <c r="E54" s="235">
        <f t="shared" si="12"/>
        <v>0.26277380317629828</v>
      </c>
      <c r="F54" s="235">
        <f t="shared" si="12"/>
        <v>0.29242035962082014</v>
      </c>
      <c r="G54" s="235">
        <f t="shared" si="12"/>
        <v>0.34607061296801228</v>
      </c>
      <c r="H54" s="235">
        <f t="shared" si="12"/>
        <v>0.34191290531651536</v>
      </c>
      <c r="I54" s="235">
        <f t="shared" si="12"/>
        <v>0.25795421333685642</v>
      </c>
      <c r="J54" s="235">
        <f t="shared" si="12"/>
        <v>0.26115350954248884</v>
      </c>
      <c r="K54" s="235">
        <f t="shared" si="12"/>
        <v>0.29408420571198868</v>
      </c>
      <c r="L54" s="235">
        <f t="shared" si="12"/>
        <v>0.30140833128555183</v>
      </c>
      <c r="M54" s="235">
        <f t="shared" si="12"/>
        <v>0.24115945395740868</v>
      </c>
      <c r="N54" s="235">
        <f t="shared" si="12"/>
        <v>0.25219009579094009</v>
      </c>
      <c r="O54" s="235">
        <f t="shared" si="12"/>
        <v>0.27816126400877694</v>
      </c>
      <c r="P54" s="235">
        <f t="shared" si="12"/>
        <v>0.2621820554105937</v>
      </c>
      <c r="Q54" s="235">
        <f t="shared" si="12"/>
        <v>0.22102739817553996</v>
      </c>
      <c r="R54" s="235">
        <f t="shared" si="12"/>
        <v>0.22607997818699507</v>
      </c>
      <c r="S54" s="235">
        <f t="shared" si="12"/>
        <v>0.21610574456354209</v>
      </c>
      <c r="T54" s="235">
        <f t="shared" si="12"/>
        <v>0.24195652570057416</v>
      </c>
      <c r="U54" s="235">
        <f t="shared" si="12"/>
        <v>0.23744024201373506</v>
      </c>
      <c r="V54" s="235">
        <f t="shared" si="12"/>
        <v>0.22490114142044354</v>
      </c>
      <c r="W54" s="235">
        <f t="shared" si="12"/>
        <v>0.25547473328368042</v>
      </c>
      <c r="X54" s="235">
        <f t="shared" si="12"/>
        <v>0.28303914757628929</v>
      </c>
      <c r="Y54" s="235">
        <f t="shared" si="12"/>
        <v>0.26596795992702738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0.56631132737579071</v>
      </c>
      <c r="C55" s="240">
        <f t="shared" si="13"/>
        <v>0.58945181594331697</v>
      </c>
      <c r="D55" s="240">
        <f t="shared" si="13"/>
        <v>0.57918844864307517</v>
      </c>
      <c r="E55" s="240">
        <f t="shared" si="13"/>
        <v>0.57333566391950608</v>
      </c>
      <c r="F55" s="240">
        <f t="shared" si="13"/>
        <v>0.55078452148742441</v>
      </c>
      <c r="G55" s="240">
        <f t="shared" si="13"/>
        <v>0.46303008415033042</v>
      </c>
      <c r="H55" s="240">
        <f t="shared" si="13"/>
        <v>0.49534285553624646</v>
      </c>
      <c r="I55" s="240">
        <f t="shared" si="13"/>
        <v>0.61698396711790449</v>
      </c>
      <c r="J55" s="240">
        <f t="shared" si="13"/>
        <v>0.5987413193070088</v>
      </c>
      <c r="K55" s="240">
        <f t="shared" si="13"/>
        <v>0.51033214506972246</v>
      </c>
      <c r="L55" s="240">
        <f t="shared" si="13"/>
        <v>0.49740753207353616</v>
      </c>
      <c r="M55" s="240">
        <f t="shared" si="13"/>
        <v>0.61762869063320691</v>
      </c>
      <c r="N55" s="240">
        <f t="shared" si="13"/>
        <v>0.61427031567181101</v>
      </c>
      <c r="O55" s="240">
        <f t="shared" si="13"/>
        <v>0.59150710764092318</v>
      </c>
      <c r="P55" s="240">
        <f t="shared" si="13"/>
        <v>0.61978644227903412</v>
      </c>
      <c r="Q55" s="240">
        <f t="shared" si="13"/>
        <v>0.67033697771615286</v>
      </c>
      <c r="R55" s="240">
        <f t="shared" si="13"/>
        <v>0.65377146621058191</v>
      </c>
      <c r="S55" s="240">
        <f t="shared" si="13"/>
        <v>0.67289201104267116</v>
      </c>
      <c r="T55" s="240">
        <f t="shared" si="13"/>
        <v>0.63345187680954285</v>
      </c>
      <c r="U55" s="240">
        <f t="shared" si="13"/>
        <v>0.64911538995203233</v>
      </c>
      <c r="V55" s="240">
        <f t="shared" si="13"/>
        <v>0.65547650006894287</v>
      </c>
      <c r="W55" s="240">
        <f t="shared" si="13"/>
        <v>0.62229895406854452</v>
      </c>
      <c r="X55" s="240">
        <f t="shared" si="13"/>
        <v>0.57713942823453646</v>
      </c>
      <c r="Y55" s="240">
        <f t="shared" si="13"/>
        <v>0.57528008506748551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0</v>
      </c>
      <c r="C5" s="242">
        <v>0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  <c r="J5" s="242">
        <v>0</v>
      </c>
      <c r="K5" s="242">
        <v>0</v>
      </c>
      <c r="L5" s="242">
        <v>0</v>
      </c>
      <c r="M5" s="242">
        <v>0</v>
      </c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0</v>
      </c>
      <c r="C7" s="203">
        <f t="shared" si="1"/>
        <v>0</v>
      </c>
      <c r="D7" s="203">
        <f t="shared" si="1"/>
        <v>0</v>
      </c>
      <c r="E7" s="203">
        <f t="shared" si="1"/>
        <v>0</v>
      </c>
      <c r="F7" s="203">
        <f t="shared" si="1"/>
        <v>0</v>
      </c>
      <c r="G7" s="203">
        <f t="shared" si="1"/>
        <v>0</v>
      </c>
      <c r="H7" s="203">
        <f t="shared" si="1"/>
        <v>0</v>
      </c>
      <c r="I7" s="203">
        <f t="shared" si="1"/>
        <v>0</v>
      </c>
      <c r="J7" s="203">
        <f t="shared" si="1"/>
        <v>0</v>
      </c>
      <c r="K7" s="203">
        <f t="shared" si="1"/>
        <v>0</v>
      </c>
      <c r="L7" s="203">
        <f t="shared" si="1"/>
        <v>0</v>
      </c>
      <c r="M7" s="203">
        <f t="shared" si="1"/>
        <v>0</v>
      </c>
      <c r="N7" s="203">
        <f t="shared" si="1"/>
        <v>0</v>
      </c>
      <c r="O7" s="203">
        <f t="shared" si="1"/>
        <v>0</v>
      </c>
      <c r="P7" s="203">
        <f t="shared" si="1"/>
        <v>0</v>
      </c>
      <c r="Q7" s="203">
        <f t="shared" si="1"/>
        <v>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0</v>
      </c>
      <c r="C11" s="203">
        <f t="shared" si="2"/>
        <v>0</v>
      </c>
      <c r="D11" s="203">
        <f t="shared" si="2"/>
        <v>0</v>
      </c>
      <c r="E11" s="203">
        <f t="shared" si="2"/>
        <v>0</v>
      </c>
      <c r="F11" s="203">
        <f t="shared" si="2"/>
        <v>0</v>
      </c>
      <c r="G11" s="203">
        <f t="shared" si="2"/>
        <v>0</v>
      </c>
      <c r="H11" s="203">
        <f t="shared" si="2"/>
        <v>0</v>
      </c>
      <c r="I11" s="203">
        <f t="shared" si="2"/>
        <v>0</v>
      </c>
      <c r="J11" s="203">
        <f t="shared" si="2"/>
        <v>0</v>
      </c>
      <c r="K11" s="203">
        <f t="shared" si="2"/>
        <v>0</v>
      </c>
      <c r="L11" s="203">
        <f t="shared" si="2"/>
        <v>0</v>
      </c>
      <c r="M11" s="203">
        <f t="shared" si="2"/>
        <v>0</v>
      </c>
      <c r="N11" s="203">
        <f t="shared" si="2"/>
        <v>0</v>
      </c>
      <c r="O11" s="203">
        <f t="shared" si="2"/>
        <v>0</v>
      </c>
      <c r="P11" s="203">
        <f t="shared" si="2"/>
        <v>0</v>
      </c>
      <c r="Q11" s="203">
        <f t="shared" si="2"/>
        <v>0</v>
      </c>
      <c r="R11" s="203">
        <f t="shared" si="2"/>
        <v>0</v>
      </c>
      <c r="S11" s="203">
        <f t="shared" si="2"/>
        <v>0</v>
      </c>
      <c r="T11" s="203">
        <f t="shared" si="2"/>
        <v>0</v>
      </c>
      <c r="U11" s="203">
        <f t="shared" si="2"/>
        <v>0</v>
      </c>
      <c r="V11" s="203">
        <f t="shared" si="2"/>
        <v>0</v>
      </c>
      <c r="W11" s="203">
        <f t="shared" si="2"/>
        <v>0</v>
      </c>
      <c r="X11" s="203">
        <f t="shared" si="2"/>
        <v>0</v>
      </c>
      <c r="Y11" s="203">
        <f t="shared" si="2"/>
        <v>0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0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0</v>
      </c>
      <c r="K17" s="210">
        <f t="shared" si="4"/>
        <v>0</v>
      </c>
      <c r="L17" s="210">
        <f t="shared" si="4"/>
        <v>0</v>
      </c>
      <c r="M17" s="210">
        <f t="shared" si="4"/>
        <v>0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0</v>
      </c>
      <c r="C20" s="203">
        <f t="shared" si="7"/>
        <v>0</v>
      </c>
      <c r="D20" s="203">
        <f t="shared" si="7"/>
        <v>0</v>
      </c>
      <c r="E20" s="203">
        <f t="shared" si="7"/>
        <v>0</v>
      </c>
      <c r="F20" s="203">
        <f t="shared" si="7"/>
        <v>0</v>
      </c>
      <c r="G20" s="203">
        <f t="shared" si="7"/>
        <v>0</v>
      </c>
      <c r="H20" s="203">
        <f t="shared" si="7"/>
        <v>0</v>
      </c>
      <c r="I20" s="203">
        <f t="shared" si="7"/>
        <v>0</v>
      </c>
      <c r="J20" s="203">
        <f t="shared" si="7"/>
        <v>0</v>
      </c>
      <c r="K20" s="203">
        <f t="shared" si="7"/>
        <v>0</v>
      </c>
      <c r="L20" s="203">
        <f t="shared" si="7"/>
        <v>0</v>
      </c>
      <c r="M20" s="203">
        <f t="shared" si="7"/>
        <v>0</v>
      </c>
      <c r="N20" s="203">
        <f t="shared" si="7"/>
        <v>0</v>
      </c>
      <c r="O20" s="203">
        <f t="shared" si="7"/>
        <v>0</v>
      </c>
      <c r="P20" s="203">
        <f t="shared" si="7"/>
        <v>0</v>
      </c>
      <c r="Q20" s="203">
        <f t="shared" si="7"/>
        <v>0</v>
      </c>
      <c r="R20" s="203">
        <f t="shared" si="7"/>
        <v>0</v>
      </c>
      <c r="S20" s="203">
        <f t="shared" si="7"/>
        <v>0</v>
      </c>
      <c r="T20" s="203">
        <f t="shared" si="7"/>
        <v>0</v>
      </c>
      <c r="U20" s="203">
        <f t="shared" si="7"/>
        <v>0</v>
      </c>
      <c r="V20" s="203">
        <f t="shared" si="7"/>
        <v>0</v>
      </c>
      <c r="W20" s="203">
        <f t="shared" si="7"/>
        <v>0</v>
      </c>
      <c r="X20" s="203">
        <f t="shared" si="7"/>
        <v>0</v>
      </c>
      <c r="Y20" s="203">
        <f t="shared" si="7"/>
        <v>0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0</v>
      </c>
      <c r="C22" s="242">
        <f t="shared" si="9"/>
        <v>0</v>
      </c>
      <c r="D22" s="242">
        <f t="shared" si="9"/>
        <v>0</v>
      </c>
      <c r="E22" s="242">
        <f t="shared" si="9"/>
        <v>0</v>
      </c>
      <c r="F22" s="242">
        <f t="shared" si="9"/>
        <v>0</v>
      </c>
      <c r="G22" s="242">
        <f t="shared" si="9"/>
        <v>0</v>
      </c>
      <c r="H22" s="242">
        <f t="shared" si="9"/>
        <v>0</v>
      </c>
      <c r="I22" s="242">
        <f t="shared" si="9"/>
        <v>0</v>
      </c>
      <c r="J22" s="242">
        <f t="shared" si="9"/>
        <v>0</v>
      </c>
      <c r="K22" s="242">
        <f t="shared" si="9"/>
        <v>0</v>
      </c>
      <c r="L22" s="242">
        <f t="shared" si="9"/>
        <v>0</v>
      </c>
      <c r="M22" s="242">
        <f t="shared" si="9"/>
        <v>0</v>
      </c>
      <c r="N22" s="242">
        <f t="shared" si="9"/>
        <v>0</v>
      </c>
      <c r="O22" s="242">
        <f t="shared" si="9"/>
        <v>0</v>
      </c>
      <c r="P22" s="242">
        <f t="shared" si="9"/>
        <v>0</v>
      </c>
      <c r="Q22" s="242">
        <f t="shared" si="9"/>
        <v>0</v>
      </c>
      <c r="R22" s="242">
        <f t="shared" si="9"/>
        <v>0</v>
      </c>
      <c r="S22" s="242">
        <f t="shared" si="9"/>
        <v>0</v>
      </c>
      <c r="T22" s="242">
        <f t="shared" si="9"/>
        <v>0</v>
      </c>
      <c r="U22" s="242">
        <f t="shared" si="9"/>
        <v>0</v>
      </c>
      <c r="V22" s="242">
        <f t="shared" si="9"/>
        <v>0</v>
      </c>
      <c r="W22" s="242">
        <f t="shared" si="9"/>
        <v>0</v>
      </c>
      <c r="X22" s="242">
        <f t="shared" si="9"/>
        <v>0</v>
      </c>
      <c r="Y22" s="242">
        <f t="shared" si="9"/>
        <v>0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0</v>
      </c>
      <c r="C25" s="210">
        <v>0</v>
      </c>
      <c r="D25" s="210">
        <v>0</v>
      </c>
      <c r="E25" s="210">
        <v>0</v>
      </c>
      <c r="F25" s="210">
        <v>0</v>
      </c>
      <c r="G25" s="210">
        <v>0</v>
      </c>
      <c r="H25" s="210">
        <v>0</v>
      </c>
      <c r="I25" s="210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0</v>
      </c>
      <c r="C29" s="204">
        <f t="shared" si="11"/>
        <v>0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0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0</v>
      </c>
      <c r="C35" s="204">
        <f t="shared" si="12"/>
        <v>0</v>
      </c>
      <c r="D35" s="204">
        <f t="shared" si="12"/>
        <v>0</v>
      </c>
      <c r="E35" s="204">
        <f t="shared" si="12"/>
        <v>0</v>
      </c>
      <c r="F35" s="204">
        <f t="shared" si="12"/>
        <v>0</v>
      </c>
      <c r="G35" s="204">
        <f t="shared" si="12"/>
        <v>0</v>
      </c>
      <c r="H35" s="204">
        <f t="shared" si="12"/>
        <v>0</v>
      </c>
      <c r="I35" s="204">
        <f t="shared" si="12"/>
        <v>0</v>
      </c>
      <c r="J35" s="204">
        <f t="shared" si="12"/>
        <v>0</v>
      </c>
      <c r="K35" s="204">
        <f t="shared" si="12"/>
        <v>0</v>
      </c>
      <c r="L35" s="204">
        <f t="shared" si="12"/>
        <v>0</v>
      </c>
      <c r="M35" s="204">
        <f t="shared" si="12"/>
        <v>0</v>
      </c>
      <c r="N35" s="204">
        <f t="shared" si="12"/>
        <v>0</v>
      </c>
      <c r="O35" s="204">
        <f t="shared" si="12"/>
        <v>0</v>
      </c>
      <c r="P35" s="204">
        <f t="shared" si="12"/>
        <v>0</v>
      </c>
      <c r="Q35" s="204">
        <f t="shared" si="12"/>
        <v>0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0</v>
      </c>
      <c r="C47" s="210">
        <f t="shared" si="14"/>
        <v>0</v>
      </c>
      <c r="D47" s="210">
        <f t="shared" si="14"/>
        <v>0</v>
      </c>
      <c r="E47" s="210">
        <f t="shared" si="14"/>
        <v>0</v>
      </c>
      <c r="F47" s="210">
        <f t="shared" si="14"/>
        <v>0</v>
      </c>
      <c r="G47" s="210">
        <f t="shared" si="14"/>
        <v>0</v>
      </c>
      <c r="H47" s="210">
        <f t="shared" si="14"/>
        <v>0</v>
      </c>
      <c r="I47" s="210">
        <f t="shared" si="14"/>
        <v>0</v>
      </c>
      <c r="J47" s="210">
        <f t="shared" si="14"/>
        <v>0</v>
      </c>
      <c r="K47" s="210">
        <f t="shared" si="14"/>
        <v>0</v>
      </c>
      <c r="L47" s="210">
        <f t="shared" si="14"/>
        <v>0</v>
      </c>
      <c r="M47" s="210">
        <f t="shared" si="14"/>
        <v>0</v>
      </c>
      <c r="N47" s="210">
        <f t="shared" si="14"/>
        <v>0</v>
      </c>
      <c r="O47" s="210">
        <f t="shared" si="14"/>
        <v>0</v>
      </c>
      <c r="P47" s="210">
        <f t="shared" si="14"/>
        <v>0</v>
      </c>
      <c r="Q47" s="210">
        <f t="shared" si="14"/>
        <v>0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0</v>
      </c>
      <c r="C49" s="242">
        <f>ISI_fec!C54</f>
        <v>0</v>
      </c>
      <c r="D49" s="242">
        <f>ISI_fec!D54</f>
        <v>0</v>
      </c>
      <c r="E49" s="242">
        <f>ISI_fec!E54</f>
        <v>0</v>
      </c>
      <c r="F49" s="242">
        <f>ISI_fec!F54</f>
        <v>0</v>
      </c>
      <c r="G49" s="242">
        <f>ISI_fec!G54</f>
        <v>0</v>
      </c>
      <c r="H49" s="242">
        <f>ISI_fec!H54</f>
        <v>0</v>
      </c>
      <c r="I49" s="242">
        <f>ISI_fec!I54</f>
        <v>0</v>
      </c>
      <c r="J49" s="242">
        <f>ISI_fec!J54</f>
        <v>0</v>
      </c>
      <c r="K49" s="242">
        <f>ISI_fec!K54</f>
        <v>0</v>
      </c>
      <c r="L49" s="242">
        <f>ISI_fec!L54</f>
        <v>0</v>
      </c>
      <c r="M49" s="242">
        <f>ISI_fec!M54</f>
        <v>0</v>
      </c>
      <c r="N49" s="242">
        <f>ISI_fec!N54</f>
        <v>0</v>
      </c>
      <c r="O49" s="242">
        <f>ISI_fec!O54</f>
        <v>0</v>
      </c>
      <c r="P49" s="242">
        <f>ISI_fec!P54</f>
        <v>0</v>
      </c>
      <c r="Q49" s="242">
        <f>ISI_fec!Q54</f>
        <v>0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0</v>
      </c>
      <c r="C51" s="203">
        <f t="shared" si="15"/>
        <v>0</v>
      </c>
      <c r="D51" s="203">
        <f t="shared" si="15"/>
        <v>0</v>
      </c>
      <c r="E51" s="203">
        <f t="shared" si="15"/>
        <v>0</v>
      </c>
      <c r="F51" s="203">
        <f t="shared" si="15"/>
        <v>0</v>
      </c>
      <c r="G51" s="203">
        <f t="shared" si="15"/>
        <v>0</v>
      </c>
      <c r="H51" s="203">
        <f t="shared" si="15"/>
        <v>0</v>
      </c>
      <c r="I51" s="203">
        <f t="shared" si="15"/>
        <v>0</v>
      </c>
      <c r="J51" s="203">
        <f t="shared" si="15"/>
        <v>0</v>
      </c>
      <c r="K51" s="203">
        <f t="shared" si="15"/>
        <v>0</v>
      </c>
      <c r="L51" s="203">
        <f t="shared" si="15"/>
        <v>0</v>
      </c>
      <c r="M51" s="203">
        <f t="shared" si="15"/>
        <v>0</v>
      </c>
      <c r="N51" s="203">
        <f t="shared" si="15"/>
        <v>0</v>
      </c>
      <c r="O51" s="203">
        <f t="shared" si="15"/>
        <v>0</v>
      </c>
      <c r="P51" s="203">
        <f t="shared" si="15"/>
        <v>0</v>
      </c>
      <c r="Q51" s="203">
        <f t="shared" si="15"/>
        <v>0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0</v>
      </c>
      <c r="C52" s="213">
        <f>(ISI_emi!C5-ISI_emi!C52)+(ISI_emi!C54-ISI_emi!C96)</f>
        <v>0</v>
      </c>
      <c r="D52" s="213">
        <f>(ISI_emi!D5-ISI_emi!D52)+(ISI_emi!D54-ISI_emi!D96)</f>
        <v>0</v>
      </c>
      <c r="E52" s="213">
        <f>(ISI_emi!E5-ISI_emi!E52)+(ISI_emi!E54-ISI_emi!E96)</f>
        <v>0</v>
      </c>
      <c r="F52" s="213">
        <f>(ISI_emi!F5-ISI_emi!F52)+(ISI_emi!F54-ISI_emi!F96)</f>
        <v>0</v>
      </c>
      <c r="G52" s="213">
        <f>(ISI_emi!G5-ISI_emi!G52)+(ISI_emi!G54-ISI_emi!G96)</f>
        <v>0</v>
      </c>
      <c r="H52" s="213">
        <f>(ISI_emi!H5-ISI_emi!H52)+(ISI_emi!H54-ISI_emi!H96)</f>
        <v>0</v>
      </c>
      <c r="I52" s="213">
        <f>(ISI_emi!I5-ISI_emi!I52)+(ISI_emi!I54-ISI_emi!I96)</f>
        <v>0</v>
      </c>
      <c r="J52" s="213">
        <f>(ISI_emi!J5-ISI_emi!J52)+(ISI_emi!J54-ISI_emi!J96)</f>
        <v>0</v>
      </c>
      <c r="K52" s="213">
        <f>(ISI_emi!K5-ISI_emi!K52)+(ISI_emi!K54-ISI_emi!K96)</f>
        <v>0</v>
      </c>
      <c r="L52" s="213">
        <f>(ISI_emi!L5-ISI_emi!L52)+(ISI_emi!L54-ISI_emi!L96)</f>
        <v>0</v>
      </c>
      <c r="M52" s="213">
        <f>(ISI_emi!M5-ISI_emi!M52)+(ISI_emi!M54-ISI_emi!M96)</f>
        <v>0</v>
      </c>
      <c r="N52" s="213">
        <f>(ISI_emi!N5-ISI_emi!N52)+(ISI_emi!N54-ISI_emi!N96)</f>
        <v>0</v>
      </c>
      <c r="O52" s="213">
        <f>(ISI_emi!O5-ISI_emi!O52)+(ISI_emi!O54-ISI_emi!O96)</f>
        <v>0</v>
      </c>
      <c r="P52" s="213">
        <f>(ISI_emi!P5-ISI_emi!P52)+(ISI_emi!P54-ISI_emi!P96)</f>
        <v>0</v>
      </c>
      <c r="Q52" s="213">
        <f>(ISI_emi!Q5-ISI_emi!Q52)+(ISI_emi!Q54-ISI_emi!Q96)</f>
        <v>0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0</v>
      </c>
      <c r="C53" s="204">
        <f>ISI_emi!C52+ISI_emi!C96</f>
        <v>0</v>
      </c>
      <c r="D53" s="204">
        <f>ISI_emi!D52+ISI_emi!D96</f>
        <v>0</v>
      </c>
      <c r="E53" s="204">
        <f>ISI_emi!E52+ISI_emi!E96</f>
        <v>0</v>
      </c>
      <c r="F53" s="204">
        <f>ISI_emi!F52+ISI_emi!F96</f>
        <v>0</v>
      </c>
      <c r="G53" s="204">
        <f>ISI_emi!G52+ISI_emi!G96</f>
        <v>0</v>
      </c>
      <c r="H53" s="204">
        <f>ISI_emi!H52+ISI_emi!H96</f>
        <v>0</v>
      </c>
      <c r="I53" s="204">
        <f>ISI_emi!I52+ISI_emi!I96</f>
        <v>0</v>
      </c>
      <c r="J53" s="204">
        <f>ISI_emi!J52+ISI_emi!J96</f>
        <v>0</v>
      </c>
      <c r="K53" s="204">
        <f>ISI_emi!K52+ISI_emi!K96</f>
        <v>0</v>
      </c>
      <c r="L53" s="204">
        <f>ISI_emi!L52+ISI_emi!L96</f>
        <v>0</v>
      </c>
      <c r="M53" s="204">
        <f>ISI_emi!M52+ISI_emi!M96</f>
        <v>0</v>
      </c>
      <c r="N53" s="204">
        <f>ISI_emi!N52+ISI_emi!N96</f>
        <v>0</v>
      </c>
      <c r="O53" s="204">
        <f>ISI_emi!O52+ISI_emi!O96</f>
        <v>0</v>
      </c>
      <c r="P53" s="204">
        <f>ISI_emi!P52+ISI_emi!P96</f>
        <v>0</v>
      </c>
      <c r="Q53" s="204">
        <f>ISI_emi!Q52+ISI_emi!Q96</f>
        <v>0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0</v>
      </c>
      <c r="C54" s="210">
        <f t="shared" si="16"/>
        <v>0</v>
      </c>
      <c r="D54" s="210">
        <f t="shared" si="16"/>
        <v>0</v>
      </c>
      <c r="E54" s="210">
        <f t="shared" si="16"/>
        <v>0</v>
      </c>
      <c r="F54" s="210">
        <f t="shared" si="16"/>
        <v>0</v>
      </c>
      <c r="G54" s="210">
        <f t="shared" si="16"/>
        <v>0</v>
      </c>
      <c r="H54" s="210">
        <f t="shared" si="16"/>
        <v>0</v>
      </c>
      <c r="I54" s="210">
        <f t="shared" si="16"/>
        <v>0</v>
      </c>
      <c r="J54" s="210">
        <f t="shared" si="16"/>
        <v>0</v>
      </c>
      <c r="K54" s="210">
        <f t="shared" si="16"/>
        <v>0</v>
      </c>
      <c r="L54" s="210">
        <f t="shared" si="16"/>
        <v>0</v>
      </c>
      <c r="M54" s="210">
        <f t="shared" si="16"/>
        <v>0</v>
      </c>
      <c r="N54" s="210">
        <f t="shared" si="16"/>
        <v>0</v>
      </c>
      <c r="O54" s="210">
        <f t="shared" si="16"/>
        <v>0</v>
      </c>
      <c r="P54" s="210">
        <f t="shared" si="16"/>
        <v>0</v>
      </c>
      <c r="Q54" s="210">
        <f t="shared" si="16"/>
        <v>0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0</v>
      </c>
      <c r="C56" s="242">
        <f>ISI_emi!C$54</f>
        <v>0</v>
      </c>
      <c r="D56" s="242">
        <f>ISI_emi!D$54</f>
        <v>0</v>
      </c>
      <c r="E56" s="242">
        <f>ISI_emi!E$54</f>
        <v>0</v>
      </c>
      <c r="F56" s="242">
        <f>ISI_emi!F$54</f>
        <v>0</v>
      </c>
      <c r="G56" s="242">
        <f>ISI_emi!G$54</f>
        <v>0</v>
      </c>
      <c r="H56" s="242">
        <f>ISI_emi!H$54</f>
        <v>0</v>
      </c>
      <c r="I56" s="242">
        <f>ISI_emi!I$54</f>
        <v>0</v>
      </c>
      <c r="J56" s="242">
        <f>ISI_emi!J$54</f>
        <v>0</v>
      </c>
      <c r="K56" s="242">
        <f>ISI_emi!K$54</f>
        <v>0</v>
      </c>
      <c r="L56" s="242">
        <f>ISI_emi!L$54</f>
        <v>0</v>
      </c>
      <c r="M56" s="242">
        <f>ISI_emi!M$54</f>
        <v>0</v>
      </c>
      <c r="N56" s="242">
        <f>ISI_emi!N$54</f>
        <v>0</v>
      </c>
      <c r="O56" s="242">
        <f>ISI_emi!O$54</f>
        <v>0</v>
      </c>
      <c r="P56" s="242">
        <f>ISI_emi!P$54</f>
        <v>0</v>
      </c>
      <c r="Q56" s="242">
        <f>ISI_emi!Q$54</f>
        <v>0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 t="str">
        <f t="shared" ref="B58:Y58" si="17">IF(B$7=0,"",B$3/B$7*1000)</f>
        <v/>
      </c>
      <c r="C58" s="250" t="str">
        <f t="shared" si="17"/>
        <v/>
      </c>
      <c r="D58" s="250" t="str">
        <f t="shared" si="17"/>
        <v/>
      </c>
      <c r="E58" s="250" t="str">
        <f t="shared" si="17"/>
        <v/>
      </c>
      <c r="F58" s="250" t="str">
        <f t="shared" si="17"/>
        <v/>
      </c>
      <c r="G58" s="250" t="str">
        <f t="shared" si="17"/>
        <v/>
      </c>
      <c r="H58" s="250" t="str">
        <f t="shared" si="17"/>
        <v/>
      </c>
      <c r="I58" s="250" t="str">
        <f t="shared" si="17"/>
        <v/>
      </c>
      <c r="J58" s="250" t="str">
        <f t="shared" si="17"/>
        <v/>
      </c>
      <c r="K58" s="250" t="str">
        <f t="shared" si="17"/>
        <v/>
      </c>
      <c r="L58" s="250" t="str">
        <f t="shared" si="17"/>
        <v/>
      </c>
      <c r="M58" s="250" t="str">
        <f t="shared" si="17"/>
        <v/>
      </c>
      <c r="N58" s="250" t="str">
        <f t="shared" si="17"/>
        <v/>
      </c>
      <c r="O58" s="250" t="str">
        <f t="shared" si="17"/>
        <v/>
      </c>
      <c r="P58" s="250" t="str">
        <f t="shared" si="17"/>
        <v/>
      </c>
      <c r="Q58" s="250" t="str">
        <f t="shared" si="17"/>
        <v/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 t="str">
        <f t="shared" ref="B59:Y59" si="18">IF(B$47=0,"",B$47/B$7)</f>
        <v/>
      </c>
      <c r="C59" s="251" t="str">
        <f t="shared" si="18"/>
        <v/>
      </c>
      <c r="D59" s="251" t="str">
        <f t="shared" si="18"/>
        <v/>
      </c>
      <c r="E59" s="251" t="str">
        <f t="shared" si="18"/>
        <v/>
      </c>
      <c r="F59" s="251" t="str">
        <f t="shared" si="18"/>
        <v/>
      </c>
      <c r="G59" s="251" t="str">
        <f t="shared" si="18"/>
        <v/>
      </c>
      <c r="H59" s="251" t="str">
        <f t="shared" si="18"/>
        <v/>
      </c>
      <c r="I59" s="251" t="str">
        <f t="shared" si="18"/>
        <v/>
      </c>
      <c r="J59" s="251" t="str">
        <f t="shared" si="18"/>
        <v/>
      </c>
      <c r="K59" s="251" t="str">
        <f t="shared" si="18"/>
        <v/>
      </c>
      <c r="L59" s="251" t="str">
        <f t="shared" si="18"/>
        <v/>
      </c>
      <c r="M59" s="251" t="str">
        <f t="shared" si="18"/>
        <v/>
      </c>
      <c r="N59" s="251" t="str">
        <f t="shared" si="18"/>
        <v/>
      </c>
      <c r="O59" s="251" t="str">
        <f t="shared" si="18"/>
        <v/>
      </c>
      <c r="P59" s="251" t="str">
        <f t="shared" si="18"/>
        <v/>
      </c>
      <c r="Q59" s="251" t="str">
        <f t="shared" si="18"/>
        <v/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 t="str">
        <f t="shared" ref="B61:Y61" si="20">IF(B$49=0,"",B$49/B$9)</f>
        <v/>
      </c>
      <c r="C61" s="253" t="str">
        <f t="shared" si="20"/>
        <v/>
      </c>
      <c r="D61" s="253" t="str">
        <f t="shared" si="20"/>
        <v/>
      </c>
      <c r="E61" s="253" t="str">
        <f t="shared" si="20"/>
        <v/>
      </c>
      <c r="F61" s="253" t="str">
        <f t="shared" si="20"/>
        <v/>
      </c>
      <c r="G61" s="253" t="str">
        <f t="shared" si="20"/>
        <v/>
      </c>
      <c r="H61" s="253" t="str">
        <f t="shared" si="20"/>
        <v/>
      </c>
      <c r="I61" s="253" t="str">
        <f t="shared" si="20"/>
        <v/>
      </c>
      <c r="J61" s="253" t="str">
        <f t="shared" si="20"/>
        <v/>
      </c>
      <c r="K61" s="253" t="str">
        <f t="shared" si="20"/>
        <v/>
      </c>
      <c r="L61" s="253" t="str">
        <f t="shared" si="20"/>
        <v/>
      </c>
      <c r="M61" s="253" t="str">
        <f t="shared" si="20"/>
        <v/>
      </c>
      <c r="N61" s="253" t="str">
        <f t="shared" si="20"/>
        <v/>
      </c>
      <c r="O61" s="253" t="str">
        <f t="shared" si="20"/>
        <v/>
      </c>
      <c r="P61" s="253" t="str">
        <f t="shared" si="20"/>
        <v/>
      </c>
      <c r="Q61" s="253" t="str">
        <f t="shared" si="20"/>
        <v/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 t="str">
        <f>IF(SUM(ISI_ued!B$5,ISI_ued!B$54)=0,"",SUM(ISI_ued!B$5,ISI_ued!B$54)/B$7)</f>
        <v/>
      </c>
      <c r="C62" s="251" t="str">
        <f>IF(SUM(ISI_ued!C$5,ISI_ued!C$54)=0,"",SUM(ISI_ued!C$5,ISI_ued!C$54)/C$7)</f>
        <v/>
      </c>
      <c r="D62" s="251" t="str">
        <f>IF(SUM(ISI_ued!D$5,ISI_ued!D$54)=0,"",SUM(ISI_ued!D$5,ISI_ued!D$54)/D$7)</f>
        <v/>
      </c>
      <c r="E62" s="251" t="str">
        <f>IF(SUM(ISI_ued!E$5,ISI_ued!E$54)=0,"",SUM(ISI_ued!E$5,ISI_ued!E$54)/E$7)</f>
        <v/>
      </c>
      <c r="F62" s="251" t="str">
        <f>IF(SUM(ISI_ued!F$5,ISI_ued!F$54)=0,"",SUM(ISI_ued!F$5,ISI_ued!F$54)/F$7)</f>
        <v/>
      </c>
      <c r="G62" s="251" t="str">
        <f>IF(SUM(ISI_ued!G$5,ISI_ued!G$54)=0,"",SUM(ISI_ued!G$5,ISI_ued!G$54)/G$7)</f>
        <v/>
      </c>
      <c r="H62" s="251" t="str">
        <f>IF(SUM(ISI_ued!H$5,ISI_ued!H$54)=0,"",SUM(ISI_ued!H$5,ISI_ued!H$54)/H$7)</f>
        <v/>
      </c>
      <c r="I62" s="251" t="str">
        <f>IF(SUM(ISI_ued!I$5,ISI_ued!I$54)=0,"",SUM(ISI_ued!I$5,ISI_ued!I$54)/I$7)</f>
        <v/>
      </c>
      <c r="J62" s="251" t="str">
        <f>IF(SUM(ISI_ued!J$5,ISI_ued!J$54)=0,"",SUM(ISI_ued!J$5,ISI_ued!J$54)/J$7)</f>
        <v/>
      </c>
      <c r="K62" s="251" t="str">
        <f>IF(SUM(ISI_ued!K$5,ISI_ued!K$54)=0,"",SUM(ISI_ued!K$5,ISI_ued!K$54)/K$7)</f>
        <v/>
      </c>
      <c r="L62" s="251" t="str">
        <f>IF(SUM(ISI_ued!L$5,ISI_ued!L$54)=0,"",SUM(ISI_ued!L$5,ISI_ued!L$54)/L$7)</f>
        <v/>
      </c>
      <c r="M62" s="251" t="str">
        <f>IF(SUM(ISI_ued!M$5,ISI_ued!M$54)=0,"",SUM(ISI_ued!M$5,ISI_ued!M$54)/M$7)</f>
        <v/>
      </c>
      <c r="N62" s="251" t="str">
        <f>IF(SUM(ISI_ued!N$5,ISI_ued!N$54)=0,"",SUM(ISI_ued!N$5,ISI_ued!N$54)/N$7)</f>
        <v/>
      </c>
      <c r="O62" s="251" t="str">
        <f>IF(SUM(ISI_ued!O$5,ISI_ued!O$54)=0,"",SUM(ISI_ued!O$5,ISI_ued!O$54)/O$7)</f>
        <v/>
      </c>
      <c r="P62" s="251" t="str">
        <f>IF(SUM(ISI_ued!P$5,ISI_ued!P$54)=0,"",SUM(ISI_ued!P$5,ISI_ued!P$54)/P$7)</f>
        <v/>
      </c>
      <c r="Q62" s="251" t="str">
        <f>IF(SUM(ISI_ued!Q$5,ISI_ued!Q$54)=0,"",SUM(ISI_ued!Q$5,ISI_ued!Q$54)/Q$7)</f>
        <v/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 t="str">
        <f>IF(ISI_ued!B$54=0,"",ISI_ued!B$54/B$9)</f>
        <v/>
      </c>
      <c r="C64" s="253" t="str">
        <f>IF(ISI_ued!C$54=0,"",ISI_ued!C$54/C$9)</f>
        <v/>
      </c>
      <c r="D64" s="253" t="str">
        <f>IF(ISI_ued!D$54=0,"",ISI_ued!D$54/D$9)</f>
        <v/>
      </c>
      <c r="E64" s="253" t="str">
        <f>IF(ISI_ued!E$54=0,"",ISI_ued!E$54/E$9)</f>
        <v/>
      </c>
      <c r="F64" s="253" t="str">
        <f>IF(ISI_ued!F$54=0,"",ISI_ued!F$54/F$9)</f>
        <v/>
      </c>
      <c r="G64" s="253" t="str">
        <f>IF(ISI_ued!G$54=0,"",ISI_ued!G$54/G$9)</f>
        <v/>
      </c>
      <c r="H64" s="253" t="str">
        <f>IF(ISI_ued!H$54=0,"",ISI_ued!H$54/H$9)</f>
        <v/>
      </c>
      <c r="I64" s="253" t="str">
        <f>IF(ISI_ued!I$54=0,"",ISI_ued!I$54/I$9)</f>
        <v/>
      </c>
      <c r="J64" s="253" t="str">
        <f>IF(ISI_ued!J$54=0,"",ISI_ued!J$54/J$9)</f>
        <v/>
      </c>
      <c r="K64" s="253" t="str">
        <f>IF(ISI_ued!K$54=0,"",ISI_ued!K$54/K$9)</f>
        <v/>
      </c>
      <c r="L64" s="253" t="str">
        <f>IF(ISI_ued!L$54=0,"",ISI_ued!L$54/L$9)</f>
        <v/>
      </c>
      <c r="M64" s="253" t="str">
        <f>IF(ISI_ued!M$54=0,"",ISI_ued!M$54/M$9)</f>
        <v/>
      </c>
      <c r="N64" s="253" t="str">
        <f>IF(ISI_ued!N$54=0,"",ISI_ued!N$54/N$9)</f>
        <v/>
      </c>
      <c r="O64" s="253" t="str">
        <f>IF(ISI_ued!O$54=0,"",ISI_ued!O$54/O$9)</f>
        <v/>
      </c>
      <c r="P64" s="253" t="str">
        <f>IF(ISI_ued!P$54=0,"",ISI_ued!P$54/P$9)</f>
        <v/>
      </c>
      <c r="Q64" s="253" t="str">
        <f>IF(ISI_ued!Q$54=0,"",ISI_ued!Q$54/Q$9)</f>
        <v/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 t="str">
        <f t="shared" ref="B65:Y65" si="21">IF(B$47=0,"",B$54/B$47)</f>
        <v/>
      </c>
      <c r="C65" s="254" t="str">
        <f t="shared" si="21"/>
        <v/>
      </c>
      <c r="D65" s="254" t="str">
        <f t="shared" si="21"/>
        <v/>
      </c>
      <c r="E65" s="254" t="str">
        <f t="shared" si="21"/>
        <v/>
      </c>
      <c r="F65" s="254" t="str">
        <f t="shared" si="21"/>
        <v/>
      </c>
      <c r="G65" s="254" t="str">
        <f t="shared" si="21"/>
        <v/>
      </c>
      <c r="H65" s="254" t="str">
        <f t="shared" si="21"/>
        <v/>
      </c>
      <c r="I65" s="254" t="str">
        <f t="shared" si="21"/>
        <v/>
      </c>
      <c r="J65" s="254" t="str">
        <f t="shared" si="21"/>
        <v/>
      </c>
      <c r="K65" s="254" t="str">
        <f t="shared" si="21"/>
        <v/>
      </c>
      <c r="L65" s="254" t="str">
        <f t="shared" si="21"/>
        <v/>
      </c>
      <c r="M65" s="254" t="str">
        <f t="shared" si="21"/>
        <v/>
      </c>
      <c r="N65" s="254" t="str">
        <f t="shared" si="21"/>
        <v/>
      </c>
      <c r="O65" s="254" t="str">
        <f t="shared" si="21"/>
        <v/>
      </c>
      <c r="P65" s="254" t="str">
        <f t="shared" si="21"/>
        <v/>
      </c>
      <c r="Q65" s="254" t="str">
        <f t="shared" si="21"/>
        <v/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 t="str">
        <f t="shared" ref="B67:Y67" si="23">IF(B$49=0,"",B$56/B$49)</f>
        <v/>
      </c>
      <c r="C67" s="256" t="str">
        <f t="shared" si="23"/>
        <v/>
      </c>
      <c r="D67" s="256" t="str">
        <f t="shared" si="23"/>
        <v/>
      </c>
      <c r="E67" s="256" t="str">
        <f t="shared" si="23"/>
        <v/>
      </c>
      <c r="F67" s="256" t="str">
        <f t="shared" si="23"/>
        <v/>
      </c>
      <c r="G67" s="256" t="str">
        <f t="shared" si="23"/>
        <v/>
      </c>
      <c r="H67" s="256" t="str">
        <f t="shared" si="23"/>
        <v/>
      </c>
      <c r="I67" s="256" t="str">
        <f t="shared" si="23"/>
        <v/>
      </c>
      <c r="J67" s="256" t="str">
        <f t="shared" si="23"/>
        <v/>
      </c>
      <c r="K67" s="256" t="str">
        <f t="shared" si="23"/>
        <v/>
      </c>
      <c r="L67" s="256" t="str">
        <f t="shared" si="23"/>
        <v/>
      </c>
      <c r="M67" s="256" t="str">
        <f t="shared" si="23"/>
        <v/>
      </c>
      <c r="N67" s="256" t="str">
        <f t="shared" si="23"/>
        <v/>
      </c>
      <c r="O67" s="256" t="str">
        <f t="shared" si="23"/>
        <v/>
      </c>
      <c r="P67" s="256" t="str">
        <f t="shared" si="23"/>
        <v/>
      </c>
      <c r="Q67" s="256" t="str">
        <f t="shared" si="23"/>
        <v/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0</v>
      </c>
      <c r="C147" s="272">
        <f t="shared" si="33"/>
        <v>0</v>
      </c>
      <c r="D147" s="272">
        <f t="shared" si="33"/>
        <v>0</v>
      </c>
      <c r="E147" s="272">
        <f t="shared" si="33"/>
        <v>0</v>
      </c>
      <c r="F147" s="272">
        <f t="shared" si="33"/>
        <v>0</v>
      </c>
      <c r="G147" s="272">
        <f t="shared" si="33"/>
        <v>0</v>
      </c>
      <c r="H147" s="272">
        <f t="shared" si="33"/>
        <v>0</v>
      </c>
      <c r="I147" s="272">
        <f t="shared" si="33"/>
        <v>0</v>
      </c>
      <c r="J147" s="272">
        <f t="shared" si="33"/>
        <v>0</v>
      </c>
      <c r="K147" s="272">
        <f t="shared" si="33"/>
        <v>0</v>
      </c>
      <c r="L147" s="272">
        <f t="shared" si="33"/>
        <v>0</v>
      </c>
      <c r="M147" s="272">
        <f t="shared" si="33"/>
        <v>0</v>
      </c>
      <c r="N147" s="272">
        <f t="shared" si="33"/>
        <v>0</v>
      </c>
      <c r="O147" s="272">
        <f t="shared" si="33"/>
        <v>0</v>
      </c>
      <c r="P147" s="272">
        <f t="shared" si="33"/>
        <v>0</v>
      </c>
      <c r="Q147" s="272">
        <f t="shared" si="33"/>
        <v>0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</v>
      </c>
      <c r="C148" s="273">
        <f>IF(C$55=0,0,C$55/ISI!C$9*1000)</f>
        <v>0</v>
      </c>
      <c r="D148" s="273">
        <f>IF(D$55=0,0,D$55/ISI!D$9*1000)</f>
        <v>0</v>
      </c>
      <c r="E148" s="273">
        <f>IF(E$55=0,0,E$55/ISI!E$9*1000)</f>
        <v>0</v>
      </c>
      <c r="F148" s="273">
        <f>IF(F$55=0,0,F$55/ISI!F$9*1000)</f>
        <v>0</v>
      </c>
      <c r="G148" s="273">
        <f>IF(G$55=0,0,G$55/ISI!G$9*1000)</f>
        <v>0</v>
      </c>
      <c r="H148" s="273">
        <f>IF(H$55=0,0,H$55/ISI!H$9*1000)</f>
        <v>0</v>
      </c>
      <c r="I148" s="273">
        <f>IF(I$55=0,0,I$55/ISI!I$9*1000)</f>
        <v>0</v>
      </c>
      <c r="J148" s="273">
        <f>IF(J$55=0,0,J$55/ISI!J$9*1000)</f>
        <v>0</v>
      </c>
      <c r="K148" s="273">
        <f>IF(K$55=0,0,K$55/ISI!K$9*1000)</f>
        <v>0</v>
      </c>
      <c r="L148" s="273">
        <f>IF(L$55=0,0,L$55/ISI!L$9*1000)</f>
        <v>0</v>
      </c>
      <c r="M148" s="273">
        <f>IF(M$55=0,0,M$55/ISI!M$9*1000)</f>
        <v>0</v>
      </c>
      <c r="N148" s="273">
        <f>IF(N$55=0,0,N$55/ISI!N$9*1000)</f>
        <v>0</v>
      </c>
      <c r="O148" s="273">
        <f>IF(O$55=0,0,O$55/ISI!O$9*1000)</f>
        <v>0</v>
      </c>
      <c r="P148" s="273">
        <f>IF(P$55=0,0,P$55/ISI!P$9*1000)</f>
        <v>0</v>
      </c>
      <c r="Q148" s="273">
        <f>IF(Q$55=0,0,Q$55/ISI!Q$9*1000)</f>
        <v>0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</v>
      </c>
      <c r="C149" s="274">
        <f>IF(C$56=0,0,C$56/ISI!C$9*1000)</f>
        <v>0</v>
      </c>
      <c r="D149" s="274">
        <f>IF(D$56=0,0,D$56/ISI!D$9*1000)</f>
        <v>0</v>
      </c>
      <c r="E149" s="274">
        <f>IF(E$56=0,0,E$56/ISI!E$9*1000)</f>
        <v>0</v>
      </c>
      <c r="F149" s="274">
        <f>IF(F$56=0,0,F$56/ISI!F$9*1000)</f>
        <v>0</v>
      </c>
      <c r="G149" s="274">
        <f>IF(G$56=0,0,G$56/ISI!G$9*1000)</f>
        <v>0</v>
      </c>
      <c r="H149" s="274">
        <f>IF(H$56=0,0,H$56/ISI!H$9*1000)</f>
        <v>0</v>
      </c>
      <c r="I149" s="274">
        <f>IF(I$56=0,0,I$56/ISI!I$9*1000)</f>
        <v>0</v>
      </c>
      <c r="J149" s="274">
        <f>IF(J$56=0,0,J$56/ISI!J$9*1000)</f>
        <v>0</v>
      </c>
      <c r="K149" s="274">
        <f>IF(K$56=0,0,K$56/ISI!K$9*1000)</f>
        <v>0</v>
      </c>
      <c r="L149" s="274">
        <f>IF(L$56=0,0,L$56/ISI!L$9*1000)</f>
        <v>0</v>
      </c>
      <c r="M149" s="274">
        <f>IF(M$56=0,0,M$56/ISI!M$9*1000)</f>
        <v>0</v>
      </c>
      <c r="N149" s="274">
        <f>IF(N$56=0,0,N$56/ISI!N$9*1000)</f>
        <v>0</v>
      </c>
      <c r="O149" s="274">
        <f>IF(O$56=0,0,O$56/ISI!O$9*1000)</f>
        <v>0</v>
      </c>
      <c r="P149" s="274">
        <f>IF(P$56=0,0,P$56/ISI!P$9*1000)</f>
        <v>0</v>
      </c>
      <c r="Q149" s="274">
        <f>IF(Q$56=0,0,Q$56/ISI!Q$9*1000)</f>
        <v>0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0</v>
      </c>
      <c r="C150" s="274">
        <f>IF(C$57=0,0,C$57/ISI!C$9*1000)</f>
        <v>0</v>
      </c>
      <c r="D150" s="274">
        <f>IF(D$57=0,0,D$57/ISI!D$9*1000)</f>
        <v>0</v>
      </c>
      <c r="E150" s="274">
        <f>IF(E$57=0,0,E$57/ISI!E$9*1000)</f>
        <v>0</v>
      </c>
      <c r="F150" s="274">
        <f>IF(F$57=0,0,F$57/ISI!F$9*1000)</f>
        <v>0</v>
      </c>
      <c r="G150" s="274">
        <f>IF(G$57=0,0,G$57/ISI!G$9*1000)</f>
        <v>0</v>
      </c>
      <c r="H150" s="274">
        <f>IF(H$57=0,0,H$57/ISI!H$9*1000)</f>
        <v>0</v>
      </c>
      <c r="I150" s="274">
        <f>IF(I$57=0,0,I$57/ISI!I$9*1000)</f>
        <v>0</v>
      </c>
      <c r="J150" s="274">
        <f>IF(J$57=0,0,J$57/ISI!J$9*1000)</f>
        <v>0</v>
      </c>
      <c r="K150" s="274">
        <f>IF(K$57=0,0,K$57/ISI!K$9*1000)</f>
        <v>0</v>
      </c>
      <c r="L150" s="274">
        <f>IF(L$57=0,0,L$57/ISI!L$9*1000)</f>
        <v>0</v>
      </c>
      <c r="M150" s="274">
        <f>IF(M$57=0,0,M$57/ISI!M$9*1000)</f>
        <v>0</v>
      </c>
      <c r="N150" s="274">
        <f>IF(N$57=0,0,N$57/ISI!N$9*1000)</f>
        <v>0</v>
      </c>
      <c r="O150" s="274">
        <f>IF(O$57=0,0,O$57/ISI!O$9*1000)</f>
        <v>0</v>
      </c>
      <c r="P150" s="274">
        <f>IF(P$57=0,0,P$57/ISI!P$9*1000)</f>
        <v>0</v>
      </c>
      <c r="Q150" s="274">
        <f>IF(Q$57=0,0,Q$57/ISI!Q$9*1000)</f>
        <v>0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</v>
      </c>
      <c r="C151" s="274">
        <f>IF(C$58=0,0,C$58/ISI!C$9*1000)</f>
        <v>0</v>
      </c>
      <c r="D151" s="274">
        <f>IF(D$58=0,0,D$58/ISI!D$9*1000)</f>
        <v>0</v>
      </c>
      <c r="E151" s="274">
        <f>IF(E$58=0,0,E$58/ISI!E$9*1000)</f>
        <v>0</v>
      </c>
      <c r="F151" s="274">
        <f>IF(F$58=0,0,F$58/ISI!F$9*1000)</f>
        <v>0</v>
      </c>
      <c r="G151" s="274">
        <f>IF(G$58=0,0,G$58/ISI!G$9*1000)</f>
        <v>0</v>
      </c>
      <c r="H151" s="274">
        <f>IF(H$58=0,0,H$58/ISI!H$9*1000)</f>
        <v>0</v>
      </c>
      <c r="I151" s="274">
        <f>IF(I$58=0,0,I$58/ISI!I$9*1000)</f>
        <v>0</v>
      </c>
      <c r="J151" s="274">
        <f>IF(J$58=0,0,J$58/ISI!J$9*1000)</f>
        <v>0</v>
      </c>
      <c r="K151" s="274">
        <f>IF(K$58=0,0,K$58/ISI!K$9*1000)</f>
        <v>0</v>
      </c>
      <c r="L151" s="274">
        <f>IF(L$58=0,0,L$58/ISI!L$9*1000)</f>
        <v>0</v>
      </c>
      <c r="M151" s="274">
        <f>IF(M$58=0,0,M$58/ISI!M$9*1000)</f>
        <v>0</v>
      </c>
      <c r="N151" s="274">
        <f>IF(N$58=0,0,N$58/ISI!N$9*1000)</f>
        <v>0</v>
      </c>
      <c r="O151" s="274">
        <f>IF(O$58=0,0,O$58/ISI!O$9*1000)</f>
        <v>0</v>
      </c>
      <c r="P151" s="274">
        <f>IF(P$58=0,0,P$58/ISI!P$9*1000)</f>
        <v>0</v>
      </c>
      <c r="Q151" s="274">
        <f>IF(Q$58=0,0,Q$58/ISI!Q$9*1000)</f>
        <v>0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</v>
      </c>
      <c r="C152" s="275">
        <f>IF(C$59=0,0,C$59/ISI!C$9*1000)</f>
        <v>0</v>
      </c>
      <c r="D152" s="275">
        <f>IF(D$59=0,0,D$59/ISI!D$9*1000)</f>
        <v>0</v>
      </c>
      <c r="E152" s="275">
        <f>IF(E$59=0,0,E$59/ISI!E$9*1000)</f>
        <v>0</v>
      </c>
      <c r="F152" s="275">
        <f>IF(F$59=0,0,F$59/ISI!F$9*1000)</f>
        <v>0</v>
      </c>
      <c r="G152" s="275">
        <f>IF(G$59=0,0,G$59/ISI!G$9*1000)</f>
        <v>0</v>
      </c>
      <c r="H152" s="275">
        <f>IF(H$59=0,0,H$59/ISI!H$9*1000)</f>
        <v>0</v>
      </c>
      <c r="I152" s="275">
        <f>IF(I$59=0,0,I$59/ISI!I$9*1000)</f>
        <v>0</v>
      </c>
      <c r="J152" s="275">
        <f>IF(J$59=0,0,J$59/ISI!J$9*1000)</f>
        <v>0</v>
      </c>
      <c r="K152" s="275">
        <f>IF(K$59=0,0,K$59/ISI!K$9*1000)</f>
        <v>0</v>
      </c>
      <c r="L152" s="275">
        <f>IF(L$59=0,0,L$59/ISI!L$9*1000)</f>
        <v>0</v>
      </c>
      <c r="M152" s="275">
        <f>IF(M$59=0,0,M$59/ISI!M$9*1000)</f>
        <v>0</v>
      </c>
      <c r="N152" s="275">
        <f>IF(N$59=0,0,N$59/ISI!N$9*1000)</f>
        <v>0</v>
      </c>
      <c r="O152" s="275">
        <f>IF(O$59=0,0,O$59/ISI!O$9*1000)</f>
        <v>0</v>
      </c>
      <c r="P152" s="275">
        <f>IF(P$59=0,0,P$59/ISI!P$9*1000)</f>
        <v>0</v>
      </c>
      <c r="Q152" s="275">
        <f>IF(Q$59=0,0,Q$59/ISI!Q$9*1000)</f>
        <v>0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0</v>
      </c>
      <c r="C153" s="276">
        <f>IF(C$65=0,0,C$65/ISI!C$9*1000)</f>
        <v>0</v>
      </c>
      <c r="D153" s="276">
        <f>IF(D$65=0,0,D$65/ISI!D$9*1000)</f>
        <v>0</v>
      </c>
      <c r="E153" s="276">
        <f>IF(E$65=0,0,E$65/ISI!E$9*1000)</f>
        <v>0</v>
      </c>
      <c r="F153" s="276">
        <f>IF(F$65=0,0,F$65/ISI!F$9*1000)</f>
        <v>0</v>
      </c>
      <c r="G153" s="276">
        <f>IF(G$65=0,0,G$65/ISI!G$9*1000)</f>
        <v>0</v>
      </c>
      <c r="H153" s="276">
        <f>IF(H$65=0,0,H$65/ISI!H$9*1000)</f>
        <v>0</v>
      </c>
      <c r="I153" s="276">
        <f>IF(I$65=0,0,I$65/ISI!I$9*1000)</f>
        <v>0</v>
      </c>
      <c r="J153" s="276">
        <f>IF(J$65=0,0,J$65/ISI!J$9*1000)</f>
        <v>0</v>
      </c>
      <c r="K153" s="276">
        <f>IF(K$65=0,0,K$65/ISI!K$9*1000)</f>
        <v>0</v>
      </c>
      <c r="L153" s="276">
        <f>IF(L$65=0,0,L$65/ISI!L$9*1000)</f>
        <v>0</v>
      </c>
      <c r="M153" s="276">
        <f>IF(M$65=0,0,M$65/ISI!M$9*1000)</f>
        <v>0</v>
      </c>
      <c r="N153" s="276">
        <f>IF(N$65=0,0,N$65/ISI!N$9*1000)</f>
        <v>0</v>
      </c>
      <c r="O153" s="276">
        <f>IF(O$65=0,0,O$65/ISI!O$9*1000)</f>
        <v>0</v>
      </c>
      <c r="P153" s="276">
        <f>IF(P$65=0,0,P$65/ISI!P$9*1000)</f>
        <v>0</v>
      </c>
      <c r="Q153" s="276">
        <f>IF(Q$65=0,0,Q$65/ISI!Q$9*1000)</f>
        <v>0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0</v>
      </c>
      <c r="C154" s="276">
        <f>IF(C$71=0,0,C$71/ISI!C$9*1000)</f>
        <v>0</v>
      </c>
      <c r="D154" s="276">
        <f>IF(D$71=0,0,D$71/ISI!D$9*1000)</f>
        <v>0</v>
      </c>
      <c r="E154" s="276">
        <f>IF(E$71=0,0,E$71/ISI!E$9*1000)</f>
        <v>0</v>
      </c>
      <c r="F154" s="276">
        <f>IF(F$71=0,0,F$71/ISI!F$9*1000)</f>
        <v>0</v>
      </c>
      <c r="G154" s="276">
        <f>IF(G$71=0,0,G$71/ISI!G$9*1000)</f>
        <v>0</v>
      </c>
      <c r="H154" s="276">
        <f>IF(H$71=0,0,H$71/ISI!H$9*1000)</f>
        <v>0</v>
      </c>
      <c r="I154" s="276">
        <f>IF(I$71=0,0,I$71/ISI!I$9*1000)</f>
        <v>0</v>
      </c>
      <c r="J154" s="276">
        <f>IF(J$71=0,0,J$71/ISI!J$9*1000)</f>
        <v>0</v>
      </c>
      <c r="K154" s="276">
        <f>IF(K$71=0,0,K$71/ISI!K$9*1000)</f>
        <v>0</v>
      </c>
      <c r="L154" s="276">
        <f>IF(L$71=0,0,L$71/ISI!L$9*1000)</f>
        <v>0</v>
      </c>
      <c r="M154" s="276">
        <f>IF(M$71=0,0,M$71/ISI!M$9*1000)</f>
        <v>0</v>
      </c>
      <c r="N154" s="276">
        <f>IF(N$71=0,0,N$71/ISI!N$9*1000)</f>
        <v>0</v>
      </c>
      <c r="O154" s="276">
        <f>IF(O$71=0,0,O$71/ISI!O$9*1000)</f>
        <v>0</v>
      </c>
      <c r="P154" s="276">
        <f>IF(P$71=0,0,P$71/ISI!P$9*1000)</f>
        <v>0</v>
      </c>
      <c r="Q154" s="276">
        <f>IF(Q$71=0,0,Q$71/ISI!Q$9*1000)</f>
        <v>0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0</v>
      </c>
      <c r="C155" s="276">
        <f>IF(C$72=0,0,C$72/ISI!C$9*1000)</f>
        <v>0</v>
      </c>
      <c r="D155" s="276">
        <f>IF(D$72=0,0,D$72/ISI!D$9*1000)</f>
        <v>0</v>
      </c>
      <c r="E155" s="276">
        <f>IF(E$72=0,0,E$72/ISI!E$9*1000)</f>
        <v>0</v>
      </c>
      <c r="F155" s="276">
        <f>IF(F$72=0,0,F$72/ISI!F$9*1000)</f>
        <v>0</v>
      </c>
      <c r="G155" s="276">
        <f>IF(G$72=0,0,G$72/ISI!G$9*1000)</f>
        <v>0</v>
      </c>
      <c r="H155" s="276">
        <f>IF(H$72=0,0,H$72/ISI!H$9*1000)</f>
        <v>0</v>
      </c>
      <c r="I155" s="276">
        <f>IF(I$72=0,0,I$72/ISI!I$9*1000)</f>
        <v>0</v>
      </c>
      <c r="J155" s="276">
        <f>IF(J$72=0,0,J$72/ISI!J$9*1000)</f>
        <v>0</v>
      </c>
      <c r="K155" s="276">
        <f>IF(K$72=0,0,K$72/ISI!K$9*1000)</f>
        <v>0</v>
      </c>
      <c r="L155" s="276">
        <f>IF(L$72=0,0,L$72/ISI!L$9*1000)</f>
        <v>0</v>
      </c>
      <c r="M155" s="276">
        <f>IF(M$72=0,0,M$72/ISI!M$9*1000)</f>
        <v>0</v>
      </c>
      <c r="N155" s="276">
        <f>IF(N$72=0,0,N$72/ISI!N$9*1000)</f>
        <v>0</v>
      </c>
      <c r="O155" s="276">
        <f>IF(O$72=0,0,O$72/ISI!O$9*1000)</f>
        <v>0</v>
      </c>
      <c r="P155" s="276">
        <f>IF(P$72=0,0,P$72/ISI!P$9*1000)</f>
        <v>0</v>
      </c>
      <c r="Q155" s="276">
        <f>IF(Q$72=0,0,Q$72/ISI!Q$9*1000)</f>
        <v>0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0</v>
      </c>
      <c r="C156" s="277">
        <f>IF(C$79=0,0,C$79/ISI!C$9*1000)</f>
        <v>0</v>
      </c>
      <c r="D156" s="277">
        <f>IF(D$79=0,0,D$79/ISI!D$9*1000)</f>
        <v>0</v>
      </c>
      <c r="E156" s="277">
        <f>IF(E$79=0,0,E$79/ISI!E$9*1000)</f>
        <v>0</v>
      </c>
      <c r="F156" s="277">
        <f>IF(F$79=0,0,F$79/ISI!F$9*1000)</f>
        <v>0</v>
      </c>
      <c r="G156" s="277">
        <f>IF(G$79=0,0,G$79/ISI!G$9*1000)</f>
        <v>0</v>
      </c>
      <c r="H156" s="277">
        <f>IF(H$79=0,0,H$79/ISI!H$9*1000)</f>
        <v>0</v>
      </c>
      <c r="I156" s="277">
        <f>IF(I$79=0,0,I$79/ISI!I$9*1000)</f>
        <v>0</v>
      </c>
      <c r="J156" s="277">
        <f>IF(J$79=0,0,J$79/ISI!J$9*1000)</f>
        <v>0</v>
      </c>
      <c r="K156" s="277">
        <f>IF(K$79=0,0,K$79/ISI!K$9*1000)</f>
        <v>0</v>
      </c>
      <c r="L156" s="277">
        <f>IF(L$79=0,0,L$79/ISI!L$9*1000)</f>
        <v>0</v>
      </c>
      <c r="M156" s="277">
        <f>IF(M$79=0,0,M$79/ISI!M$9*1000)</f>
        <v>0</v>
      </c>
      <c r="N156" s="277">
        <f>IF(N$79=0,0,N$79/ISI!N$9*1000)</f>
        <v>0</v>
      </c>
      <c r="O156" s="277">
        <f>IF(O$79=0,0,O$79/ISI!O$9*1000)</f>
        <v>0</v>
      </c>
      <c r="P156" s="277">
        <f>IF(P$79=0,0,P$79/ISI!P$9*1000)</f>
        <v>0</v>
      </c>
      <c r="Q156" s="277">
        <f>IF(Q$79=0,0,Q$79/ISI!Q$9*1000)</f>
        <v>0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</v>
      </c>
      <c r="C147" s="272">
        <f>IF(C$54=0,0,C$54/ISI_fec!C$54)</f>
        <v>0</v>
      </c>
      <c r="D147" s="272">
        <f>IF(D$54=0,0,D$54/ISI_fec!D$54)</f>
        <v>0</v>
      </c>
      <c r="E147" s="272">
        <f>IF(E$54=0,0,E$54/ISI_fec!E$54)</f>
        <v>0</v>
      </c>
      <c r="F147" s="272">
        <f>IF(F$54=0,0,F$54/ISI_fec!F$54)</f>
        <v>0</v>
      </c>
      <c r="G147" s="272">
        <f>IF(G$54=0,0,G$54/ISI_fec!G$54)</f>
        <v>0</v>
      </c>
      <c r="H147" s="272">
        <f>IF(H$54=0,0,H$54/ISI_fec!H$54)</f>
        <v>0</v>
      </c>
      <c r="I147" s="272">
        <f>IF(I$54=0,0,I$54/ISI_fec!I$54)</f>
        <v>0</v>
      </c>
      <c r="J147" s="272">
        <f>IF(J$54=0,0,J$54/ISI_fec!J$54)</f>
        <v>0</v>
      </c>
      <c r="K147" s="272">
        <f>IF(K$54=0,0,K$54/ISI_fec!K$54)</f>
        <v>0</v>
      </c>
      <c r="L147" s="272">
        <f>IF(L$54=0,0,L$54/ISI_fec!L$54)</f>
        <v>0</v>
      </c>
      <c r="M147" s="272">
        <f>IF(M$54=0,0,M$54/ISI_fec!M$54)</f>
        <v>0</v>
      </c>
      <c r="N147" s="272">
        <f>IF(N$54=0,0,N$54/ISI_fec!N$54)</f>
        <v>0</v>
      </c>
      <c r="O147" s="272">
        <f>IF(O$54=0,0,O$54/ISI_fec!O$54)</f>
        <v>0</v>
      </c>
      <c r="P147" s="272">
        <f>IF(P$54=0,0,P$54/ISI_fec!P$54)</f>
        <v>0</v>
      </c>
      <c r="Q147" s="272">
        <f>IF(Q$54=0,0,Q$54/ISI_fec!Q$54)</f>
        <v>0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0</v>
      </c>
      <c r="C54" s="223">
        <f t="shared" si="2"/>
        <v>0</v>
      </c>
      <c r="D54" s="223">
        <f t="shared" si="2"/>
        <v>0</v>
      </c>
      <c r="E54" s="223">
        <f t="shared" si="2"/>
        <v>0</v>
      </c>
      <c r="F54" s="223">
        <f t="shared" si="2"/>
        <v>0</v>
      </c>
      <c r="G54" s="223">
        <f t="shared" si="2"/>
        <v>0</v>
      </c>
      <c r="H54" s="223">
        <f t="shared" si="2"/>
        <v>0</v>
      </c>
      <c r="I54" s="223">
        <f t="shared" si="2"/>
        <v>0</v>
      </c>
      <c r="J54" s="223">
        <f t="shared" si="2"/>
        <v>0</v>
      </c>
      <c r="K54" s="223">
        <f t="shared" si="2"/>
        <v>0</v>
      </c>
      <c r="L54" s="223">
        <f t="shared" si="2"/>
        <v>0</v>
      </c>
      <c r="M54" s="223">
        <f t="shared" si="2"/>
        <v>0</v>
      </c>
      <c r="N54" s="223">
        <f t="shared" si="2"/>
        <v>0</v>
      </c>
      <c r="O54" s="223">
        <f t="shared" si="2"/>
        <v>0</v>
      </c>
      <c r="P54" s="223">
        <f t="shared" si="2"/>
        <v>0</v>
      </c>
      <c r="Q54" s="223">
        <f t="shared" si="2"/>
        <v>0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0</v>
      </c>
      <c r="C79" s="261">
        <f t="shared" si="3"/>
        <v>0</v>
      </c>
      <c r="D79" s="261">
        <f t="shared" si="3"/>
        <v>0</v>
      </c>
      <c r="E79" s="261">
        <f t="shared" si="3"/>
        <v>0</v>
      </c>
      <c r="F79" s="261">
        <f t="shared" si="3"/>
        <v>0</v>
      </c>
      <c r="G79" s="261">
        <f t="shared" si="3"/>
        <v>0</v>
      </c>
      <c r="H79" s="261">
        <f t="shared" si="3"/>
        <v>0</v>
      </c>
      <c r="I79" s="261">
        <f t="shared" si="3"/>
        <v>0</v>
      </c>
      <c r="J79" s="261">
        <f t="shared" si="3"/>
        <v>0</v>
      </c>
      <c r="K79" s="261">
        <f t="shared" si="3"/>
        <v>0</v>
      </c>
      <c r="L79" s="261">
        <f t="shared" si="3"/>
        <v>0</v>
      </c>
      <c r="M79" s="261">
        <f t="shared" si="3"/>
        <v>0</v>
      </c>
      <c r="N79" s="261">
        <f t="shared" si="3"/>
        <v>0</v>
      </c>
      <c r="O79" s="261">
        <f t="shared" si="3"/>
        <v>0</v>
      </c>
      <c r="P79" s="261">
        <f t="shared" si="3"/>
        <v>0</v>
      </c>
      <c r="Q79" s="261">
        <f t="shared" si="3"/>
        <v>0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0</v>
      </c>
      <c r="C96" s="279">
        <v>0</v>
      </c>
      <c r="D96" s="279">
        <v>0</v>
      </c>
      <c r="E96" s="279">
        <v>0</v>
      </c>
      <c r="F96" s="279">
        <v>0</v>
      </c>
      <c r="G96" s="279">
        <v>0</v>
      </c>
      <c r="H96" s="279">
        <v>0</v>
      </c>
      <c r="I96" s="279">
        <v>0</v>
      </c>
      <c r="J96" s="279">
        <v>0</v>
      </c>
      <c r="K96" s="279">
        <v>0</v>
      </c>
      <c r="L96" s="279">
        <v>0</v>
      </c>
      <c r="M96" s="279">
        <v>0</v>
      </c>
      <c r="N96" s="279">
        <v>0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</v>
      </c>
      <c r="C117" s="232">
        <f t="shared" si="20"/>
        <v>0</v>
      </c>
      <c r="D117" s="232">
        <f t="shared" si="20"/>
        <v>0</v>
      </c>
      <c r="E117" s="232">
        <f t="shared" si="20"/>
        <v>0</v>
      </c>
      <c r="F117" s="232">
        <f t="shared" si="20"/>
        <v>0</v>
      </c>
      <c r="G117" s="232">
        <f t="shared" si="20"/>
        <v>0</v>
      </c>
      <c r="H117" s="232">
        <f t="shared" si="20"/>
        <v>0</v>
      </c>
      <c r="I117" s="232">
        <f t="shared" si="20"/>
        <v>0</v>
      </c>
      <c r="J117" s="232">
        <f t="shared" si="20"/>
        <v>0</v>
      </c>
      <c r="K117" s="232">
        <f t="shared" si="20"/>
        <v>0</v>
      </c>
      <c r="L117" s="232">
        <f t="shared" si="20"/>
        <v>0</v>
      </c>
      <c r="M117" s="232">
        <f t="shared" si="20"/>
        <v>0</v>
      </c>
      <c r="N117" s="232">
        <f t="shared" si="20"/>
        <v>0</v>
      </c>
      <c r="O117" s="232">
        <f t="shared" si="20"/>
        <v>0</v>
      </c>
      <c r="P117" s="232">
        <f t="shared" si="20"/>
        <v>0</v>
      </c>
      <c r="Q117" s="232">
        <f t="shared" si="20"/>
        <v>0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0</v>
      </c>
      <c r="C122" s="268">
        <f t="shared" si="25"/>
        <v>0</v>
      </c>
      <c r="D122" s="268">
        <f t="shared" si="25"/>
        <v>0</v>
      </c>
      <c r="E122" s="268">
        <f t="shared" si="25"/>
        <v>0</v>
      </c>
      <c r="F122" s="268">
        <f t="shared" si="25"/>
        <v>0</v>
      </c>
      <c r="G122" s="268">
        <f t="shared" si="25"/>
        <v>0</v>
      </c>
      <c r="H122" s="268">
        <f t="shared" si="25"/>
        <v>0</v>
      </c>
      <c r="I122" s="268">
        <f t="shared" si="25"/>
        <v>0</v>
      </c>
      <c r="J122" s="268">
        <f t="shared" si="25"/>
        <v>0</v>
      </c>
      <c r="K122" s="268">
        <f t="shared" si="25"/>
        <v>0</v>
      </c>
      <c r="L122" s="268">
        <f t="shared" si="25"/>
        <v>0</v>
      </c>
      <c r="M122" s="268">
        <f t="shared" si="25"/>
        <v>0</v>
      </c>
      <c r="N122" s="268">
        <f t="shared" si="25"/>
        <v>0</v>
      </c>
      <c r="O122" s="268">
        <f t="shared" si="25"/>
        <v>0</v>
      </c>
      <c r="P122" s="268">
        <f t="shared" si="25"/>
        <v>0</v>
      </c>
      <c r="Q122" s="268">
        <f t="shared" si="25"/>
        <v>0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</v>
      </c>
      <c r="C123" s="269">
        <f t="shared" si="26"/>
        <v>0</v>
      </c>
      <c r="D123" s="269">
        <f t="shared" si="26"/>
        <v>0</v>
      </c>
      <c r="E123" s="269">
        <f t="shared" si="26"/>
        <v>0</v>
      </c>
      <c r="F123" s="269">
        <f t="shared" si="26"/>
        <v>0</v>
      </c>
      <c r="G123" s="269">
        <f t="shared" si="26"/>
        <v>0</v>
      </c>
      <c r="H123" s="269">
        <f t="shared" si="26"/>
        <v>0</v>
      </c>
      <c r="I123" s="269">
        <f t="shared" si="26"/>
        <v>0</v>
      </c>
      <c r="J123" s="269">
        <f t="shared" si="26"/>
        <v>0</v>
      </c>
      <c r="K123" s="269">
        <f t="shared" si="26"/>
        <v>0</v>
      </c>
      <c r="L123" s="269">
        <f t="shared" si="26"/>
        <v>0</v>
      </c>
      <c r="M123" s="269">
        <f t="shared" si="26"/>
        <v>0</v>
      </c>
      <c r="N123" s="269">
        <f t="shared" si="26"/>
        <v>0</v>
      </c>
      <c r="O123" s="269">
        <f t="shared" si="26"/>
        <v>0</v>
      </c>
      <c r="P123" s="269">
        <f t="shared" si="26"/>
        <v>0</v>
      </c>
      <c r="Q123" s="269">
        <f t="shared" si="26"/>
        <v>0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</v>
      </c>
      <c r="C125" s="269">
        <f t="shared" si="28"/>
        <v>0</v>
      </c>
      <c r="D125" s="269">
        <f t="shared" si="28"/>
        <v>0</v>
      </c>
      <c r="E125" s="269">
        <f t="shared" si="28"/>
        <v>0</v>
      </c>
      <c r="F125" s="269">
        <f t="shared" si="28"/>
        <v>0</v>
      </c>
      <c r="G125" s="269">
        <f t="shared" si="28"/>
        <v>0</v>
      </c>
      <c r="H125" s="269">
        <f t="shared" si="28"/>
        <v>0</v>
      </c>
      <c r="I125" s="269">
        <f t="shared" si="28"/>
        <v>0</v>
      </c>
      <c r="J125" s="269">
        <f t="shared" si="28"/>
        <v>0</v>
      </c>
      <c r="K125" s="269">
        <f t="shared" si="28"/>
        <v>0</v>
      </c>
      <c r="L125" s="269">
        <f t="shared" si="28"/>
        <v>0</v>
      </c>
      <c r="M125" s="269">
        <f t="shared" si="28"/>
        <v>0</v>
      </c>
      <c r="N125" s="269">
        <f t="shared" si="28"/>
        <v>0</v>
      </c>
      <c r="O125" s="269">
        <f t="shared" si="28"/>
        <v>0</v>
      </c>
      <c r="P125" s="269">
        <f t="shared" si="28"/>
        <v>0</v>
      </c>
      <c r="Q125" s="269">
        <f t="shared" si="28"/>
        <v>0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</v>
      </c>
      <c r="C126" s="270">
        <f t="shared" si="29"/>
        <v>0</v>
      </c>
      <c r="D126" s="270">
        <f t="shared" si="29"/>
        <v>0</v>
      </c>
      <c r="E126" s="270">
        <f t="shared" si="29"/>
        <v>0</v>
      </c>
      <c r="F126" s="270">
        <f t="shared" si="29"/>
        <v>0</v>
      </c>
      <c r="G126" s="270">
        <f t="shared" si="29"/>
        <v>0</v>
      </c>
      <c r="H126" s="270">
        <f t="shared" si="29"/>
        <v>0</v>
      </c>
      <c r="I126" s="270">
        <f t="shared" si="29"/>
        <v>0</v>
      </c>
      <c r="J126" s="270">
        <f t="shared" si="29"/>
        <v>0</v>
      </c>
      <c r="K126" s="270">
        <f t="shared" si="29"/>
        <v>0</v>
      </c>
      <c r="L126" s="270">
        <f t="shared" si="29"/>
        <v>0</v>
      </c>
      <c r="M126" s="270">
        <f t="shared" si="29"/>
        <v>0</v>
      </c>
      <c r="N126" s="270">
        <f t="shared" si="29"/>
        <v>0</v>
      </c>
      <c r="O126" s="270">
        <f t="shared" si="29"/>
        <v>0</v>
      </c>
      <c r="P126" s="270">
        <f t="shared" si="29"/>
        <v>0</v>
      </c>
      <c r="Q126" s="270">
        <f t="shared" si="29"/>
        <v>0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</v>
      </c>
      <c r="C128" s="269">
        <f t="shared" si="31"/>
        <v>0</v>
      </c>
      <c r="D128" s="269">
        <f t="shared" si="31"/>
        <v>0</v>
      </c>
      <c r="E128" s="269">
        <f t="shared" si="31"/>
        <v>0</v>
      </c>
      <c r="F128" s="269">
        <f t="shared" si="31"/>
        <v>0</v>
      </c>
      <c r="G128" s="269">
        <f t="shared" si="31"/>
        <v>0</v>
      </c>
      <c r="H128" s="269">
        <f t="shared" si="31"/>
        <v>0</v>
      </c>
      <c r="I128" s="269">
        <f t="shared" si="31"/>
        <v>0</v>
      </c>
      <c r="J128" s="269">
        <f t="shared" si="31"/>
        <v>0</v>
      </c>
      <c r="K128" s="269">
        <f t="shared" si="31"/>
        <v>0</v>
      </c>
      <c r="L128" s="269">
        <f t="shared" si="31"/>
        <v>0</v>
      </c>
      <c r="M128" s="269">
        <f t="shared" si="31"/>
        <v>0</v>
      </c>
      <c r="N128" s="269">
        <f t="shared" si="31"/>
        <v>0</v>
      </c>
      <c r="O128" s="269">
        <f t="shared" si="31"/>
        <v>0</v>
      </c>
      <c r="P128" s="269">
        <f t="shared" si="31"/>
        <v>0</v>
      </c>
      <c r="Q128" s="269">
        <f t="shared" si="31"/>
        <v>0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</v>
      </c>
      <c r="C129" s="270">
        <f t="shared" si="32"/>
        <v>0</v>
      </c>
      <c r="D129" s="270">
        <f t="shared" si="32"/>
        <v>0</v>
      </c>
      <c r="E129" s="270">
        <f t="shared" si="32"/>
        <v>0</v>
      </c>
      <c r="F129" s="270">
        <f t="shared" si="32"/>
        <v>0</v>
      </c>
      <c r="G129" s="270">
        <f t="shared" si="32"/>
        <v>0</v>
      </c>
      <c r="H129" s="270">
        <f t="shared" si="32"/>
        <v>0</v>
      </c>
      <c r="I129" s="270">
        <f t="shared" si="32"/>
        <v>0</v>
      </c>
      <c r="J129" s="270">
        <f t="shared" si="32"/>
        <v>0</v>
      </c>
      <c r="K129" s="270">
        <f t="shared" si="32"/>
        <v>0</v>
      </c>
      <c r="L129" s="270">
        <f t="shared" si="32"/>
        <v>0</v>
      </c>
      <c r="M129" s="270">
        <f t="shared" si="32"/>
        <v>0</v>
      </c>
      <c r="N129" s="270">
        <f t="shared" si="32"/>
        <v>0</v>
      </c>
      <c r="O129" s="270">
        <f t="shared" si="32"/>
        <v>0</v>
      </c>
      <c r="P129" s="270">
        <f t="shared" si="32"/>
        <v>0</v>
      </c>
      <c r="Q129" s="270">
        <f t="shared" si="32"/>
        <v>0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</v>
      </c>
      <c r="C130" s="270">
        <f t="shared" si="33"/>
        <v>0</v>
      </c>
      <c r="D130" s="270">
        <f t="shared" si="33"/>
        <v>0</v>
      </c>
      <c r="E130" s="270">
        <f t="shared" si="33"/>
        <v>0</v>
      </c>
      <c r="F130" s="270">
        <f t="shared" si="33"/>
        <v>0</v>
      </c>
      <c r="G130" s="270">
        <f t="shared" si="33"/>
        <v>0</v>
      </c>
      <c r="H130" s="270">
        <f t="shared" si="33"/>
        <v>0</v>
      </c>
      <c r="I130" s="270">
        <f t="shared" si="33"/>
        <v>0</v>
      </c>
      <c r="J130" s="270">
        <f t="shared" si="33"/>
        <v>0</v>
      </c>
      <c r="K130" s="270">
        <f t="shared" si="33"/>
        <v>0</v>
      </c>
      <c r="L130" s="270">
        <f t="shared" si="33"/>
        <v>0</v>
      </c>
      <c r="M130" s="270">
        <f t="shared" si="33"/>
        <v>0</v>
      </c>
      <c r="N130" s="270">
        <f t="shared" si="33"/>
        <v>0</v>
      </c>
      <c r="O130" s="270">
        <f t="shared" si="33"/>
        <v>0</v>
      </c>
      <c r="P130" s="270">
        <f t="shared" si="33"/>
        <v>0</v>
      </c>
      <c r="Q130" s="270">
        <f t="shared" si="33"/>
        <v>0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</v>
      </c>
      <c r="C132" s="281">
        <f t="shared" si="35"/>
        <v>0</v>
      </c>
      <c r="D132" s="281">
        <f t="shared" si="35"/>
        <v>0</v>
      </c>
      <c r="E132" s="281">
        <f t="shared" si="35"/>
        <v>0</v>
      </c>
      <c r="F132" s="281">
        <f t="shared" si="35"/>
        <v>0</v>
      </c>
      <c r="G132" s="281">
        <f t="shared" si="35"/>
        <v>0</v>
      </c>
      <c r="H132" s="281">
        <f t="shared" si="35"/>
        <v>0</v>
      </c>
      <c r="I132" s="281">
        <f t="shared" si="35"/>
        <v>0</v>
      </c>
      <c r="J132" s="281">
        <f t="shared" si="35"/>
        <v>0</v>
      </c>
      <c r="K132" s="281">
        <f t="shared" si="35"/>
        <v>0</v>
      </c>
      <c r="L132" s="281">
        <f t="shared" si="35"/>
        <v>0</v>
      </c>
      <c r="M132" s="281">
        <f t="shared" si="35"/>
        <v>0</v>
      </c>
      <c r="N132" s="281">
        <f t="shared" si="35"/>
        <v>0</v>
      </c>
      <c r="O132" s="281">
        <f t="shared" si="35"/>
        <v>0</v>
      </c>
      <c r="P132" s="281">
        <f t="shared" si="35"/>
        <v>0</v>
      </c>
      <c r="Q132" s="281">
        <f t="shared" si="35"/>
        <v>0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</v>
      </c>
      <c r="C147" s="272">
        <f>IF(C$54=0,0,(C$54-C$96)/ISI_fec!C$54)</f>
        <v>0</v>
      </c>
      <c r="D147" s="272">
        <f>IF(D$54=0,0,(D$54-D$96)/ISI_fec!D$54)</f>
        <v>0</v>
      </c>
      <c r="E147" s="272">
        <f>IF(E$54=0,0,(E$54-E$96)/ISI_fec!E$54)</f>
        <v>0</v>
      </c>
      <c r="F147" s="272">
        <f>IF(F$54=0,0,(F$54-F$96)/ISI_fec!F$54)</f>
        <v>0</v>
      </c>
      <c r="G147" s="272">
        <f>IF(G$54=0,0,(G$54-G$96)/ISI_fec!G$54)</f>
        <v>0</v>
      </c>
      <c r="H147" s="272">
        <f>IF(H$54=0,0,(H$54-H$96)/ISI_fec!H$54)</f>
        <v>0</v>
      </c>
      <c r="I147" s="272">
        <f>IF(I$54=0,0,(I$54-I$96)/ISI_fec!I$54)</f>
        <v>0</v>
      </c>
      <c r="J147" s="272">
        <f>IF(J$54=0,0,(J$54-J$96)/ISI_fec!J$54)</f>
        <v>0</v>
      </c>
      <c r="K147" s="272">
        <f>IF(K$54=0,0,(K$54-K$96)/ISI_fec!K$54)</f>
        <v>0</v>
      </c>
      <c r="L147" s="272">
        <f>IF(L$54=0,0,(L$54-L$96)/ISI_fec!L$54)</f>
        <v>0</v>
      </c>
      <c r="M147" s="272">
        <f>IF(M$54=0,0,(M$54-M$96)/ISI_fec!M$54)</f>
        <v>0</v>
      </c>
      <c r="N147" s="272">
        <f>IF(N$54=0,0,(N$54-N$96)/ISI_fec!N$54)</f>
        <v>0</v>
      </c>
      <c r="O147" s="272">
        <f>IF(O$54=0,0,(O$54-O$96)/ISI_fec!O$54)</f>
        <v>0</v>
      </c>
      <c r="P147" s="272">
        <f>IF(P$54=0,0,(P$54-P$96)/ISI_fec!P$54)</f>
        <v>0</v>
      </c>
      <c r="Q147" s="272">
        <f>IF(Q$54=0,0,(Q$54-Q$96)/ISI_fec!Q$54)</f>
        <v>0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304.4485137263178</v>
      </c>
      <c r="C3" s="203">
        <f t="shared" si="0"/>
        <v>265.91209345588118</v>
      </c>
      <c r="D3" s="203">
        <f t="shared" si="0"/>
        <v>279.4253693945422</v>
      </c>
      <c r="E3" s="203">
        <f t="shared" si="0"/>
        <v>294.47179588307563</v>
      </c>
      <c r="F3" s="203">
        <f t="shared" si="0"/>
        <v>360.34419373719635</v>
      </c>
      <c r="G3" s="203">
        <f t="shared" si="0"/>
        <v>429.29324302134643</v>
      </c>
      <c r="H3" s="203">
        <f t="shared" si="0"/>
        <v>572.09855106002749</v>
      </c>
      <c r="I3" s="203">
        <f t="shared" si="0"/>
        <v>833.1211152248186</v>
      </c>
      <c r="J3" s="203">
        <f t="shared" si="0"/>
        <v>987.93347631561778</v>
      </c>
      <c r="K3" s="203">
        <f t="shared" si="0"/>
        <v>652.57442151484327</v>
      </c>
      <c r="L3" s="203">
        <f t="shared" si="0"/>
        <v>795.79662604403097</v>
      </c>
      <c r="M3" s="203">
        <f t="shared" si="0"/>
        <v>1008.9010764778144</v>
      </c>
      <c r="N3" s="203">
        <f t="shared" si="0"/>
        <v>1005.536835556994</v>
      </c>
      <c r="O3" s="203">
        <f t="shared" si="0"/>
        <v>760.63916920182533</v>
      </c>
      <c r="P3" s="203">
        <f t="shared" si="0"/>
        <v>772.10947782760343</v>
      </c>
      <c r="Q3" s="203">
        <f t="shared" si="0"/>
        <v>799.65245499999992</v>
      </c>
      <c r="R3" s="203">
        <f t="shared" si="0"/>
        <v>726.58325198261434</v>
      </c>
      <c r="S3" s="203">
        <f t="shared" si="0"/>
        <v>715.91643120480899</v>
      </c>
      <c r="T3" s="203">
        <f t="shared" si="0"/>
        <v>874.4139851860009</v>
      </c>
      <c r="U3" s="203">
        <f t="shared" si="0"/>
        <v>928.40197334769152</v>
      </c>
      <c r="V3" s="203">
        <f t="shared" si="0"/>
        <v>1231.5736263930028</v>
      </c>
      <c r="W3" s="203">
        <f t="shared" si="0"/>
        <v>1609.8889390933189</v>
      </c>
      <c r="X3" s="203">
        <f t="shared" si="0"/>
        <v>1503.1721990997548</v>
      </c>
      <c r="Y3" s="203">
        <f t="shared" si="0"/>
        <v>1261.0020030886428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304.4485137263178</v>
      </c>
      <c r="C4" s="241">
        <f t="shared" si="1"/>
        <v>265.91209345588118</v>
      </c>
      <c r="D4" s="241">
        <f t="shared" si="1"/>
        <v>279.4253693945422</v>
      </c>
      <c r="E4" s="241">
        <f t="shared" si="1"/>
        <v>294.47179588307563</v>
      </c>
      <c r="F4" s="241">
        <f t="shared" si="1"/>
        <v>360.34419373719635</v>
      </c>
      <c r="G4" s="241">
        <f t="shared" si="1"/>
        <v>429.29324302134643</v>
      </c>
      <c r="H4" s="241">
        <f t="shared" si="1"/>
        <v>572.09855106002749</v>
      </c>
      <c r="I4" s="241">
        <f t="shared" si="1"/>
        <v>833.1211152248186</v>
      </c>
      <c r="J4" s="241">
        <f t="shared" si="1"/>
        <v>987.93347631561778</v>
      </c>
      <c r="K4" s="241">
        <f t="shared" si="1"/>
        <v>652.57442151484327</v>
      </c>
      <c r="L4" s="241">
        <f t="shared" si="1"/>
        <v>795.79662604403097</v>
      </c>
      <c r="M4" s="241">
        <f t="shared" si="1"/>
        <v>1008.9010764778144</v>
      </c>
      <c r="N4" s="241">
        <f t="shared" si="1"/>
        <v>1005.536835556994</v>
      </c>
      <c r="O4" s="241">
        <f t="shared" si="1"/>
        <v>760.63916920182533</v>
      </c>
      <c r="P4" s="241">
        <f t="shared" si="1"/>
        <v>772.10947782760343</v>
      </c>
      <c r="Q4" s="241">
        <f t="shared" si="1"/>
        <v>799.65245499999992</v>
      </c>
      <c r="R4" s="241">
        <f t="shared" si="1"/>
        <v>726.58325198261434</v>
      </c>
      <c r="S4" s="241">
        <f t="shared" si="1"/>
        <v>715.91643120480899</v>
      </c>
      <c r="T4" s="241">
        <f t="shared" si="1"/>
        <v>874.4139851860009</v>
      </c>
      <c r="U4" s="241">
        <f t="shared" si="1"/>
        <v>928.40197334769152</v>
      </c>
      <c r="V4" s="241">
        <f t="shared" si="1"/>
        <v>1231.5736263930028</v>
      </c>
      <c r="W4" s="241">
        <f t="shared" si="1"/>
        <v>1609.8889390933189</v>
      </c>
      <c r="X4" s="241">
        <f t="shared" si="1"/>
        <v>1503.1721990997548</v>
      </c>
      <c r="Y4" s="241">
        <f t="shared" si="1"/>
        <v>1261.0020030886428</v>
      </c>
      <c r="DA4" s="83"/>
    </row>
    <row r="5" spans="1:105" ht="12" customHeight="1" x14ac:dyDescent="0.25">
      <c r="A5" s="99" t="s">
        <v>59</v>
      </c>
      <c r="B5" s="282">
        <v>259.16366430472181</v>
      </c>
      <c r="C5" s="282">
        <v>242.2067416421356</v>
      </c>
      <c r="D5" s="282">
        <v>248.28478095472619</v>
      </c>
      <c r="E5" s="282">
        <v>254.8819230459635</v>
      </c>
      <c r="F5" s="282">
        <v>320.40056616368872</v>
      </c>
      <c r="G5" s="282">
        <v>388.56978540718632</v>
      </c>
      <c r="H5" s="282">
        <v>527.72600943908185</v>
      </c>
      <c r="I5" s="282">
        <v>796.04415748186125</v>
      </c>
      <c r="J5" s="282">
        <v>912.47995748185326</v>
      </c>
      <c r="K5" s="282">
        <v>536.29265185086433</v>
      </c>
      <c r="L5" s="282">
        <v>731.28927680819686</v>
      </c>
      <c r="M5" s="282">
        <v>940.63766501445775</v>
      </c>
      <c r="N5" s="282">
        <v>904.91519934379164</v>
      </c>
      <c r="O5" s="282">
        <v>571.11841804149333</v>
      </c>
      <c r="P5" s="282">
        <v>608.05975316980562</v>
      </c>
      <c r="Q5" s="282">
        <v>710.78829979278316</v>
      </c>
      <c r="R5" s="282">
        <v>645.15690719577458</v>
      </c>
      <c r="S5" s="282">
        <v>627.35661598059482</v>
      </c>
      <c r="T5" s="282">
        <v>790.2049893991491</v>
      </c>
      <c r="U5" s="282">
        <v>839.68489582692541</v>
      </c>
      <c r="V5" s="282">
        <v>1137.5080391217341</v>
      </c>
      <c r="W5" s="282">
        <v>1494.675661727319</v>
      </c>
      <c r="X5" s="282">
        <v>411.58351329932782</v>
      </c>
      <c r="Y5" s="282">
        <v>117.4650802271768</v>
      </c>
      <c r="DA5" s="94" t="s">
        <v>938</v>
      </c>
    </row>
    <row r="6" spans="1:105" ht="12" customHeight="1" x14ac:dyDescent="0.25">
      <c r="A6" s="99" t="s">
        <v>49</v>
      </c>
      <c r="B6" s="282">
        <v>45.284849421595993</v>
      </c>
      <c r="C6" s="282">
        <v>23.70535181374558</v>
      </c>
      <c r="D6" s="282">
        <v>31.14058843981601</v>
      </c>
      <c r="E6" s="282">
        <v>39.589872837112132</v>
      </c>
      <c r="F6" s="282">
        <v>39.943627573507626</v>
      </c>
      <c r="G6" s="282">
        <v>40.723457614160111</v>
      </c>
      <c r="H6" s="282">
        <v>44.37254162094564</v>
      </c>
      <c r="I6" s="282">
        <v>37.076957742957347</v>
      </c>
      <c r="J6" s="282">
        <v>75.45351883376452</v>
      </c>
      <c r="K6" s="282">
        <v>116.28176966397891</v>
      </c>
      <c r="L6" s="282">
        <v>64.507349235834113</v>
      </c>
      <c r="M6" s="282">
        <v>68.263411463356647</v>
      </c>
      <c r="N6" s="282">
        <v>100.62163621320239</v>
      </c>
      <c r="O6" s="282">
        <v>189.520751160332</v>
      </c>
      <c r="P6" s="282">
        <v>164.04972465779781</v>
      </c>
      <c r="Q6" s="282">
        <v>88.864155207216754</v>
      </c>
      <c r="R6" s="282">
        <v>81.426344786839763</v>
      </c>
      <c r="S6" s="282">
        <v>88.559815224214162</v>
      </c>
      <c r="T6" s="282">
        <v>84.208995786851801</v>
      </c>
      <c r="U6" s="282">
        <v>88.717077520766111</v>
      </c>
      <c r="V6" s="282">
        <v>94.065587271268669</v>
      </c>
      <c r="W6" s="282">
        <v>115.2132773659998</v>
      </c>
      <c r="X6" s="282">
        <v>1091.5886858004269</v>
      </c>
      <c r="Y6" s="282">
        <v>1143.5369228614661</v>
      </c>
      <c r="DA6" s="94" t="s">
        <v>939</v>
      </c>
    </row>
    <row r="7" spans="1:105" ht="12" customHeight="1" x14ac:dyDescent="0.25">
      <c r="A7" s="49" t="s">
        <v>50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X7" s="242">
        <v>0</v>
      </c>
      <c r="Y7" s="242">
        <v>0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365.09463219646108</v>
      </c>
      <c r="C10" s="241">
        <v>414.12019989215662</v>
      </c>
      <c r="D10" s="241">
        <v>437.05693822076603</v>
      </c>
      <c r="E10" s="241">
        <v>409.52082441546429</v>
      </c>
      <c r="F10" s="241">
        <v>466.5103311625482</v>
      </c>
      <c r="G10" s="241">
        <v>569.04326124987062</v>
      </c>
      <c r="H10" s="241">
        <v>642.84168745716681</v>
      </c>
      <c r="I10" s="241">
        <v>739.45588466959362</v>
      </c>
      <c r="J10" s="241">
        <v>749.21260969237301</v>
      </c>
      <c r="K10" s="241">
        <v>504.19407665027279</v>
      </c>
      <c r="L10" s="241">
        <v>648.21156831458529</v>
      </c>
      <c r="M10" s="241">
        <v>740.12458775622633</v>
      </c>
      <c r="N10" s="241">
        <v>816.33318905966837</v>
      </c>
      <c r="O10" s="241">
        <v>907.93945420037926</v>
      </c>
      <c r="P10" s="241">
        <v>786.75189099653664</v>
      </c>
      <c r="Q10" s="241">
        <v>903.83236451686741</v>
      </c>
      <c r="R10" s="241">
        <v>745.01495647256957</v>
      </c>
      <c r="S10" s="241">
        <v>825.11727840315211</v>
      </c>
      <c r="T10" s="241">
        <v>830.42386223840322</v>
      </c>
      <c r="U10" s="241">
        <v>975.58362116124499</v>
      </c>
      <c r="V10" s="241">
        <v>898.810606474422</v>
      </c>
      <c r="W10" s="241">
        <v>1399.248968249799</v>
      </c>
      <c r="X10" s="241">
        <v>461.00797146611342</v>
      </c>
      <c r="Y10" s="241">
        <v>478.90210764724247</v>
      </c>
      <c r="DA10" s="83" t="s">
        <v>942</v>
      </c>
    </row>
    <row r="11" spans="1:105" ht="12" customHeight="1" x14ac:dyDescent="0.25">
      <c r="A11" s="107" t="s">
        <v>943</v>
      </c>
      <c r="B11" s="282">
        <v>5.1209693215388414</v>
      </c>
      <c r="C11" s="282">
        <v>3.2658560490750839</v>
      </c>
      <c r="D11" s="282">
        <v>4.4600639949656138</v>
      </c>
      <c r="E11" s="282">
        <v>5.199755552061065</v>
      </c>
      <c r="F11" s="282">
        <v>4.6965442691516834</v>
      </c>
      <c r="G11" s="282">
        <v>4.9084614080863531</v>
      </c>
      <c r="H11" s="282">
        <v>4.3495474608285534</v>
      </c>
      <c r="I11" s="282">
        <v>2.6943081570552261</v>
      </c>
      <c r="J11" s="282">
        <v>4.7481259752113019</v>
      </c>
      <c r="K11" s="282">
        <v>13.10258322706572</v>
      </c>
      <c r="L11" s="282">
        <v>5.0991537787087404</v>
      </c>
      <c r="M11" s="282">
        <v>4.7517497983927273</v>
      </c>
      <c r="N11" s="282">
        <v>7.7179752129512904</v>
      </c>
      <c r="O11" s="282">
        <v>35.859344990425747</v>
      </c>
      <c r="P11" s="282">
        <v>22.071534221389118</v>
      </c>
      <c r="Q11" s="282">
        <v>10.284480008388879</v>
      </c>
      <c r="R11" s="282">
        <v>10.65004160612575</v>
      </c>
      <c r="S11" s="282">
        <v>14.07143454815205</v>
      </c>
      <c r="T11" s="282">
        <v>11.15885876159293</v>
      </c>
      <c r="U11" s="282">
        <v>12.82603452195662</v>
      </c>
      <c r="V11" s="282">
        <v>9.3006659851510438</v>
      </c>
      <c r="W11" s="282">
        <v>11.772271866276791</v>
      </c>
      <c r="X11" s="282">
        <v>120.8827995727687</v>
      </c>
      <c r="Y11" s="282">
        <v>323.20378568780092</v>
      </c>
      <c r="DA11" s="94" t="s">
        <v>944</v>
      </c>
    </row>
    <row r="12" spans="1:105" ht="12" customHeight="1" x14ac:dyDescent="0.25">
      <c r="A12" s="49" t="s">
        <v>945</v>
      </c>
      <c r="B12" s="242">
        <v>0</v>
      </c>
      <c r="C12" s="242">
        <v>0</v>
      </c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0</v>
      </c>
      <c r="T12" s="242">
        <v>0</v>
      </c>
      <c r="U12" s="242">
        <v>0</v>
      </c>
      <c r="V12" s="242">
        <v>0</v>
      </c>
      <c r="W12" s="242">
        <v>0</v>
      </c>
      <c r="X12" s="242">
        <v>0</v>
      </c>
      <c r="Y12" s="242">
        <v>0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405.6607024405123</v>
      </c>
      <c r="C15" s="241">
        <v>442.88793035754401</v>
      </c>
      <c r="D15" s="241">
        <v>480.11515827457572</v>
      </c>
      <c r="E15" s="241">
        <v>442.88793035754401</v>
      </c>
      <c r="F15" s="241">
        <v>517.34238619160737</v>
      </c>
      <c r="G15" s="241">
        <v>629.02406994270245</v>
      </c>
      <c r="H15" s="241">
        <v>703.47852577676588</v>
      </c>
      <c r="I15" s="241">
        <v>815.16020952786107</v>
      </c>
      <c r="J15" s="241">
        <v>815.16020952786107</v>
      </c>
      <c r="K15" s="241">
        <v>815.16020952786107</v>
      </c>
      <c r="L15" s="241">
        <v>777.9329816108293</v>
      </c>
      <c r="M15" s="241">
        <v>815.16020952786107</v>
      </c>
      <c r="N15" s="241">
        <v>889.61466536192449</v>
      </c>
      <c r="O15" s="241">
        <v>964.06912119598792</v>
      </c>
      <c r="P15" s="241">
        <v>964.06912119598792</v>
      </c>
      <c r="Q15" s="241">
        <v>964.06912119598792</v>
      </c>
      <c r="R15" s="241">
        <v>964.06912119598792</v>
      </c>
      <c r="S15" s="241">
        <v>926.84189327895615</v>
      </c>
      <c r="T15" s="241">
        <v>926.84189327895615</v>
      </c>
      <c r="U15" s="241">
        <v>1038.523577030051</v>
      </c>
      <c r="V15" s="241">
        <v>1038.523577030051</v>
      </c>
      <c r="W15" s="241">
        <v>1485.250312034432</v>
      </c>
      <c r="X15" s="241">
        <v>1448.0230841174</v>
      </c>
      <c r="Y15" s="241">
        <v>1448.0230841174</v>
      </c>
      <c r="DA15" s="83" t="s">
        <v>947</v>
      </c>
    </row>
    <row r="16" spans="1:105" ht="12" customHeight="1" x14ac:dyDescent="0.25">
      <c r="A16" s="107" t="s">
        <v>943</v>
      </c>
      <c r="B16" s="282">
        <v>5.6899659128209326</v>
      </c>
      <c r="C16" s="282">
        <v>5.6899659128209326</v>
      </c>
      <c r="D16" s="282">
        <v>5.0903259077287091</v>
      </c>
      <c r="E16" s="282">
        <v>5.6899659128209326</v>
      </c>
      <c r="F16" s="282">
        <v>5.6899659128209326</v>
      </c>
      <c r="G16" s="282">
        <v>5.6899659128209326</v>
      </c>
      <c r="H16" s="282">
        <v>5.6899659128209326</v>
      </c>
      <c r="I16" s="282">
        <v>5.6899659128209326</v>
      </c>
      <c r="J16" s="282">
        <v>5.0903259077287091</v>
      </c>
      <c r="K16" s="282">
        <v>14.08492598411207</v>
      </c>
      <c r="L16" s="282">
        <v>13.485285979019849</v>
      </c>
      <c r="M16" s="282">
        <v>13.485285979019849</v>
      </c>
      <c r="N16" s="282">
        <v>13.485285979019849</v>
      </c>
      <c r="O16" s="282">
        <v>38.070526187801043</v>
      </c>
      <c r="P16" s="282">
        <v>38.070526187801043</v>
      </c>
      <c r="Q16" s="282">
        <v>37.470886182708817</v>
      </c>
      <c r="R16" s="282">
        <v>37.470886182708817</v>
      </c>
      <c r="S16" s="282">
        <v>37.470886182708817</v>
      </c>
      <c r="T16" s="282">
        <v>36.871246177616591</v>
      </c>
      <c r="U16" s="282">
        <v>36.871246177616591</v>
      </c>
      <c r="V16" s="282">
        <v>36.871246177616591</v>
      </c>
      <c r="W16" s="282">
        <v>36.271606172524358</v>
      </c>
      <c r="X16" s="282">
        <v>127.4168869465425</v>
      </c>
      <c r="Y16" s="282">
        <v>340.28908875428198</v>
      </c>
      <c r="DA16" s="94" t="s">
        <v>948</v>
      </c>
    </row>
    <row r="17" spans="1:105" ht="12" customHeight="1" x14ac:dyDescent="0.25">
      <c r="A17" s="49" t="s">
        <v>945</v>
      </c>
      <c r="B17" s="242"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  <c r="O17" s="242">
        <v>0</v>
      </c>
      <c r="P17" s="242">
        <v>0</v>
      </c>
      <c r="Q17" s="242">
        <v>0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  <c r="X17" s="242">
        <v>0</v>
      </c>
      <c r="Y17" s="242">
        <v>0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74.454455834063424</v>
      </c>
      <c r="D19" s="241">
        <v>37.227227917031712</v>
      </c>
      <c r="E19" s="241">
        <v>0</v>
      </c>
      <c r="F19" s="241">
        <v>74.454455834063424</v>
      </c>
      <c r="G19" s="241">
        <v>111.68168375109509</v>
      </c>
      <c r="H19" s="241">
        <v>111.68168375109509</v>
      </c>
      <c r="I19" s="241">
        <v>111.68168375109509</v>
      </c>
      <c r="J19" s="241">
        <v>37.227227917031712</v>
      </c>
      <c r="K19" s="241">
        <v>0</v>
      </c>
      <c r="L19" s="241">
        <v>0</v>
      </c>
      <c r="M19" s="241">
        <v>37.227227917031712</v>
      </c>
      <c r="N19" s="241">
        <v>74.454455834063424</v>
      </c>
      <c r="O19" s="241">
        <v>111.68168375109509</v>
      </c>
      <c r="P19" s="241">
        <v>0</v>
      </c>
      <c r="Q19" s="241">
        <v>37.227227917031712</v>
      </c>
      <c r="R19" s="241">
        <v>0</v>
      </c>
      <c r="S19" s="241">
        <v>0</v>
      </c>
      <c r="T19" s="241">
        <v>0</v>
      </c>
      <c r="U19" s="241">
        <v>148.90891166812679</v>
      </c>
      <c r="V19" s="241">
        <v>0</v>
      </c>
      <c r="W19" s="241">
        <v>446.72673500438049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0.59964000509222426</v>
      </c>
      <c r="F20" s="282">
        <v>0</v>
      </c>
      <c r="G20" s="282">
        <v>0.59964000509222426</v>
      </c>
      <c r="H20" s="282">
        <v>0</v>
      </c>
      <c r="I20" s="282">
        <v>0</v>
      </c>
      <c r="J20" s="282">
        <v>0</v>
      </c>
      <c r="K20" s="282">
        <v>8.9946000763833638</v>
      </c>
      <c r="L20" s="282">
        <v>0</v>
      </c>
      <c r="M20" s="282">
        <v>0</v>
      </c>
      <c r="N20" s="282">
        <v>0</v>
      </c>
      <c r="O20" s="282">
        <v>25.18488021387342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91.14528077401809</v>
      </c>
      <c r="Y20" s="282">
        <v>213.4718418128318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37.227227917031712</v>
      </c>
      <c r="D23" s="241">
        <f t="shared" si="2"/>
        <v>0</v>
      </c>
      <c r="E23" s="241">
        <f t="shared" si="2"/>
        <v>37.227227917031712</v>
      </c>
      <c r="F23" s="241">
        <f t="shared" si="2"/>
        <v>0</v>
      </c>
      <c r="G23" s="241">
        <f t="shared" si="2"/>
        <v>0</v>
      </c>
      <c r="H23" s="241">
        <f t="shared" si="2"/>
        <v>37.227227917031655</v>
      </c>
      <c r="I23" s="241">
        <f t="shared" si="2"/>
        <v>0</v>
      </c>
      <c r="J23" s="241">
        <f t="shared" si="2"/>
        <v>37.227227917031769</v>
      </c>
      <c r="K23" s="241">
        <f t="shared" si="2"/>
        <v>0</v>
      </c>
      <c r="L23" s="241">
        <f t="shared" si="2"/>
        <v>37.227227917031769</v>
      </c>
      <c r="M23" s="241">
        <f t="shared" si="2"/>
        <v>0</v>
      </c>
      <c r="N23" s="241">
        <f t="shared" si="2"/>
        <v>0</v>
      </c>
      <c r="O23" s="241">
        <f t="shared" si="2"/>
        <v>37.227227917031655</v>
      </c>
      <c r="P23" s="241">
        <f t="shared" si="2"/>
        <v>0</v>
      </c>
      <c r="Q23" s="241">
        <f t="shared" si="2"/>
        <v>37.227227917031769</v>
      </c>
      <c r="R23" s="241">
        <f t="shared" si="2"/>
        <v>0</v>
      </c>
      <c r="S23" s="241">
        <f t="shared" si="2"/>
        <v>37.227227917031769</v>
      </c>
      <c r="T23" s="241">
        <f t="shared" si="2"/>
        <v>0</v>
      </c>
      <c r="U23" s="241">
        <f t="shared" si="2"/>
        <v>37.227227917031996</v>
      </c>
      <c r="V23" s="241">
        <f t="shared" si="2"/>
        <v>0</v>
      </c>
      <c r="W23" s="241">
        <f t="shared" si="2"/>
        <v>0</v>
      </c>
      <c r="X23" s="241">
        <f t="shared" si="2"/>
        <v>37.227227917031996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0.59964000509222348</v>
      </c>
      <c r="E24" s="282">
        <f t="shared" si="3"/>
        <v>0</v>
      </c>
      <c r="F24" s="282">
        <f t="shared" si="3"/>
        <v>0</v>
      </c>
      <c r="G24" s="282">
        <f t="shared" si="3"/>
        <v>0.59964000509222437</v>
      </c>
      <c r="H24" s="282">
        <f t="shared" si="3"/>
        <v>0</v>
      </c>
      <c r="I24" s="282">
        <f t="shared" si="3"/>
        <v>0</v>
      </c>
      <c r="J24" s="282">
        <f t="shared" si="3"/>
        <v>0.59964000509222348</v>
      </c>
      <c r="K24" s="282">
        <f t="shared" si="3"/>
        <v>0</v>
      </c>
      <c r="L24" s="282">
        <f t="shared" si="3"/>
        <v>0.59964000509222082</v>
      </c>
      <c r="M24" s="282">
        <f t="shared" si="3"/>
        <v>0</v>
      </c>
      <c r="N24" s="282">
        <f t="shared" si="3"/>
        <v>0</v>
      </c>
      <c r="O24" s="282">
        <f t="shared" si="3"/>
        <v>0.59964000509222615</v>
      </c>
      <c r="P24" s="282">
        <f t="shared" si="3"/>
        <v>0</v>
      </c>
      <c r="Q24" s="282">
        <f t="shared" si="3"/>
        <v>0.59964000509222615</v>
      </c>
      <c r="R24" s="282">
        <f t="shared" si="3"/>
        <v>0</v>
      </c>
      <c r="S24" s="282">
        <f t="shared" si="3"/>
        <v>0</v>
      </c>
      <c r="T24" s="282">
        <f t="shared" si="3"/>
        <v>0.59964000509222615</v>
      </c>
      <c r="U24" s="282">
        <f t="shared" si="3"/>
        <v>0</v>
      </c>
      <c r="V24" s="282">
        <f t="shared" si="3"/>
        <v>0</v>
      </c>
      <c r="W24" s="282">
        <f t="shared" si="3"/>
        <v>0.59964000509223325</v>
      </c>
      <c r="X24" s="282">
        <f t="shared" si="3"/>
        <v>0</v>
      </c>
      <c r="Y24" s="282">
        <f t="shared" si="3"/>
        <v>0.59964000509233983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0</v>
      </c>
      <c r="E25" s="242">
        <f t="shared" si="4"/>
        <v>0</v>
      </c>
      <c r="F25" s="242">
        <f t="shared" si="4"/>
        <v>0</v>
      </c>
      <c r="G25" s="242">
        <f t="shared" si="4"/>
        <v>0</v>
      </c>
      <c r="H25" s="242">
        <f t="shared" si="4"/>
        <v>0</v>
      </c>
      <c r="I25" s="242">
        <f t="shared" si="4"/>
        <v>0</v>
      </c>
      <c r="J25" s="242">
        <f t="shared" si="4"/>
        <v>0</v>
      </c>
      <c r="K25" s="242">
        <f t="shared" si="4"/>
        <v>0</v>
      </c>
      <c r="L25" s="242">
        <f t="shared" si="4"/>
        <v>0</v>
      </c>
      <c r="M25" s="242">
        <f t="shared" si="4"/>
        <v>0</v>
      </c>
      <c r="N25" s="242">
        <f t="shared" si="4"/>
        <v>0</v>
      </c>
      <c r="O25" s="242">
        <f t="shared" si="4"/>
        <v>0</v>
      </c>
      <c r="P25" s="242">
        <f t="shared" si="4"/>
        <v>0</v>
      </c>
      <c r="Q25" s="242">
        <f t="shared" si="4"/>
        <v>0</v>
      </c>
      <c r="R25" s="242">
        <f t="shared" si="4"/>
        <v>0</v>
      </c>
      <c r="S25" s="242">
        <f t="shared" si="4"/>
        <v>0</v>
      </c>
      <c r="T25" s="242">
        <f t="shared" si="4"/>
        <v>0</v>
      </c>
      <c r="U25" s="242">
        <f t="shared" si="4"/>
        <v>0</v>
      </c>
      <c r="V25" s="242">
        <f t="shared" si="4"/>
        <v>0</v>
      </c>
      <c r="W25" s="242">
        <f t="shared" si="4"/>
        <v>0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40.566070244051218</v>
      </c>
      <c r="C27" s="241">
        <f t="shared" si="5"/>
        <v>28.767730465387388</v>
      </c>
      <c r="D27" s="241">
        <f t="shared" si="5"/>
        <v>43.058220053809691</v>
      </c>
      <c r="E27" s="241">
        <f t="shared" si="5"/>
        <v>33.367105942079718</v>
      </c>
      <c r="F27" s="241">
        <f t="shared" si="5"/>
        <v>50.832055029059177</v>
      </c>
      <c r="G27" s="241">
        <f t="shared" si="5"/>
        <v>59.980808692831829</v>
      </c>
      <c r="H27" s="241">
        <f t="shared" si="5"/>
        <v>60.636838319599065</v>
      </c>
      <c r="I27" s="241">
        <f t="shared" si="5"/>
        <v>75.704324858267455</v>
      </c>
      <c r="J27" s="241">
        <f t="shared" si="5"/>
        <v>65.947599835488063</v>
      </c>
      <c r="K27" s="241">
        <f t="shared" si="5"/>
        <v>310.96613287758828</v>
      </c>
      <c r="L27" s="241">
        <f t="shared" si="5"/>
        <v>129.72141329624401</v>
      </c>
      <c r="M27" s="241">
        <f t="shared" si="5"/>
        <v>75.035621771634737</v>
      </c>
      <c r="N27" s="241">
        <f t="shared" si="5"/>
        <v>73.281476302256124</v>
      </c>
      <c r="O27" s="241">
        <f t="shared" si="5"/>
        <v>56.129666995608659</v>
      </c>
      <c r="P27" s="241">
        <f t="shared" si="5"/>
        <v>177.31723019945127</v>
      </c>
      <c r="Q27" s="241">
        <f t="shared" si="5"/>
        <v>60.236756679120504</v>
      </c>
      <c r="R27" s="241">
        <f t="shared" si="5"/>
        <v>219.05416472341835</v>
      </c>
      <c r="S27" s="241">
        <f t="shared" si="5"/>
        <v>101.72461487580404</v>
      </c>
      <c r="T27" s="241">
        <f t="shared" si="5"/>
        <v>96.418031040552933</v>
      </c>
      <c r="U27" s="241">
        <f t="shared" si="5"/>
        <v>62.93995586880601</v>
      </c>
      <c r="V27" s="241">
        <f t="shared" si="5"/>
        <v>139.712970555629</v>
      </c>
      <c r="W27" s="241">
        <f t="shared" si="5"/>
        <v>86.001343784633036</v>
      </c>
      <c r="X27" s="241">
        <f t="shared" si="5"/>
        <v>987.01511265128659</v>
      </c>
      <c r="Y27" s="241">
        <f t="shared" si="5"/>
        <v>969.12097647015753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0.56899659128209112</v>
      </c>
      <c r="C28" s="282">
        <f t="shared" si="6"/>
        <v>2.4241098637458487</v>
      </c>
      <c r="D28" s="282">
        <f t="shared" si="6"/>
        <v>0.63026191276309529</v>
      </c>
      <c r="E28" s="282">
        <f t="shared" si="6"/>
        <v>0.49021036075986757</v>
      </c>
      <c r="F28" s="282">
        <f t="shared" si="6"/>
        <v>0.99342164366924912</v>
      </c>
      <c r="G28" s="282">
        <f t="shared" si="6"/>
        <v>0.78150450473457944</v>
      </c>
      <c r="H28" s="282">
        <f t="shared" si="6"/>
        <v>1.3404184519923792</v>
      </c>
      <c r="I28" s="282">
        <f t="shared" si="6"/>
        <v>2.9956577557657065</v>
      </c>
      <c r="J28" s="282">
        <f t="shared" si="6"/>
        <v>0.34219993251740721</v>
      </c>
      <c r="K28" s="282">
        <f t="shared" si="6"/>
        <v>0.9823427570463501</v>
      </c>
      <c r="L28" s="282">
        <f t="shared" si="6"/>
        <v>8.3861322003111098</v>
      </c>
      <c r="M28" s="282">
        <f t="shared" si="6"/>
        <v>8.733536180627123</v>
      </c>
      <c r="N28" s="282">
        <f t="shared" si="6"/>
        <v>5.767310766068559</v>
      </c>
      <c r="O28" s="282">
        <f t="shared" si="6"/>
        <v>2.2111811973752964</v>
      </c>
      <c r="P28" s="282">
        <f t="shared" si="6"/>
        <v>15.998991966411925</v>
      </c>
      <c r="Q28" s="282">
        <f t="shared" si="6"/>
        <v>27.186406174319938</v>
      </c>
      <c r="R28" s="282">
        <f t="shared" si="6"/>
        <v>26.820844576583067</v>
      </c>
      <c r="S28" s="282">
        <f t="shared" si="6"/>
        <v>23.399451634556769</v>
      </c>
      <c r="T28" s="282">
        <f t="shared" si="6"/>
        <v>25.71238741602366</v>
      </c>
      <c r="U28" s="282">
        <f t="shared" si="6"/>
        <v>24.045211655659969</v>
      </c>
      <c r="V28" s="282">
        <f t="shared" si="6"/>
        <v>27.570580192465549</v>
      </c>
      <c r="W28" s="282">
        <f t="shared" si="6"/>
        <v>24.499334306247569</v>
      </c>
      <c r="X28" s="282">
        <f t="shared" si="6"/>
        <v>6.5340873737738008</v>
      </c>
      <c r="Y28" s="282">
        <f t="shared" si="6"/>
        <v>17.08530306648106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0</v>
      </c>
      <c r="C29" s="242">
        <f t="shared" si="7"/>
        <v>0</v>
      </c>
      <c r="D29" s="242">
        <f t="shared" si="7"/>
        <v>0</v>
      </c>
      <c r="E29" s="242">
        <f t="shared" si="7"/>
        <v>0</v>
      </c>
      <c r="F29" s="242">
        <f t="shared" si="7"/>
        <v>0</v>
      </c>
      <c r="G29" s="242">
        <f t="shared" si="7"/>
        <v>0</v>
      </c>
      <c r="H29" s="242">
        <f t="shared" si="7"/>
        <v>0</v>
      </c>
      <c r="I29" s="242">
        <f t="shared" si="7"/>
        <v>0</v>
      </c>
      <c r="J29" s="242">
        <f t="shared" si="7"/>
        <v>0</v>
      </c>
      <c r="K29" s="242">
        <f t="shared" si="7"/>
        <v>0</v>
      </c>
      <c r="L29" s="242">
        <f t="shared" si="7"/>
        <v>0</v>
      </c>
      <c r="M29" s="242">
        <f t="shared" si="7"/>
        <v>0</v>
      </c>
      <c r="N29" s="242">
        <f t="shared" si="7"/>
        <v>0</v>
      </c>
      <c r="O29" s="242">
        <f t="shared" si="7"/>
        <v>0</v>
      </c>
      <c r="P29" s="242">
        <f t="shared" si="7"/>
        <v>0</v>
      </c>
      <c r="Q29" s="242">
        <f t="shared" si="7"/>
        <v>0</v>
      </c>
      <c r="R29" s="242">
        <f t="shared" si="7"/>
        <v>0</v>
      </c>
      <c r="S29" s="242">
        <f t="shared" si="7"/>
        <v>0</v>
      </c>
      <c r="T29" s="242">
        <f t="shared" si="7"/>
        <v>0</v>
      </c>
      <c r="U29" s="242">
        <f t="shared" si="7"/>
        <v>0</v>
      </c>
      <c r="V29" s="242">
        <f t="shared" si="7"/>
        <v>0</v>
      </c>
      <c r="W29" s="242">
        <f t="shared" si="7"/>
        <v>0</v>
      </c>
      <c r="X29" s="242">
        <f t="shared" si="7"/>
        <v>0</v>
      </c>
      <c r="Y29" s="242">
        <f t="shared" si="7"/>
        <v>0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161.00223559759249</v>
      </c>
      <c r="C32" s="210">
        <v>146.04325021496129</v>
      </c>
      <c r="D32" s="210">
        <v>169.10963026655199</v>
      </c>
      <c r="E32" s="210">
        <v>186.76749785038689</v>
      </c>
      <c r="F32" s="210">
        <v>202.2952708512467</v>
      </c>
      <c r="G32" s="210">
        <v>291.49948409286321</v>
      </c>
      <c r="H32" s="210">
        <v>310.06457437661209</v>
      </c>
      <c r="I32" s="210">
        <v>340.42992261392948</v>
      </c>
      <c r="J32" s="210">
        <v>328.83387790197759</v>
      </c>
      <c r="K32" s="210">
        <v>338.18718830610487</v>
      </c>
      <c r="L32" s="210">
        <v>348.96758383490982</v>
      </c>
      <c r="M32" s="210">
        <v>390.24075666380043</v>
      </c>
      <c r="N32" s="210">
        <v>413.48091143594161</v>
      </c>
      <c r="O32" s="210">
        <v>362.44428202923478</v>
      </c>
      <c r="P32" s="210">
        <v>397.13671539122947</v>
      </c>
      <c r="Q32" s="210">
        <v>358.21263972484951</v>
      </c>
      <c r="R32" s="210">
        <v>339.59234737747198</v>
      </c>
      <c r="S32" s="210">
        <v>418.2436801375751</v>
      </c>
      <c r="T32" s="210">
        <v>411.77968119160317</v>
      </c>
      <c r="U32" s="210">
        <v>417.68594263353492</v>
      </c>
      <c r="V32" s="210">
        <v>338.08238803256381</v>
      </c>
      <c r="W32" s="210">
        <v>368.6808215043601</v>
      </c>
      <c r="X32" s="210">
        <v>240.96705025759269</v>
      </c>
      <c r="Y32" s="210">
        <v>212.87104376954099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0.54230438521066204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6.0017196904557167E-2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2.9315563198624242</v>
      </c>
      <c r="C34" s="204">
        <f t="shared" si="8"/>
        <v>2.9315563198624242</v>
      </c>
      <c r="D34" s="204">
        <f t="shared" si="8"/>
        <v>0.95494411006018909</v>
      </c>
      <c r="E34" s="204">
        <f t="shared" si="8"/>
        <v>0.95494411006018909</v>
      </c>
      <c r="F34" s="204">
        <f t="shared" si="8"/>
        <v>0</v>
      </c>
      <c r="G34" s="204">
        <f t="shared" si="8"/>
        <v>0</v>
      </c>
      <c r="H34" s="204">
        <f t="shared" si="8"/>
        <v>0.95494411006018909</v>
      </c>
      <c r="I34" s="204">
        <f t="shared" si="8"/>
        <v>1.108684436801376</v>
      </c>
      <c r="J34" s="204">
        <f t="shared" si="8"/>
        <v>1.108684436801376</v>
      </c>
      <c r="K34" s="204">
        <f t="shared" si="8"/>
        <v>1.108684436801376</v>
      </c>
      <c r="L34" s="204">
        <f t="shared" si="8"/>
        <v>0.94987102321582118</v>
      </c>
      <c r="M34" s="204">
        <f t="shared" si="8"/>
        <v>0</v>
      </c>
      <c r="N34" s="204">
        <f t="shared" si="8"/>
        <v>1.108684436801376</v>
      </c>
      <c r="O34" s="204">
        <f t="shared" si="8"/>
        <v>1.108684436801376</v>
      </c>
      <c r="P34" s="204">
        <f t="shared" si="8"/>
        <v>1.108684436801376</v>
      </c>
      <c r="Q34" s="204">
        <f t="shared" si="8"/>
        <v>1.092691315563199</v>
      </c>
      <c r="R34" s="204">
        <f t="shared" si="8"/>
        <v>1.092691315563199</v>
      </c>
      <c r="S34" s="204">
        <f t="shared" si="8"/>
        <v>0.98435081685296644</v>
      </c>
      <c r="T34" s="204">
        <f t="shared" si="8"/>
        <v>1.0858985382631126</v>
      </c>
      <c r="U34" s="204">
        <f t="shared" si="8"/>
        <v>1.4136715391229582</v>
      </c>
      <c r="V34" s="204">
        <f t="shared" si="8"/>
        <v>1.5173688736027511</v>
      </c>
      <c r="W34" s="204">
        <f t="shared" si="8"/>
        <v>1.8454858125537401</v>
      </c>
      <c r="X34" s="204">
        <f t="shared" si="8"/>
        <v>2.8791057609630268</v>
      </c>
      <c r="Y34" s="204">
        <f t="shared" si="8"/>
        <v>6.6290627687016332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1.108684436801376</v>
      </c>
      <c r="J36" s="204">
        <v>1.108684436801376</v>
      </c>
      <c r="K36" s="204">
        <v>1.108684436801376</v>
      </c>
      <c r="L36" s="204">
        <v>0</v>
      </c>
      <c r="M36" s="204">
        <v>0</v>
      </c>
      <c r="N36" s="204">
        <v>1.108684436801376</v>
      </c>
      <c r="O36" s="204">
        <v>1.108684436801376</v>
      </c>
      <c r="P36" s="204">
        <v>1.108684436801376</v>
      </c>
      <c r="Q36" s="204">
        <v>1.092691315563199</v>
      </c>
      <c r="R36" s="204">
        <v>1.092691315563199</v>
      </c>
      <c r="S36" s="204">
        <v>0.98435081685296644</v>
      </c>
      <c r="T36" s="204">
        <v>0.98349097162510746</v>
      </c>
      <c r="U36" s="204">
        <v>1.3112639724849531</v>
      </c>
      <c r="V36" s="204">
        <v>1.312381771281169</v>
      </c>
      <c r="W36" s="204">
        <v>1.640498710232158</v>
      </c>
      <c r="X36" s="204">
        <v>1.7517626827171111</v>
      </c>
      <c r="Y36" s="204">
        <v>6.1165950128976778</v>
      </c>
      <c r="DA36" s="71" t="s">
        <v>956</v>
      </c>
    </row>
    <row r="37" spans="1:105" ht="12" customHeight="1" x14ac:dyDescent="0.25">
      <c r="A37" s="18" t="s">
        <v>71</v>
      </c>
      <c r="B37" s="204">
        <v>1.0217540842648321</v>
      </c>
      <c r="C37" s="204">
        <v>1.0217540842648321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0.1024075666380052</v>
      </c>
      <c r="U37" s="204">
        <v>0.1024075666380052</v>
      </c>
      <c r="V37" s="204">
        <v>0.2049871023215821</v>
      </c>
      <c r="W37" s="204">
        <v>0.2049871023215821</v>
      </c>
      <c r="X37" s="204">
        <v>1.127343078245916</v>
      </c>
      <c r="Y37" s="204">
        <v>0.5124677558039552</v>
      </c>
      <c r="DA37" s="71" t="s">
        <v>957</v>
      </c>
    </row>
    <row r="38" spans="1:105" ht="12" customHeight="1" x14ac:dyDescent="0.25">
      <c r="A38" s="18" t="s">
        <v>32</v>
      </c>
      <c r="B38" s="204">
        <v>1.9098022355975921</v>
      </c>
      <c r="C38" s="204">
        <v>1.9098022355975921</v>
      </c>
      <c r="D38" s="204">
        <v>0.95494411006018909</v>
      </c>
      <c r="E38" s="204">
        <v>0.95494411006018909</v>
      </c>
      <c r="F38" s="204">
        <v>0</v>
      </c>
      <c r="G38" s="204">
        <v>0</v>
      </c>
      <c r="H38" s="204">
        <v>0.95494411006018909</v>
      </c>
      <c r="I38" s="204">
        <v>0</v>
      </c>
      <c r="J38" s="204">
        <v>0</v>
      </c>
      <c r="K38" s="204">
        <v>0</v>
      </c>
      <c r="L38" s="204">
        <v>0.94987102321582118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4.6216680997420463</v>
      </c>
      <c r="C40" s="204">
        <f t="shared" si="9"/>
        <v>4.5571797076526224</v>
      </c>
      <c r="D40" s="204">
        <f t="shared" si="9"/>
        <v>5.9974204643164226</v>
      </c>
      <c r="E40" s="204">
        <f t="shared" si="9"/>
        <v>8.3834909716251076</v>
      </c>
      <c r="F40" s="204">
        <f t="shared" si="9"/>
        <v>44.217540842648319</v>
      </c>
      <c r="G40" s="204">
        <f t="shared" si="9"/>
        <v>118.7231298366294</v>
      </c>
      <c r="H40" s="204">
        <f t="shared" si="9"/>
        <v>125.49441100601889</v>
      </c>
      <c r="I40" s="204">
        <f t="shared" si="9"/>
        <v>120.8727429062769</v>
      </c>
      <c r="J40" s="204">
        <f t="shared" si="9"/>
        <v>122.18400687876181</v>
      </c>
      <c r="K40" s="204">
        <f t="shared" si="9"/>
        <v>136.62940670679279</v>
      </c>
      <c r="L40" s="204">
        <f t="shared" si="9"/>
        <v>130.88993981083411</v>
      </c>
      <c r="M40" s="204">
        <f t="shared" si="9"/>
        <v>138.52106620808249</v>
      </c>
      <c r="N40" s="204">
        <f t="shared" si="9"/>
        <v>159.02837489251931</v>
      </c>
      <c r="O40" s="204">
        <f t="shared" si="9"/>
        <v>122.65692175408429</v>
      </c>
      <c r="P40" s="204">
        <f t="shared" si="9"/>
        <v>134.5872742906277</v>
      </c>
      <c r="Q40" s="204">
        <f t="shared" si="9"/>
        <v>131.10490111779879</v>
      </c>
      <c r="R40" s="204">
        <f t="shared" si="9"/>
        <v>114.2089423903697</v>
      </c>
      <c r="S40" s="204">
        <f t="shared" si="9"/>
        <v>116.46749785038691</v>
      </c>
      <c r="T40" s="204">
        <f t="shared" si="9"/>
        <v>122.6560619088564</v>
      </c>
      <c r="U40" s="204">
        <f t="shared" si="9"/>
        <v>133.2141014617369</v>
      </c>
      <c r="V40" s="204">
        <f t="shared" si="9"/>
        <v>119.237747205503</v>
      </c>
      <c r="W40" s="204">
        <f t="shared" si="9"/>
        <v>119.4969045571797</v>
      </c>
      <c r="X40" s="204">
        <f t="shared" si="9"/>
        <v>101.8280309544282</v>
      </c>
      <c r="Y40" s="204">
        <f t="shared" si="9"/>
        <v>81.938021319889899</v>
      </c>
      <c r="DA40" s="71"/>
    </row>
    <row r="41" spans="1:105" ht="12" customHeight="1" x14ac:dyDescent="0.25">
      <c r="A41" s="18" t="s">
        <v>73</v>
      </c>
      <c r="B41" s="204">
        <v>4.6216680997420463</v>
      </c>
      <c r="C41" s="204">
        <v>4.5571797076526224</v>
      </c>
      <c r="D41" s="204">
        <v>5.9974204643164226</v>
      </c>
      <c r="E41" s="204">
        <v>8.3834909716251076</v>
      </c>
      <c r="F41" s="204">
        <v>44.217540842648319</v>
      </c>
      <c r="G41" s="204">
        <v>118.7231298366294</v>
      </c>
      <c r="H41" s="204">
        <v>125.49441100601889</v>
      </c>
      <c r="I41" s="204">
        <v>120.8727429062769</v>
      </c>
      <c r="J41" s="204">
        <v>122.18400687876181</v>
      </c>
      <c r="K41" s="204">
        <v>136.62940670679279</v>
      </c>
      <c r="L41" s="204">
        <v>130.88993981083411</v>
      </c>
      <c r="M41" s="204">
        <v>138.52106620808249</v>
      </c>
      <c r="N41" s="204">
        <v>159.02837489251931</v>
      </c>
      <c r="O41" s="204">
        <v>122.65692175408429</v>
      </c>
      <c r="P41" s="204">
        <v>134.5872742906277</v>
      </c>
      <c r="Q41" s="204">
        <v>131.10490111779879</v>
      </c>
      <c r="R41" s="204">
        <v>114.2089423903697</v>
      </c>
      <c r="S41" s="204">
        <v>116.46749785038691</v>
      </c>
      <c r="T41" s="204">
        <v>122.6560619088564</v>
      </c>
      <c r="U41" s="204">
        <v>133.2141014617369</v>
      </c>
      <c r="V41" s="204">
        <v>119.237747205503</v>
      </c>
      <c r="W41" s="204">
        <v>119.4969045571797</v>
      </c>
      <c r="X41" s="204">
        <v>101.8280309544282</v>
      </c>
      <c r="Y41" s="204">
        <v>81.938021319889899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4.7807394668959592E-2</v>
      </c>
      <c r="C43" s="204">
        <f t="shared" si="10"/>
        <v>2.3903697334479789E-2</v>
      </c>
      <c r="D43" s="204">
        <f t="shared" si="10"/>
        <v>2.3903697334479789E-2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4.7807394668959592E-2</v>
      </c>
      <c r="I43" s="204">
        <f t="shared" si="10"/>
        <v>0</v>
      </c>
      <c r="J43" s="204">
        <f t="shared" si="10"/>
        <v>0</v>
      </c>
      <c r="K43" s="204">
        <f t="shared" si="10"/>
        <v>4.7807394668959592E-2</v>
      </c>
      <c r="L43" s="204">
        <f t="shared" si="10"/>
        <v>2.2451418744625968</v>
      </c>
      <c r="M43" s="204">
        <f t="shared" si="10"/>
        <v>0.74041272570937233</v>
      </c>
      <c r="N43" s="204">
        <f t="shared" si="10"/>
        <v>1.146431642304385</v>
      </c>
      <c r="O43" s="204">
        <f t="shared" si="10"/>
        <v>1.5763542562338779</v>
      </c>
      <c r="P43" s="204">
        <f t="shared" si="10"/>
        <v>1.3136715391229581</v>
      </c>
      <c r="Q43" s="204">
        <f t="shared" si="10"/>
        <v>3.5826311263972479</v>
      </c>
      <c r="R43" s="204">
        <f t="shared" si="10"/>
        <v>4.8963886500429918</v>
      </c>
      <c r="S43" s="204">
        <f t="shared" si="10"/>
        <v>16.814703353396389</v>
      </c>
      <c r="T43" s="204">
        <f t="shared" si="10"/>
        <v>13.629552214819027</v>
      </c>
      <c r="U43" s="204">
        <f t="shared" si="10"/>
        <v>14.1215402259683</v>
      </c>
      <c r="V43" s="204">
        <f t="shared" si="10"/>
        <v>13.897435324051392</v>
      </c>
      <c r="W43" s="204">
        <f t="shared" si="10"/>
        <v>14.885034745976581</v>
      </c>
      <c r="X43" s="204">
        <f t="shared" si="10"/>
        <v>15.260601418383761</v>
      </c>
      <c r="Y43" s="204">
        <f t="shared" si="10"/>
        <v>15.523994074758548</v>
      </c>
      <c r="DA43" s="71"/>
    </row>
    <row r="44" spans="1:105" ht="12" customHeight="1" x14ac:dyDescent="0.25">
      <c r="A44" s="18" t="s">
        <v>38</v>
      </c>
      <c r="B44" s="204">
        <v>4.7807394668959592E-2</v>
      </c>
      <c r="C44" s="204">
        <v>2.3903697334479789E-2</v>
      </c>
      <c r="D44" s="204">
        <v>2.3903697334479789E-2</v>
      </c>
      <c r="E44" s="204">
        <v>0</v>
      </c>
      <c r="F44" s="204">
        <v>0</v>
      </c>
      <c r="G44" s="204">
        <v>0</v>
      </c>
      <c r="H44" s="204">
        <v>4.7807394668959592E-2</v>
      </c>
      <c r="I44" s="204">
        <v>0</v>
      </c>
      <c r="J44" s="204">
        <v>0</v>
      </c>
      <c r="K44" s="204">
        <v>4.7807394668959592E-2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1.5763542562338779</v>
      </c>
      <c r="R44" s="204">
        <v>2.698968185726569</v>
      </c>
      <c r="S44" s="204">
        <v>14.49793637145314</v>
      </c>
      <c r="T44" s="204">
        <v>10.963026655202061</v>
      </c>
      <c r="U44" s="204">
        <v>10.771969045571799</v>
      </c>
      <c r="V44" s="204">
        <v>10.628632846087701</v>
      </c>
      <c r="W44" s="204">
        <v>10.84359415305245</v>
      </c>
      <c r="X44" s="204">
        <v>10.67644024075666</v>
      </c>
      <c r="Y44" s="204">
        <v>11.034651762682721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2.2451418744625968</v>
      </c>
      <c r="M45" s="204">
        <v>0.74041272570937233</v>
      </c>
      <c r="N45" s="204">
        <v>1.146431642304385</v>
      </c>
      <c r="O45" s="204">
        <v>1.5763542562338779</v>
      </c>
      <c r="P45" s="204">
        <v>1.3136715391229581</v>
      </c>
      <c r="Q45" s="204">
        <v>2.00627687016337</v>
      </c>
      <c r="R45" s="204">
        <v>2.1974204643164228</v>
      </c>
      <c r="S45" s="204">
        <v>2.3167669819432501</v>
      </c>
      <c r="T45" s="204">
        <v>2.36457437661221</v>
      </c>
      <c r="U45" s="204">
        <v>3.0094582975064492</v>
      </c>
      <c r="V45" s="204">
        <v>2.9616509028374889</v>
      </c>
      <c r="W45" s="204">
        <v>3.3915735167669818</v>
      </c>
      <c r="X45" s="204">
        <v>4.0603611349957003</v>
      </c>
      <c r="Y45" s="204">
        <v>3.9757362037558308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0.30195118300475471</v>
      </c>
      <c r="U49" s="204">
        <v>0.34011288289005109</v>
      </c>
      <c r="V49" s="204">
        <v>0.30715157512620128</v>
      </c>
      <c r="W49" s="204">
        <v>0.64986707615714789</v>
      </c>
      <c r="X49" s="204">
        <v>0.52380004263140045</v>
      </c>
      <c r="Y49" s="204">
        <v>0.51360610831999576</v>
      </c>
      <c r="DA49" s="71" t="s">
        <v>967</v>
      </c>
    </row>
    <row r="50" spans="1:105" ht="12" customHeight="1" x14ac:dyDescent="0.25">
      <c r="A50" s="14" t="s">
        <v>39</v>
      </c>
      <c r="B50" s="204">
        <v>114.6221840068788</v>
      </c>
      <c r="C50" s="204">
        <v>99.83757523645744</v>
      </c>
      <c r="D50" s="204">
        <v>118.5392089423904</v>
      </c>
      <c r="E50" s="204">
        <v>130.05159071367149</v>
      </c>
      <c r="F50" s="204">
        <v>110.4423043852106</v>
      </c>
      <c r="G50" s="204">
        <v>121.3576096302665</v>
      </c>
      <c r="H50" s="204">
        <v>125.87179707652621</v>
      </c>
      <c r="I50" s="204">
        <v>151.38056749785039</v>
      </c>
      <c r="J50" s="204">
        <v>142.2565778159931</v>
      </c>
      <c r="K50" s="204">
        <v>146.7469475494411</v>
      </c>
      <c r="L50" s="204">
        <v>155.8708512467756</v>
      </c>
      <c r="M50" s="204">
        <v>184.77119518486671</v>
      </c>
      <c r="N50" s="204">
        <v>184.69957007738611</v>
      </c>
      <c r="O50" s="204">
        <v>174.33361994840931</v>
      </c>
      <c r="P50" s="204">
        <v>195.6386930352536</v>
      </c>
      <c r="Q50" s="204">
        <v>161.1254514187446</v>
      </c>
      <c r="R50" s="204">
        <v>155.2498710232158</v>
      </c>
      <c r="S50" s="204">
        <v>212.42957867583829</v>
      </c>
      <c r="T50" s="204">
        <v>205.2164230438521</v>
      </c>
      <c r="U50" s="204">
        <v>199.55571797076519</v>
      </c>
      <c r="V50" s="204">
        <v>132.32063628546859</v>
      </c>
      <c r="W50" s="204">
        <v>163.44221840068789</v>
      </c>
      <c r="X50" s="204">
        <v>68.763714531384338</v>
      </c>
      <c r="Y50" s="204">
        <v>58.350042992261393</v>
      </c>
      <c r="DA50" s="71" t="s">
        <v>968</v>
      </c>
    </row>
    <row r="51" spans="1:105" ht="12" customHeight="1" x14ac:dyDescent="0.25">
      <c r="A51" s="21" t="s">
        <v>40</v>
      </c>
      <c r="B51" s="207">
        <v>38.779019776440236</v>
      </c>
      <c r="C51" s="207">
        <v>38.693035253654337</v>
      </c>
      <c r="D51" s="207">
        <v>43.594153052450558</v>
      </c>
      <c r="E51" s="207">
        <v>47.37747205503009</v>
      </c>
      <c r="F51" s="207">
        <v>47.635425623387789</v>
      </c>
      <c r="G51" s="207">
        <v>51.418744625967321</v>
      </c>
      <c r="H51" s="207">
        <v>57.695614789337917</v>
      </c>
      <c r="I51" s="207">
        <v>67.067927773000861</v>
      </c>
      <c r="J51" s="207">
        <v>63.284608770421322</v>
      </c>
      <c r="K51" s="207">
        <v>53.654342218400693</v>
      </c>
      <c r="L51" s="207">
        <v>58.469475494411</v>
      </c>
      <c r="M51" s="207">
        <v>66.208082545141863</v>
      </c>
      <c r="N51" s="207">
        <v>67.497850386930352</v>
      </c>
      <c r="O51" s="207">
        <v>62.76870163370593</v>
      </c>
      <c r="P51" s="207">
        <v>64.488392089423897</v>
      </c>
      <c r="Q51" s="207">
        <v>61.306964746345663</v>
      </c>
      <c r="R51" s="207">
        <v>64.144453998280312</v>
      </c>
      <c r="S51" s="207">
        <v>71.487532244196032</v>
      </c>
      <c r="T51" s="207">
        <v>69.191745485812547</v>
      </c>
      <c r="U51" s="207">
        <v>69.380911435941528</v>
      </c>
      <c r="V51" s="207">
        <v>71.109200343938085</v>
      </c>
      <c r="W51" s="207">
        <v>69.011177987962171</v>
      </c>
      <c r="X51" s="207">
        <v>52.235597592433358</v>
      </c>
      <c r="Y51" s="207">
        <v>50.429922613929492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161.00223559759243</v>
      </c>
      <c r="C52" s="284">
        <f t="shared" si="11"/>
        <v>146.04325021496138</v>
      </c>
      <c r="D52" s="284">
        <f t="shared" si="11"/>
        <v>169.10963026655193</v>
      </c>
      <c r="E52" s="284">
        <f t="shared" si="11"/>
        <v>186.7674978503868</v>
      </c>
      <c r="F52" s="284">
        <f t="shared" si="11"/>
        <v>202.29527085124667</v>
      </c>
      <c r="G52" s="284">
        <f t="shared" si="11"/>
        <v>291.4994840928631</v>
      </c>
      <c r="H52" s="284">
        <f t="shared" si="11"/>
        <v>310.06457437661209</v>
      </c>
      <c r="I52" s="284">
        <f t="shared" si="11"/>
        <v>340.42992261392959</v>
      </c>
      <c r="J52" s="284">
        <f t="shared" si="11"/>
        <v>328.8338779019773</v>
      </c>
      <c r="K52" s="284">
        <f t="shared" si="11"/>
        <v>338.18718830610504</v>
      </c>
      <c r="L52" s="284">
        <f t="shared" si="11"/>
        <v>348.9675838349097</v>
      </c>
      <c r="M52" s="284">
        <f t="shared" si="11"/>
        <v>390.24075666380025</v>
      </c>
      <c r="N52" s="284">
        <f t="shared" si="11"/>
        <v>413.48091143594161</v>
      </c>
      <c r="O52" s="284">
        <f t="shared" si="11"/>
        <v>362.44428202923473</v>
      </c>
      <c r="P52" s="284">
        <f t="shared" si="11"/>
        <v>397.13671539122947</v>
      </c>
      <c r="Q52" s="284">
        <f t="shared" si="11"/>
        <v>358.2126397248494</v>
      </c>
      <c r="R52" s="284">
        <f t="shared" si="11"/>
        <v>339.59234737747181</v>
      </c>
      <c r="S52" s="284">
        <f t="shared" si="11"/>
        <v>418.24368013757487</v>
      </c>
      <c r="T52" s="284">
        <f t="shared" si="11"/>
        <v>411.77968119160352</v>
      </c>
      <c r="U52" s="284">
        <f t="shared" si="11"/>
        <v>417.68594263353447</v>
      </c>
      <c r="V52" s="284">
        <f t="shared" si="11"/>
        <v>338.08238803256398</v>
      </c>
      <c r="W52" s="284">
        <f t="shared" si="11"/>
        <v>368.68082150436021</v>
      </c>
      <c r="X52" s="284">
        <f t="shared" si="11"/>
        <v>240.96705025759269</v>
      </c>
      <c r="Y52" s="284">
        <f t="shared" si="11"/>
        <v>212.87104376954113</v>
      </c>
      <c r="DA52" s="118"/>
    </row>
    <row r="53" spans="1:105" ht="12" customHeight="1" x14ac:dyDescent="0.25">
      <c r="A53" s="51" t="s">
        <v>48</v>
      </c>
      <c r="B53" s="237">
        <f>CHI_fec!B5-B58</f>
        <v>158.20621218230065</v>
      </c>
      <c r="C53" s="237">
        <f>CHI_fec!C5-C58</f>
        <v>144.55186362209383</v>
      </c>
      <c r="D53" s="237">
        <f>CHI_fec!D5-D58</f>
        <v>166.87342152643646</v>
      </c>
      <c r="E53" s="237">
        <f>CHI_fec!E5-E58</f>
        <v>183.76393358160863</v>
      </c>
      <c r="F53" s="237">
        <f>CHI_fec!F5-F58</f>
        <v>199.59082288527986</v>
      </c>
      <c r="G53" s="237">
        <f>CHI_fec!G5-G58</f>
        <v>288.10743624935424</v>
      </c>
      <c r="H53" s="237">
        <f>CHI_fec!H5-H58</f>
        <v>307.03213910758745</v>
      </c>
      <c r="I53" s="237">
        <f>CHI_fec!I5-I58</f>
        <v>338.52848765530848</v>
      </c>
      <c r="J53" s="237">
        <f>CHI_fec!J5-J58</f>
        <v>325.59863720193778</v>
      </c>
      <c r="K53" s="237">
        <f>CHI_fec!K5-K58</f>
        <v>328.85602388754921</v>
      </c>
      <c r="L53" s="237">
        <f>CHI_fec!L5-L58</f>
        <v>345.99576067925386</v>
      </c>
      <c r="M53" s="237">
        <f>CHI_fec!M5-M58</f>
        <v>387.46089257095696</v>
      </c>
      <c r="N53" s="237">
        <f>CHI_fec!N5-N58</f>
        <v>408.97233134156636</v>
      </c>
      <c r="O53" s="237">
        <f>CHI_fec!O5-O58</f>
        <v>350.22065977433238</v>
      </c>
      <c r="P53" s="237">
        <f>CHI_fec!P5-P58</f>
        <v>387.52918348807736</v>
      </c>
      <c r="Q53" s="237">
        <f>CHI_fec!Q5-Q58</f>
        <v>354.57886546523025</v>
      </c>
      <c r="R53" s="237">
        <f>CHI_fec!R5-R58</f>
        <v>335.27577392950934</v>
      </c>
      <c r="S53" s="237">
        <f>CHI_fec!S5-S58</f>
        <v>411.91689699243057</v>
      </c>
      <c r="T53" s="237">
        <f>CHI_fec!T5-T58</f>
        <v>406.85576017449591</v>
      </c>
      <c r="U53" s="237">
        <f>CHI_fec!U5-U58</f>
        <v>412.40619203806955</v>
      </c>
      <c r="V53" s="237">
        <f>CHI_fec!V5-V58</f>
        <v>334.709712974176</v>
      </c>
      <c r="W53" s="237">
        <f>CHI_fec!W5-W58</f>
        <v>365.28556929841545</v>
      </c>
      <c r="X53" s="237">
        <f>CHI_fec!X5-X58</f>
        <v>187.7157995393419</v>
      </c>
      <c r="Y53" s="237">
        <f>CHI_fec!Y5-Y58</f>
        <v>136.68054703248254</v>
      </c>
      <c r="DA53" s="83"/>
    </row>
    <row r="54" spans="1:105" ht="12" customHeight="1" x14ac:dyDescent="0.25">
      <c r="A54" s="99" t="s">
        <v>49</v>
      </c>
      <c r="B54" s="238">
        <f>CHI_fec!B61</f>
        <v>2.7960234152917849</v>
      </c>
      <c r="C54" s="238">
        <f>CHI_fec!C61</f>
        <v>1.491386592867542</v>
      </c>
      <c r="D54" s="238">
        <f>CHI_fec!D61</f>
        <v>2.236208740115472</v>
      </c>
      <c r="E54" s="238">
        <f>CHI_fec!E61</f>
        <v>3.0035642687781769</v>
      </c>
      <c r="F54" s="238">
        <f>CHI_fec!F61</f>
        <v>2.704447965966807</v>
      </c>
      <c r="G54" s="238">
        <f>CHI_fec!G61</f>
        <v>3.3920478435088639</v>
      </c>
      <c r="H54" s="238">
        <f>CHI_fec!H61</f>
        <v>3.032435269024631</v>
      </c>
      <c r="I54" s="238">
        <f>CHI_fec!I61</f>
        <v>1.9014349586211099</v>
      </c>
      <c r="J54" s="238">
        <f>CHI_fec!J61</f>
        <v>3.235240700039526</v>
      </c>
      <c r="K54" s="238">
        <f>CHI_fec!K61</f>
        <v>9.3311644185558276</v>
      </c>
      <c r="L54" s="238">
        <f>CHI_fec!L61</f>
        <v>2.9718231556558412</v>
      </c>
      <c r="M54" s="238">
        <f>CHI_fec!M61</f>
        <v>2.7798640928432978</v>
      </c>
      <c r="N54" s="238">
        <f>CHI_fec!N61</f>
        <v>4.5085800943752474</v>
      </c>
      <c r="O54" s="238">
        <f>CHI_fec!O61</f>
        <v>12.223622254902351</v>
      </c>
      <c r="P54" s="238">
        <f>CHI_fec!P61</f>
        <v>9.6075319031521076</v>
      </c>
      <c r="Q54" s="238">
        <f>CHI_fec!Q61</f>
        <v>3.6337742596191451</v>
      </c>
      <c r="R54" s="238">
        <f>CHI_fec!R61</f>
        <v>4.3165734479624689</v>
      </c>
      <c r="S54" s="238">
        <f>CHI_fec!S61</f>
        <v>6.3267831451443044</v>
      </c>
      <c r="T54" s="238">
        <f>CHI_fec!T61</f>
        <v>4.9239210171076033</v>
      </c>
      <c r="U54" s="238">
        <f>CHI_fec!U61</f>
        <v>5.2797505954649173</v>
      </c>
      <c r="V54" s="238">
        <f>CHI_fec!V61</f>
        <v>3.372675058387983</v>
      </c>
      <c r="W54" s="238">
        <f>CHI_fec!W61</f>
        <v>3.3952522059447579</v>
      </c>
      <c r="X54" s="238">
        <f>CHI_fec!X61</f>
        <v>53.251250718250773</v>
      </c>
      <c r="Y54" s="238">
        <f>CHI_fec!Y61</f>
        <v>76.190496737058609</v>
      </c>
      <c r="DA54" s="94"/>
    </row>
    <row r="55" spans="1:105" ht="12" customHeight="1" x14ac:dyDescent="0.25">
      <c r="A55" s="52" t="s">
        <v>50</v>
      </c>
      <c r="B55" s="239">
        <f>CHI_fec!B110</f>
        <v>0</v>
      </c>
      <c r="C55" s="239">
        <f>CHI_fec!C110</f>
        <v>0</v>
      </c>
      <c r="D55" s="239">
        <f>CHI_fec!D110</f>
        <v>0</v>
      </c>
      <c r="E55" s="239">
        <f>CHI_fec!E110</f>
        <v>0</v>
      </c>
      <c r="F55" s="239">
        <f>CHI_fec!F110</f>
        <v>0</v>
      </c>
      <c r="G55" s="239">
        <f>CHI_fec!G110</f>
        <v>0</v>
      </c>
      <c r="H55" s="239">
        <f>CHI_fec!H110</f>
        <v>0</v>
      </c>
      <c r="I55" s="239">
        <f>CHI_fec!I110</f>
        <v>0</v>
      </c>
      <c r="J55" s="239">
        <f>CHI_fec!J110</f>
        <v>0</v>
      </c>
      <c r="K55" s="239">
        <f>CHI_fec!K110</f>
        <v>0</v>
      </c>
      <c r="L55" s="239">
        <f>CHI_fec!L110</f>
        <v>0</v>
      </c>
      <c r="M55" s="239">
        <f>CHI_fec!M110</f>
        <v>0</v>
      </c>
      <c r="N55" s="239">
        <f>CHI_fec!N110</f>
        <v>0</v>
      </c>
      <c r="O55" s="239">
        <f>CHI_fec!O110</f>
        <v>0</v>
      </c>
      <c r="P55" s="239">
        <f>CHI_fec!P110</f>
        <v>0</v>
      </c>
      <c r="Q55" s="239">
        <f>CHI_fec!Q110</f>
        <v>0</v>
      </c>
      <c r="R55" s="239">
        <f>CHI_fec!R110</f>
        <v>0</v>
      </c>
      <c r="S55" s="239">
        <f>CHI_fec!S110</f>
        <v>0</v>
      </c>
      <c r="T55" s="239">
        <f>CHI_fec!T110</f>
        <v>0</v>
      </c>
      <c r="U55" s="239">
        <f>CHI_fec!U110</f>
        <v>0</v>
      </c>
      <c r="V55" s="239">
        <f>CHI_fec!V110</f>
        <v>0</v>
      </c>
      <c r="W55" s="239">
        <f>CHI_fec!W110</f>
        <v>0</v>
      </c>
      <c r="X55" s="239">
        <f>CHI_fec!X110</f>
        <v>0</v>
      </c>
      <c r="Y55" s="239">
        <f>CHI_fec!Y110</f>
        <v>0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570.28993981083397</v>
      </c>
      <c r="C58" s="210">
        <v>647.50163370593293</v>
      </c>
      <c r="D58" s="210">
        <v>638.88650042992265</v>
      </c>
      <c r="E58" s="210">
        <v>643.68495270851247</v>
      </c>
      <c r="F58" s="210">
        <v>591.1985382631126</v>
      </c>
      <c r="G58" s="210">
        <v>574.55339638864996</v>
      </c>
      <c r="H58" s="210">
        <v>614.03697334479796</v>
      </c>
      <c r="I58" s="210">
        <v>1083.572141014617</v>
      </c>
      <c r="J58" s="210">
        <v>946.83525365434218</v>
      </c>
      <c r="K58" s="210">
        <v>577.19019776440234</v>
      </c>
      <c r="L58" s="210">
        <v>550.76190885640585</v>
      </c>
      <c r="M58" s="210">
        <v>1036.741702493551</v>
      </c>
      <c r="N58" s="210">
        <v>1067.208856405847</v>
      </c>
      <c r="O58" s="210">
        <v>842.10851246775576</v>
      </c>
      <c r="P58" s="210">
        <v>912.68753224419595</v>
      </c>
      <c r="Q58" s="210">
        <v>1006.776096302665</v>
      </c>
      <c r="R58" s="210">
        <v>920.98736027515042</v>
      </c>
      <c r="S58" s="210">
        <v>1057.6725709372311</v>
      </c>
      <c r="T58" s="210">
        <v>933.62631126397253</v>
      </c>
      <c r="U58" s="210">
        <v>1037.227429062769</v>
      </c>
      <c r="V58" s="210">
        <v>966.91487532244196</v>
      </c>
      <c r="W58" s="210">
        <v>852.14144453998267</v>
      </c>
      <c r="X58" s="210">
        <v>526.59681857265684</v>
      </c>
      <c r="Y58" s="210">
        <v>505.00214961306949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27.70610490111779</v>
      </c>
      <c r="C60" s="204">
        <f t="shared" si="12"/>
        <v>38.215305245055887</v>
      </c>
      <c r="D60" s="204">
        <f t="shared" si="12"/>
        <v>34.393809114359406</v>
      </c>
      <c r="E60" s="204">
        <f t="shared" si="12"/>
        <v>30.57231298366294</v>
      </c>
      <c r="F60" s="204">
        <f t="shared" si="12"/>
        <v>50.635339638864998</v>
      </c>
      <c r="G60" s="204">
        <f t="shared" si="12"/>
        <v>64.966122098022353</v>
      </c>
      <c r="H60" s="204">
        <f t="shared" si="12"/>
        <v>60.189165950128967</v>
      </c>
      <c r="I60" s="204">
        <f t="shared" si="12"/>
        <v>38.215305245055887</v>
      </c>
      <c r="J60" s="204">
        <f t="shared" si="12"/>
        <v>72.609114359415301</v>
      </c>
      <c r="K60" s="204">
        <f t="shared" si="12"/>
        <v>53.501461736887357</v>
      </c>
      <c r="L60" s="204">
        <f t="shared" si="12"/>
        <v>69.742992261392942</v>
      </c>
      <c r="M60" s="204">
        <f t="shared" si="12"/>
        <v>73.564574376612214</v>
      </c>
      <c r="N60" s="204">
        <f t="shared" si="12"/>
        <v>67.832244196044712</v>
      </c>
      <c r="O60" s="204">
        <f t="shared" si="12"/>
        <v>79.296818572656917</v>
      </c>
      <c r="P60" s="204">
        <f t="shared" si="12"/>
        <v>39.170765262252793</v>
      </c>
      <c r="Q60" s="204">
        <f t="shared" si="12"/>
        <v>64.966122098022353</v>
      </c>
      <c r="R60" s="204">
        <f t="shared" si="12"/>
        <v>80.252192605331032</v>
      </c>
      <c r="S60" s="204">
        <f t="shared" si="12"/>
        <v>62.195442820292342</v>
      </c>
      <c r="T60" s="204">
        <f t="shared" si="12"/>
        <v>75.915047291487525</v>
      </c>
      <c r="U60" s="204">
        <f t="shared" si="12"/>
        <v>78.58873602751504</v>
      </c>
      <c r="V60" s="204">
        <f t="shared" si="12"/>
        <v>61.400429922613917</v>
      </c>
      <c r="W60" s="204">
        <f t="shared" si="12"/>
        <v>62.546345657781593</v>
      </c>
      <c r="X60" s="204">
        <f t="shared" si="12"/>
        <v>48.604729148753222</v>
      </c>
      <c r="Y60" s="204">
        <f t="shared" si="12"/>
        <v>32.275838349097157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27.70610490111779</v>
      </c>
      <c r="C65" s="204">
        <v>38.215305245055887</v>
      </c>
      <c r="D65" s="204">
        <v>34.393809114359406</v>
      </c>
      <c r="E65" s="204">
        <v>30.57231298366294</v>
      </c>
      <c r="F65" s="204">
        <v>50.635339638864998</v>
      </c>
      <c r="G65" s="204">
        <v>64.966122098022353</v>
      </c>
      <c r="H65" s="204">
        <v>60.189165950128967</v>
      </c>
      <c r="I65" s="204">
        <v>38.215305245055887</v>
      </c>
      <c r="J65" s="204">
        <v>72.609114359415301</v>
      </c>
      <c r="K65" s="204">
        <v>53.501461736887357</v>
      </c>
      <c r="L65" s="204">
        <v>69.742992261392942</v>
      </c>
      <c r="M65" s="204">
        <v>73.564574376612214</v>
      </c>
      <c r="N65" s="204">
        <v>67.832244196044712</v>
      </c>
      <c r="O65" s="204">
        <v>79.296818572656917</v>
      </c>
      <c r="P65" s="204">
        <v>39.170765262252793</v>
      </c>
      <c r="Q65" s="204">
        <v>64.966122098022353</v>
      </c>
      <c r="R65" s="204">
        <v>80.252192605331032</v>
      </c>
      <c r="S65" s="204">
        <v>62.195442820292342</v>
      </c>
      <c r="T65" s="204">
        <v>75.915047291487525</v>
      </c>
      <c r="U65" s="204">
        <v>78.58873602751504</v>
      </c>
      <c r="V65" s="204">
        <v>61.400429922613917</v>
      </c>
      <c r="W65" s="204">
        <v>62.546345657781593</v>
      </c>
      <c r="X65" s="204">
        <v>48.604729148753222</v>
      </c>
      <c r="Y65" s="204">
        <v>32.275838349097157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542.58383490971619</v>
      </c>
      <c r="C67" s="204">
        <f t="shared" si="13"/>
        <v>609.28632846087703</v>
      </c>
      <c r="D67" s="204">
        <f t="shared" si="13"/>
        <v>604.49269131556321</v>
      </c>
      <c r="E67" s="204">
        <f t="shared" si="13"/>
        <v>613.11263972484949</v>
      </c>
      <c r="F67" s="204">
        <f t="shared" si="13"/>
        <v>540.56319862424755</v>
      </c>
      <c r="G67" s="204">
        <f t="shared" si="13"/>
        <v>509.58727429062759</v>
      </c>
      <c r="H67" s="204">
        <f t="shared" si="13"/>
        <v>553.84780739466896</v>
      </c>
      <c r="I67" s="204">
        <f t="shared" si="13"/>
        <v>1045.356835769561</v>
      </c>
      <c r="J67" s="204">
        <f t="shared" si="13"/>
        <v>874.22613929492684</v>
      </c>
      <c r="K67" s="204">
        <f t="shared" si="13"/>
        <v>523.68873602751501</v>
      </c>
      <c r="L67" s="204">
        <f t="shared" si="13"/>
        <v>481.01891659501291</v>
      </c>
      <c r="M67" s="204">
        <f t="shared" si="13"/>
        <v>963.17712811693889</v>
      </c>
      <c r="N67" s="204">
        <f t="shared" si="13"/>
        <v>999.37661220980215</v>
      </c>
      <c r="O67" s="204">
        <f t="shared" si="13"/>
        <v>762.81169389509887</v>
      </c>
      <c r="P67" s="204">
        <f t="shared" si="13"/>
        <v>873.51676698194319</v>
      </c>
      <c r="Q67" s="204">
        <f t="shared" si="13"/>
        <v>941.80997420464314</v>
      </c>
      <c r="R67" s="204">
        <f t="shared" si="13"/>
        <v>840.73516766981936</v>
      </c>
      <c r="S67" s="204">
        <f t="shared" si="13"/>
        <v>995.47712811693884</v>
      </c>
      <c r="T67" s="204">
        <f t="shared" si="13"/>
        <v>857.71126397248497</v>
      </c>
      <c r="U67" s="204">
        <f t="shared" si="13"/>
        <v>958.63869303525371</v>
      </c>
      <c r="V67" s="204">
        <f t="shared" si="13"/>
        <v>905.51444539982799</v>
      </c>
      <c r="W67" s="204">
        <f t="shared" si="13"/>
        <v>789.59509888220111</v>
      </c>
      <c r="X67" s="204">
        <f t="shared" si="13"/>
        <v>477.99208942390362</v>
      </c>
      <c r="Y67" s="204">
        <f t="shared" si="13"/>
        <v>472.72631126397238</v>
      </c>
      <c r="DA67" s="71"/>
    </row>
    <row r="68" spans="1:105" ht="12" customHeight="1" x14ac:dyDescent="0.25">
      <c r="A68" s="18" t="s">
        <v>73</v>
      </c>
      <c r="B68" s="204">
        <v>542.58383490971619</v>
      </c>
      <c r="C68" s="204">
        <v>609.28632846087703</v>
      </c>
      <c r="D68" s="204">
        <v>604.49269131556321</v>
      </c>
      <c r="E68" s="204">
        <v>613.11263972484949</v>
      </c>
      <c r="F68" s="204">
        <v>540.56319862424755</v>
      </c>
      <c r="G68" s="204">
        <v>509.58727429062759</v>
      </c>
      <c r="H68" s="204">
        <v>553.84780739466896</v>
      </c>
      <c r="I68" s="204">
        <v>1045.356835769561</v>
      </c>
      <c r="J68" s="204">
        <v>874.22613929492684</v>
      </c>
      <c r="K68" s="204">
        <v>523.68873602751501</v>
      </c>
      <c r="L68" s="204">
        <v>481.01891659501291</v>
      </c>
      <c r="M68" s="204">
        <v>963.17712811693889</v>
      </c>
      <c r="N68" s="204">
        <v>999.37661220980215</v>
      </c>
      <c r="O68" s="204">
        <v>762.81169389509887</v>
      </c>
      <c r="P68" s="204">
        <v>873.51676698194319</v>
      </c>
      <c r="Q68" s="204">
        <v>941.80997420464314</v>
      </c>
      <c r="R68" s="204">
        <v>840.73516766981936</v>
      </c>
      <c r="S68" s="204">
        <v>995.47712811693884</v>
      </c>
      <c r="T68" s="204">
        <v>857.71126397248497</v>
      </c>
      <c r="U68" s="204">
        <v>958.63869303525371</v>
      </c>
      <c r="V68" s="204">
        <v>905.51444539982799</v>
      </c>
      <c r="W68" s="204">
        <v>789.59509888220111</v>
      </c>
      <c r="X68" s="204">
        <v>477.99208942390362</v>
      </c>
      <c r="Y68" s="204">
        <v>472.72631126397238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570.28993981083397</v>
      </c>
      <c r="C71" s="284">
        <f t="shared" si="14"/>
        <v>647.50163370593293</v>
      </c>
      <c r="D71" s="284">
        <f t="shared" si="14"/>
        <v>638.88650042992265</v>
      </c>
      <c r="E71" s="284">
        <f t="shared" si="14"/>
        <v>643.68495270851247</v>
      </c>
      <c r="F71" s="284">
        <f t="shared" si="14"/>
        <v>591.1985382631126</v>
      </c>
      <c r="G71" s="284">
        <f t="shared" si="14"/>
        <v>574.55339638864996</v>
      </c>
      <c r="H71" s="284">
        <f t="shared" si="14"/>
        <v>614.03697334479796</v>
      </c>
      <c r="I71" s="284">
        <f t="shared" si="14"/>
        <v>1083.572141014617</v>
      </c>
      <c r="J71" s="284">
        <f t="shared" si="14"/>
        <v>946.83525365434218</v>
      </c>
      <c r="K71" s="284">
        <f t="shared" si="14"/>
        <v>577.19019776440234</v>
      </c>
      <c r="L71" s="284">
        <f t="shared" si="14"/>
        <v>550.76190885640585</v>
      </c>
      <c r="M71" s="284">
        <f t="shared" si="14"/>
        <v>1036.741702493551</v>
      </c>
      <c r="N71" s="284">
        <f t="shared" si="14"/>
        <v>1067.208856405847</v>
      </c>
      <c r="O71" s="284">
        <f t="shared" si="14"/>
        <v>842.10851246775576</v>
      </c>
      <c r="P71" s="284">
        <f t="shared" si="14"/>
        <v>912.68753224419595</v>
      </c>
      <c r="Q71" s="284">
        <f t="shared" si="14"/>
        <v>1006.776096302665</v>
      </c>
      <c r="R71" s="284">
        <f t="shared" si="14"/>
        <v>920.98736027515042</v>
      </c>
      <c r="S71" s="284">
        <f t="shared" si="14"/>
        <v>1057.6725709372311</v>
      </c>
      <c r="T71" s="284">
        <f t="shared" si="14"/>
        <v>933.62631126397253</v>
      </c>
      <c r="U71" s="284">
        <f t="shared" si="14"/>
        <v>1037.227429062769</v>
      </c>
      <c r="V71" s="284">
        <f t="shared" si="14"/>
        <v>966.91487532244196</v>
      </c>
      <c r="W71" s="284">
        <f t="shared" si="14"/>
        <v>852.14144453998267</v>
      </c>
      <c r="X71" s="284">
        <f t="shared" si="14"/>
        <v>526.59681857265684</v>
      </c>
      <c r="Y71" s="284">
        <f t="shared" si="14"/>
        <v>505.00214961306949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570.28993981083397</v>
      </c>
      <c r="C72" s="241">
        <f>CHI_fec!C16</f>
        <v>647.50163370593293</v>
      </c>
      <c r="D72" s="241">
        <f>CHI_fec!D16</f>
        <v>638.88650042992265</v>
      </c>
      <c r="E72" s="241">
        <f>CHI_fec!E16</f>
        <v>643.68495270851247</v>
      </c>
      <c r="F72" s="241">
        <f>CHI_fec!F16</f>
        <v>591.1985382631126</v>
      </c>
      <c r="G72" s="241">
        <f>CHI_fec!G16</f>
        <v>574.55339638864996</v>
      </c>
      <c r="H72" s="241">
        <f>CHI_fec!H16</f>
        <v>614.03697334479796</v>
      </c>
      <c r="I72" s="241">
        <f>CHI_fec!I16</f>
        <v>1083.572141014617</v>
      </c>
      <c r="J72" s="241">
        <f>CHI_fec!J16</f>
        <v>946.83525365434218</v>
      </c>
      <c r="K72" s="241">
        <f>CHI_fec!K16</f>
        <v>577.19019776440234</v>
      </c>
      <c r="L72" s="241">
        <f>CHI_fec!L16</f>
        <v>550.76190885640585</v>
      </c>
      <c r="M72" s="241">
        <f>CHI_fec!M16</f>
        <v>1036.741702493551</v>
      </c>
      <c r="N72" s="241">
        <f>CHI_fec!N16</f>
        <v>1067.208856405847</v>
      </c>
      <c r="O72" s="241">
        <f>CHI_fec!O16</f>
        <v>842.10851246775576</v>
      </c>
      <c r="P72" s="241">
        <f>CHI_fec!P16</f>
        <v>912.68753224419595</v>
      </c>
      <c r="Q72" s="241">
        <f>CHI_fec!Q16</f>
        <v>1006.776096302665</v>
      </c>
      <c r="R72" s="241">
        <f>CHI_fec!R16</f>
        <v>920.98736027515042</v>
      </c>
      <c r="S72" s="241">
        <f>CHI_fec!S16</f>
        <v>1057.6725709372311</v>
      </c>
      <c r="T72" s="241">
        <f>CHI_fec!T16</f>
        <v>933.62631126397253</v>
      </c>
      <c r="U72" s="241">
        <f>CHI_fec!U16</f>
        <v>1037.227429062769</v>
      </c>
      <c r="V72" s="241">
        <f>CHI_fec!V16</f>
        <v>966.91487532244196</v>
      </c>
      <c r="W72" s="241">
        <f>CHI_fec!W16</f>
        <v>852.14144453998267</v>
      </c>
      <c r="X72" s="241">
        <f>CHI_fec!X16</f>
        <v>526.59681857265684</v>
      </c>
      <c r="Y72" s="241">
        <f>CHI_fec!Y16</f>
        <v>505.00214961306949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1052.5693621202431</v>
      </c>
      <c r="C76" s="203">
        <f t="shared" si="15"/>
        <v>1134.0316321201922</v>
      </c>
      <c r="D76" s="203">
        <f t="shared" si="15"/>
        <v>1164.2563658401543</v>
      </c>
      <c r="E76" s="203">
        <f t="shared" si="15"/>
        <v>1159.302375840171</v>
      </c>
      <c r="F76" s="203">
        <f t="shared" si="15"/>
        <v>1147.1136899998164</v>
      </c>
      <c r="G76" s="203">
        <f t="shared" si="15"/>
        <v>1099.3828199993075</v>
      </c>
      <c r="H76" s="203">
        <f t="shared" si="15"/>
        <v>1256.7565958390423</v>
      </c>
      <c r="I76" s="203">
        <f t="shared" si="15"/>
        <v>2267.8432610393997</v>
      </c>
      <c r="J76" s="203">
        <f t="shared" si="15"/>
        <v>1931.2819010391336</v>
      </c>
      <c r="K76" s="203">
        <f t="shared" si="15"/>
        <v>1226.1697710392309</v>
      </c>
      <c r="L76" s="203">
        <f t="shared" si="15"/>
        <v>1221.3777752790165</v>
      </c>
      <c r="M76" s="203">
        <f t="shared" si="15"/>
        <v>2129.0445199992155</v>
      </c>
      <c r="N76" s="203">
        <f t="shared" si="15"/>
        <v>2228.6363710393239</v>
      </c>
      <c r="O76" s="203">
        <f t="shared" si="15"/>
        <v>1791.3697510394065</v>
      </c>
      <c r="P76" s="203">
        <f t="shared" si="15"/>
        <v>1958.0481610392733</v>
      </c>
      <c r="Q76" s="203">
        <f t="shared" si="15"/>
        <v>2107.3403392793257</v>
      </c>
      <c r="R76" s="203">
        <f t="shared" si="15"/>
        <v>1894.9926392790967</v>
      </c>
      <c r="S76" s="203">
        <f t="shared" si="15"/>
        <v>2146.174878279377</v>
      </c>
      <c r="T76" s="203">
        <f t="shared" si="15"/>
        <v>1879.2041576393844</v>
      </c>
      <c r="U76" s="203">
        <f t="shared" si="15"/>
        <v>2066.1680299594495</v>
      </c>
      <c r="V76" s="203">
        <f t="shared" si="15"/>
        <v>1913.5933195192856</v>
      </c>
      <c r="W76" s="203">
        <f t="shared" si="15"/>
        <v>1687.4086495193449</v>
      </c>
      <c r="X76" s="203">
        <f t="shared" si="15"/>
        <v>1175.6642806388884</v>
      </c>
      <c r="Y76" s="203">
        <f t="shared" si="15"/>
        <v>1131.7480817575463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20.214132120243146</v>
      </c>
      <c r="C77" s="213">
        <f>(CHI_emi!C5-CHI_emi!C59)+(CHI_emi!C61-CHI_emi!C108)+CHI_emi!C110</f>
        <v>20.062662120192247</v>
      </c>
      <c r="D77" s="213">
        <f>(CHI_emi!D5-CHI_emi!D59)+(CHI_emi!D61-CHI_emi!D108)+CHI_emi!D110</f>
        <v>17.181285840154239</v>
      </c>
      <c r="E77" s="213">
        <f>(CHI_emi!E5-CHI_emi!E59)+(CHI_emi!E61-CHI_emi!E108)+CHI_emi!E110</f>
        <v>22.785675840171145</v>
      </c>
      <c r="F77" s="213">
        <f>(CHI_emi!F5-CHI_emi!F59)+(CHI_emi!F61-CHI_emi!F108)+CHI_emi!F110</f>
        <v>103.85792999981641</v>
      </c>
      <c r="G77" s="213">
        <f>(CHI_emi!G5-CHI_emi!G59)+(CHI_emi!G61-CHI_emi!G108)+CHI_emi!G110</f>
        <v>278.85626999930741</v>
      </c>
      <c r="H77" s="213">
        <f>(CHI_emi!H5-CHI_emi!H59)+(CHI_emi!H61-CHI_emi!H108)+CHI_emi!H110</f>
        <v>297.85519583904244</v>
      </c>
      <c r="I77" s="213">
        <f>(CHI_emi!I5-CHI_emi!I59)+(CHI_emi!I61-CHI_emi!I108)+CHI_emi!I110</f>
        <v>286.8342710393996</v>
      </c>
      <c r="J77" s="213">
        <f>(CHI_emi!J5-CHI_emi!J59)+(CHI_emi!J61-CHI_emi!J108)+CHI_emi!J110</f>
        <v>289.91416103913366</v>
      </c>
      <c r="K77" s="213">
        <f>(CHI_emi!K5-CHI_emi!K59)+(CHI_emi!K61-CHI_emi!K108)+CHI_emi!K110</f>
        <v>323.84344103923081</v>
      </c>
      <c r="L77" s="213">
        <f>(CHI_emi!L5-CHI_emi!L59)+(CHI_emi!L61-CHI_emi!L108)+CHI_emi!L110</f>
        <v>312.69144527901653</v>
      </c>
      <c r="M77" s="213">
        <f>(CHI_emi!M5-CHI_emi!M59)+(CHI_emi!M61-CHI_emi!M108)+CHI_emi!M110</f>
        <v>325.35755999921548</v>
      </c>
      <c r="N77" s="213">
        <f>(CHI_emi!N5-CHI_emi!N59)+(CHI_emi!N61-CHI_emi!N108)+CHI_emi!N110</f>
        <v>376.45402103932378</v>
      </c>
      <c r="O77" s="213">
        <f>(CHI_emi!O5-CHI_emi!O59)+(CHI_emi!O61-CHI_emi!O108)+CHI_emi!O110</f>
        <v>291.02494103940643</v>
      </c>
      <c r="P77" s="213">
        <f>(CHI_emi!P5-CHI_emi!P59)+(CHI_emi!P61-CHI_emi!P108)+CHI_emi!P110</f>
        <v>319.04689103927325</v>
      </c>
      <c r="Q77" s="213">
        <f>(CHI_emi!Q5-CHI_emi!Q59)+(CHI_emi!Q61-CHI_emi!Q108)+CHI_emi!Q110</f>
        <v>310.82525927932585</v>
      </c>
      <c r="R77" s="213">
        <f>(CHI_emi!R5-CHI_emi!R59)+(CHI_emi!R61-CHI_emi!R108)+CHI_emi!R110</f>
        <v>271.14011927909689</v>
      </c>
      <c r="S77" s="213">
        <f>(CHI_emi!S5-CHI_emi!S59)+(CHI_emi!S61-CHI_emi!S108)+CHI_emi!S110</f>
        <v>276.39774827937697</v>
      </c>
      <c r="T77" s="213">
        <f>(CHI_emi!T5-CHI_emi!T59)+(CHI_emi!T61-CHI_emi!T108)+CHI_emi!T110</f>
        <v>291.0098876393846</v>
      </c>
      <c r="U77" s="213">
        <f>(CHI_emi!U5-CHI_emi!U59)+(CHI_emi!U61-CHI_emi!U108)+CHI_emi!U110</f>
        <v>316.6744899594496</v>
      </c>
      <c r="V77" s="213">
        <f>(CHI_emi!V5-CHI_emi!V59)+(CHI_emi!V61-CHI_emi!V108)+CHI_emi!V110</f>
        <v>284.16809951928542</v>
      </c>
      <c r="W77" s="213">
        <f>(CHI_emi!W5-CHI_emi!W59)+(CHI_emi!W61-CHI_emi!W108)+CHI_emi!W110</f>
        <v>285.64364951934471</v>
      </c>
      <c r="X77" s="213">
        <f>(CHI_emi!X5-CHI_emi!X59)+(CHI_emi!X61-CHI_emi!X108)+CHI_emi!X110</f>
        <v>247.29857063888841</v>
      </c>
      <c r="Y77" s="213">
        <f>(CHI_emi!Y5-CHI_emi!Y59)+(CHI_emi!Y61-CHI_emi!Y108)+CHI_emi!Y110</f>
        <v>210.2047417575464</v>
      </c>
      <c r="DA77" s="85"/>
    </row>
    <row r="78" spans="1:105" ht="12" customHeight="1" x14ac:dyDescent="0.25">
      <c r="A78" s="14" t="s">
        <v>146</v>
      </c>
      <c r="B78" s="204">
        <f>CHI_emi!B59+CHI_emi!B108</f>
        <v>1032.3552299999999</v>
      </c>
      <c r="C78" s="204">
        <f>CHI_emi!C59+CHI_emi!C108</f>
        <v>1113.9689699999999</v>
      </c>
      <c r="D78" s="204">
        <f>CHI_emi!D59+CHI_emi!D108</f>
        <v>1147.0750800000001</v>
      </c>
      <c r="E78" s="204">
        <f>CHI_emi!E59+CHI_emi!E108</f>
        <v>1136.5166999999999</v>
      </c>
      <c r="F78" s="204">
        <f>CHI_emi!F59+CHI_emi!F108</f>
        <v>1043.25576</v>
      </c>
      <c r="G78" s="204">
        <f>CHI_emi!G59+CHI_emi!G108</f>
        <v>820.52655000000004</v>
      </c>
      <c r="H78" s="204">
        <f>CHI_emi!H59+CHI_emi!H108</f>
        <v>958.90139999999997</v>
      </c>
      <c r="I78" s="204">
        <f>CHI_emi!I59+CHI_emi!I108</f>
        <v>1981.00899</v>
      </c>
      <c r="J78" s="204">
        <f>CHI_emi!J59+CHI_emi!J108</f>
        <v>1641.3677399999999</v>
      </c>
      <c r="K78" s="204">
        <f>CHI_emi!K59+CHI_emi!K108</f>
        <v>902.32632999999998</v>
      </c>
      <c r="L78" s="204">
        <f>CHI_emi!L59+CHI_emi!L108</f>
        <v>908.68633</v>
      </c>
      <c r="M78" s="204">
        <f>CHI_emi!M59+CHI_emi!M108</f>
        <v>1803.68696</v>
      </c>
      <c r="N78" s="204">
        <f>CHI_emi!N59+CHI_emi!N108</f>
        <v>1852.18235</v>
      </c>
      <c r="O78" s="204">
        <f>CHI_emi!O59+CHI_emi!O108</f>
        <v>1500.3448100000001</v>
      </c>
      <c r="P78" s="204">
        <f>CHI_emi!P59+CHI_emi!P108</f>
        <v>1639.00127</v>
      </c>
      <c r="Q78" s="204">
        <f>CHI_emi!Q59+CHI_emi!Q108</f>
        <v>1796.5150799999999</v>
      </c>
      <c r="R78" s="204">
        <f>CHI_emi!R59+CHI_emi!R108</f>
        <v>1623.8525199999999</v>
      </c>
      <c r="S78" s="204">
        <f>CHI_emi!S59+CHI_emi!S108</f>
        <v>1869.7771299999999</v>
      </c>
      <c r="T78" s="204">
        <f>CHI_emi!T59+CHI_emi!T108</f>
        <v>1588.19427</v>
      </c>
      <c r="U78" s="204">
        <f>CHI_emi!U59+CHI_emi!U108</f>
        <v>1749.4935399999999</v>
      </c>
      <c r="V78" s="204">
        <f>CHI_emi!V59+CHI_emi!V108</f>
        <v>1629.4252200000001</v>
      </c>
      <c r="W78" s="204">
        <f>CHI_emi!W59+CHI_emi!W108</f>
        <v>1401.7650000000001</v>
      </c>
      <c r="X78" s="204">
        <f>CHI_emi!X59+CHI_emi!X108</f>
        <v>928.36571000000004</v>
      </c>
      <c r="Y78" s="204">
        <f>CHI_emi!Y59+CHI_emi!Y108</f>
        <v>921.54333999999994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1052.5693621202431</v>
      </c>
      <c r="C79" s="210">
        <f t="shared" si="16"/>
        <v>1134.0316321201922</v>
      </c>
      <c r="D79" s="210">
        <f t="shared" si="16"/>
        <v>1164.2563658401543</v>
      </c>
      <c r="E79" s="210">
        <f t="shared" si="16"/>
        <v>1159.302375840171</v>
      </c>
      <c r="F79" s="210">
        <f t="shared" si="16"/>
        <v>1147.1136899998164</v>
      </c>
      <c r="G79" s="210">
        <f t="shared" si="16"/>
        <v>1099.3828199993075</v>
      </c>
      <c r="H79" s="210">
        <f t="shared" si="16"/>
        <v>1256.7565958390423</v>
      </c>
      <c r="I79" s="210">
        <f t="shared" si="16"/>
        <v>2267.8432610393997</v>
      </c>
      <c r="J79" s="210">
        <f t="shared" si="16"/>
        <v>1931.2819010391336</v>
      </c>
      <c r="K79" s="210">
        <f t="shared" si="16"/>
        <v>1226.1697710392309</v>
      </c>
      <c r="L79" s="210">
        <f t="shared" si="16"/>
        <v>1221.3777752790165</v>
      </c>
      <c r="M79" s="210">
        <f t="shared" si="16"/>
        <v>2129.0445199992155</v>
      </c>
      <c r="N79" s="210">
        <f t="shared" si="16"/>
        <v>2228.6363710393239</v>
      </c>
      <c r="O79" s="210">
        <f t="shared" si="16"/>
        <v>1791.3697510394065</v>
      </c>
      <c r="P79" s="210">
        <f t="shared" si="16"/>
        <v>1958.0481610392733</v>
      </c>
      <c r="Q79" s="210">
        <f t="shared" si="16"/>
        <v>2107.3403392793257</v>
      </c>
      <c r="R79" s="210">
        <f t="shared" si="16"/>
        <v>1894.9926392790967</v>
      </c>
      <c r="S79" s="210">
        <f t="shared" si="16"/>
        <v>2146.174878279377</v>
      </c>
      <c r="T79" s="210">
        <f t="shared" si="16"/>
        <v>1879.2041576393847</v>
      </c>
      <c r="U79" s="210">
        <f t="shared" si="16"/>
        <v>2066.1680299594495</v>
      </c>
      <c r="V79" s="210">
        <f t="shared" si="16"/>
        <v>1913.5933195192856</v>
      </c>
      <c r="W79" s="210">
        <f t="shared" si="16"/>
        <v>1687.4086495193449</v>
      </c>
      <c r="X79" s="210">
        <f t="shared" si="16"/>
        <v>1175.6642806388884</v>
      </c>
      <c r="Y79" s="210">
        <f t="shared" si="16"/>
        <v>1131.7480817575463</v>
      </c>
      <c r="DA79" s="109"/>
    </row>
    <row r="80" spans="1:105" ht="12" customHeight="1" x14ac:dyDescent="0.25">
      <c r="A80" s="51" t="s">
        <v>48</v>
      </c>
      <c r="B80" s="241">
        <f>CHI_emi!B$5</f>
        <v>1052.2360009615418</v>
      </c>
      <c r="C80" s="241">
        <f>CHI_emi!C$5</f>
        <v>1133.8376618957348</v>
      </c>
      <c r="D80" s="241">
        <f>CHI_emi!D$5</f>
        <v>1164.0406454547692</v>
      </c>
      <c r="E80" s="241">
        <f>CHI_emi!E$5</f>
        <v>1158.9537202378506</v>
      </c>
      <c r="F80" s="241">
        <f>CHI_emi!F$5</f>
        <v>1145.7513581557605</v>
      </c>
      <c r="G80" s="241">
        <f>CHI_emi!G$5</f>
        <v>1096.1113276609422</v>
      </c>
      <c r="H80" s="241">
        <f>CHI_emi!H$5</f>
        <v>1253.8257772313425</v>
      </c>
      <c r="I80" s="241">
        <f>CHI_emi!I$5</f>
        <v>2266.2396211361151</v>
      </c>
      <c r="J80" s="241">
        <f>CHI_emi!J$5</f>
        <v>1928.4211904705337</v>
      </c>
      <c r="K80" s="241">
        <f>CHI_emi!K$5</f>
        <v>1217.1304248227375</v>
      </c>
      <c r="L80" s="241">
        <f>CHI_emi!L$5</f>
        <v>1218.6916765376977</v>
      </c>
      <c r="M80" s="241">
        <f>CHI_emi!M$5</f>
        <v>2126.7112262147707</v>
      </c>
      <c r="N80" s="241">
        <f>CHI_emi!N$5</f>
        <v>2224.4905025410285</v>
      </c>
      <c r="O80" s="241">
        <f>CHI_emi!O$5</f>
        <v>1781.5061504386381</v>
      </c>
      <c r="P80" s="241">
        <f>CHI_emi!P$5</f>
        <v>1950.273577046705</v>
      </c>
      <c r="Q80" s="241">
        <f>CHI_emi!Q$5</f>
        <v>2104.1638988735567</v>
      </c>
      <c r="R80" s="241">
        <f>CHI_emi!R$5</f>
        <v>1891.539858271311</v>
      </c>
      <c r="S80" s="241">
        <f>CHI_emi!S$5</f>
        <v>2141.9882621259476</v>
      </c>
      <c r="T80" s="241">
        <f>CHI_emi!T$5</f>
        <v>1875.7127846094158</v>
      </c>
      <c r="U80" s="241">
        <f>CHI_emi!U$5</f>
        <v>2062.1435988734956</v>
      </c>
      <c r="V80" s="241">
        <f>CHI_emi!V$5</f>
        <v>1910.76280955888</v>
      </c>
      <c r="W80" s="241">
        <f>CHI_emi!W$5</f>
        <v>1684.774814129624</v>
      </c>
      <c r="X80" s="241">
        <f>CHI_emi!X$5</f>
        <v>1120.9648780793655</v>
      </c>
      <c r="Y80" s="241">
        <f>CHI_emi!Y$5</f>
        <v>1056.7086648768477</v>
      </c>
      <c r="DA80" s="83"/>
    </row>
    <row r="81" spans="1:105" ht="12" customHeight="1" x14ac:dyDescent="0.25">
      <c r="A81" s="99" t="s">
        <v>49</v>
      </c>
      <c r="B81" s="282">
        <f>CHI_emi!B$61</f>
        <v>0.33336115870126193</v>
      </c>
      <c r="C81" s="282">
        <f>CHI_emi!C$61</f>
        <v>0.19397022445739201</v>
      </c>
      <c r="D81" s="282">
        <f>CHI_emi!D$61</f>
        <v>0.21572038538508856</v>
      </c>
      <c r="E81" s="282">
        <f>CHI_emi!E$61</f>
        <v>0.34865560232047088</v>
      </c>
      <c r="F81" s="282">
        <f>CHI_emi!F$61</f>
        <v>1.3623318440559131</v>
      </c>
      <c r="G81" s="282">
        <f>CHI_emi!G$61</f>
        <v>3.271492338365301</v>
      </c>
      <c r="H81" s="282">
        <f>CHI_emi!H$61</f>
        <v>2.9308186076999228</v>
      </c>
      <c r="I81" s="282">
        <f>CHI_emi!I$61</f>
        <v>1.6036399032844881</v>
      </c>
      <c r="J81" s="282">
        <f>CHI_emi!J$61</f>
        <v>2.860710568599842</v>
      </c>
      <c r="K81" s="282">
        <f>CHI_emi!K$61</f>
        <v>9.0393462164933176</v>
      </c>
      <c r="L81" s="282">
        <f>CHI_emi!L$61</f>
        <v>2.6860987413187818</v>
      </c>
      <c r="M81" s="282">
        <f>CHI_emi!M$61</f>
        <v>2.3332937844447743</v>
      </c>
      <c r="N81" s="282">
        <f>CHI_emi!N$61</f>
        <v>4.1458684982953358</v>
      </c>
      <c r="O81" s="282">
        <f>CHI_emi!O$61</f>
        <v>9.8636006007684056</v>
      </c>
      <c r="P81" s="282">
        <f>CHI_emi!P$61</f>
        <v>7.7745839925682327</v>
      </c>
      <c r="Q81" s="282">
        <f>CHI_emi!Q$61</f>
        <v>3.1764404057690205</v>
      </c>
      <c r="R81" s="282">
        <f>CHI_emi!R$61</f>
        <v>3.4527810077857821</v>
      </c>
      <c r="S81" s="282">
        <f>CHI_emi!S$61</f>
        <v>4.1866161534293065</v>
      </c>
      <c r="T81" s="282">
        <f>CHI_emi!T$61</f>
        <v>3.4913730299687309</v>
      </c>
      <c r="U81" s="282">
        <f>CHI_emi!U$61</f>
        <v>4.0244310859539096</v>
      </c>
      <c r="V81" s="282">
        <f>CHI_emi!V$61</f>
        <v>2.830509960405506</v>
      </c>
      <c r="W81" s="282">
        <f>CHI_emi!W$61</f>
        <v>2.6338353897208071</v>
      </c>
      <c r="X81" s="282">
        <f>CHI_emi!X$61</f>
        <v>54.699402559522987</v>
      </c>
      <c r="Y81" s="282">
        <f>CHI_emi!Y$61</f>
        <v>75.039416880698639</v>
      </c>
      <c r="DA81" s="94"/>
    </row>
    <row r="82" spans="1:105" ht="12" customHeight="1" x14ac:dyDescent="0.25">
      <c r="A82" s="52" t="s">
        <v>50</v>
      </c>
      <c r="B82" s="242">
        <f>CHI_emi!B$110</f>
        <v>0</v>
      </c>
      <c r="C82" s="242">
        <f>CHI_emi!C$110</f>
        <v>0</v>
      </c>
      <c r="D82" s="242">
        <f>CHI_emi!D$110</f>
        <v>0</v>
      </c>
      <c r="E82" s="242">
        <f>CHI_emi!E$110</f>
        <v>0</v>
      </c>
      <c r="F82" s="242">
        <f>CHI_emi!F$110</f>
        <v>0</v>
      </c>
      <c r="G82" s="242">
        <f>CHI_emi!G$110</f>
        <v>0</v>
      </c>
      <c r="H82" s="242">
        <f>CHI_emi!H$110</f>
        <v>0</v>
      </c>
      <c r="I82" s="242">
        <f>CHI_emi!I$110</f>
        <v>0</v>
      </c>
      <c r="J82" s="242">
        <f>CHI_emi!J$110</f>
        <v>0</v>
      </c>
      <c r="K82" s="242">
        <f>CHI_emi!K$110</f>
        <v>0</v>
      </c>
      <c r="L82" s="242">
        <f>CHI_emi!L$110</f>
        <v>0</v>
      </c>
      <c r="M82" s="242">
        <f>CHI_emi!M$110</f>
        <v>0</v>
      </c>
      <c r="N82" s="242">
        <f>CHI_emi!N$110</f>
        <v>0</v>
      </c>
      <c r="O82" s="242">
        <f>CHI_emi!O$110</f>
        <v>0</v>
      </c>
      <c r="P82" s="242">
        <f>CHI_emi!P$110</f>
        <v>0</v>
      </c>
      <c r="Q82" s="242">
        <f>CHI_emi!Q$110</f>
        <v>0</v>
      </c>
      <c r="R82" s="242">
        <f>CHI_emi!R$110</f>
        <v>0</v>
      </c>
      <c r="S82" s="242">
        <f>CHI_emi!S$110</f>
        <v>0</v>
      </c>
      <c r="T82" s="242">
        <f>CHI_emi!T$110</f>
        <v>0</v>
      </c>
      <c r="U82" s="242">
        <f>CHI_emi!U$110</f>
        <v>0</v>
      </c>
      <c r="V82" s="242">
        <f>CHI_emi!V$110</f>
        <v>0</v>
      </c>
      <c r="W82" s="242">
        <f>CHI_emi!W$110</f>
        <v>0</v>
      </c>
      <c r="X82" s="242">
        <f>CHI_emi!X$110</f>
        <v>0</v>
      </c>
      <c r="Y82" s="242">
        <f>CHI_emi!Y$110</f>
        <v>0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709.85339539383654</v>
      </c>
      <c r="C85" s="287">
        <f t="shared" si="17"/>
        <v>584.87062863683059</v>
      </c>
      <c r="D85" s="287">
        <f t="shared" si="17"/>
        <v>568.0833759680819</v>
      </c>
      <c r="E85" s="287">
        <f t="shared" si="17"/>
        <v>622.39062789974855</v>
      </c>
      <c r="F85" s="287">
        <f t="shared" si="17"/>
        <v>686.80272388662308</v>
      </c>
      <c r="G85" s="287">
        <f t="shared" si="17"/>
        <v>682.84752999923978</v>
      </c>
      <c r="H85" s="287">
        <f t="shared" si="17"/>
        <v>820.92686229880633</v>
      </c>
      <c r="I85" s="287">
        <f t="shared" si="17"/>
        <v>1076.5269084815689</v>
      </c>
      <c r="J85" s="287">
        <f t="shared" si="17"/>
        <v>1217.9185796893059</v>
      </c>
      <c r="K85" s="287">
        <f t="shared" si="17"/>
        <v>1063.6631342713222</v>
      </c>
      <c r="L85" s="287">
        <f t="shared" si="17"/>
        <v>1128.1644952891259</v>
      </c>
      <c r="M85" s="287">
        <f t="shared" si="17"/>
        <v>1270.9180056645735</v>
      </c>
      <c r="N85" s="287">
        <f t="shared" si="17"/>
        <v>1108.5120775086466</v>
      </c>
      <c r="O85" s="287">
        <f t="shared" si="17"/>
        <v>629.02698566445315</v>
      </c>
      <c r="P85" s="287">
        <f t="shared" si="17"/>
        <v>772.8735833092295</v>
      </c>
      <c r="Q85" s="287">
        <f t="shared" si="17"/>
        <v>786.41607414968644</v>
      </c>
      <c r="R85" s="287">
        <f t="shared" si="17"/>
        <v>865.96504082334934</v>
      </c>
      <c r="S85" s="287">
        <f t="shared" si="17"/>
        <v>760.32417742447103</v>
      </c>
      <c r="T85" s="287">
        <f t="shared" si="17"/>
        <v>951.56825969470049</v>
      </c>
      <c r="U85" s="287">
        <f t="shared" si="17"/>
        <v>860.70007492278501</v>
      </c>
      <c r="V85" s="287">
        <f t="shared" si="17"/>
        <v>1265.5703336474867</v>
      </c>
      <c r="W85" s="287">
        <f t="shared" si="17"/>
        <v>1068.1985090879725</v>
      </c>
      <c r="X85" s="287">
        <f t="shared" si="17"/>
        <v>892.79044783194479</v>
      </c>
      <c r="Y85" s="287">
        <f t="shared" si="17"/>
        <v>245.27993999496269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8843.0229861224761</v>
      </c>
      <c r="C86" s="288">
        <f t="shared" si="18"/>
        <v>7258.5415454729309</v>
      </c>
      <c r="D86" s="288">
        <f t="shared" si="18"/>
        <v>6982.0945338377587</v>
      </c>
      <c r="E86" s="288">
        <f t="shared" si="18"/>
        <v>7613.7950026169219</v>
      </c>
      <c r="F86" s="288">
        <f t="shared" si="18"/>
        <v>8504.8974915171984</v>
      </c>
      <c r="G86" s="288">
        <f t="shared" si="18"/>
        <v>8296.5830284559252</v>
      </c>
      <c r="H86" s="288">
        <f t="shared" si="18"/>
        <v>10201.645578202986</v>
      </c>
      <c r="I86" s="288">
        <f t="shared" si="18"/>
        <v>13761.216453978677</v>
      </c>
      <c r="J86" s="288">
        <f t="shared" si="18"/>
        <v>15891.220921198636</v>
      </c>
      <c r="K86" s="288">
        <f t="shared" si="18"/>
        <v>8874.7209347068438</v>
      </c>
      <c r="L86" s="288">
        <f t="shared" si="18"/>
        <v>12650.59891019198</v>
      </c>
      <c r="M86" s="288">
        <f t="shared" si="18"/>
        <v>14365.952409036066</v>
      </c>
      <c r="N86" s="288">
        <f t="shared" si="18"/>
        <v>13037.31010231186</v>
      </c>
      <c r="O86" s="288">
        <f t="shared" si="18"/>
        <v>5285.1146949542172</v>
      </c>
      <c r="P86" s="288">
        <f t="shared" si="18"/>
        <v>7432.6380310626637</v>
      </c>
      <c r="Q86" s="288">
        <f t="shared" si="18"/>
        <v>8640.6075110002384</v>
      </c>
      <c r="R86" s="288">
        <f t="shared" si="18"/>
        <v>7645.6363081252666</v>
      </c>
      <c r="S86" s="288">
        <f t="shared" si="18"/>
        <v>6293.5882564897684</v>
      </c>
      <c r="T86" s="288">
        <f t="shared" si="18"/>
        <v>7546.3806457239316</v>
      </c>
      <c r="U86" s="288">
        <f t="shared" si="18"/>
        <v>6916.9529653840555</v>
      </c>
      <c r="V86" s="288">
        <f t="shared" si="18"/>
        <v>10113.855010108829</v>
      </c>
      <c r="W86" s="288">
        <f t="shared" si="18"/>
        <v>9786.8345782977758</v>
      </c>
      <c r="X86" s="288">
        <f t="shared" si="18"/>
        <v>9030.1406788921631</v>
      </c>
      <c r="Y86" s="288">
        <f t="shared" si="18"/>
        <v>3538.1297296005901</v>
      </c>
      <c r="DA86" s="94"/>
    </row>
    <row r="87" spans="1:105" ht="12" customHeight="1" x14ac:dyDescent="0.25">
      <c r="A87" s="49" t="s">
        <v>50</v>
      </c>
      <c r="B87" s="289" t="str">
        <f t="shared" ref="B87:Y87" si="19">IF(B$7=0,"",B$7/B$12*1000)</f>
        <v/>
      </c>
      <c r="C87" s="289" t="str">
        <f t="shared" si="19"/>
        <v/>
      </c>
      <c r="D87" s="289" t="str">
        <f t="shared" si="19"/>
        <v/>
      </c>
      <c r="E87" s="289" t="str">
        <f t="shared" si="19"/>
        <v/>
      </c>
      <c r="F87" s="289" t="str">
        <f t="shared" si="19"/>
        <v/>
      </c>
      <c r="G87" s="289" t="str">
        <f t="shared" si="19"/>
        <v/>
      </c>
      <c r="H87" s="289" t="str">
        <f t="shared" si="19"/>
        <v/>
      </c>
      <c r="I87" s="289" t="str">
        <f t="shared" si="19"/>
        <v/>
      </c>
      <c r="J87" s="289" t="str">
        <f t="shared" si="19"/>
        <v/>
      </c>
      <c r="K87" s="289" t="str">
        <f t="shared" si="19"/>
        <v/>
      </c>
      <c r="L87" s="289" t="str">
        <f t="shared" si="19"/>
        <v/>
      </c>
      <c r="M87" s="289" t="str">
        <f t="shared" si="19"/>
        <v/>
      </c>
      <c r="N87" s="289" t="str">
        <f t="shared" si="19"/>
        <v/>
      </c>
      <c r="O87" s="289" t="str">
        <f t="shared" si="19"/>
        <v/>
      </c>
      <c r="P87" s="289" t="str">
        <f t="shared" si="19"/>
        <v/>
      </c>
      <c r="Q87" s="289" t="str">
        <f t="shared" si="19"/>
        <v/>
      </c>
      <c r="R87" s="289" t="str">
        <f t="shared" si="19"/>
        <v/>
      </c>
      <c r="S87" s="289" t="str">
        <f t="shared" si="19"/>
        <v/>
      </c>
      <c r="T87" s="289" t="str">
        <f t="shared" si="19"/>
        <v/>
      </c>
      <c r="U87" s="289" t="str">
        <f t="shared" si="19"/>
        <v/>
      </c>
      <c r="V87" s="289" t="str">
        <f t="shared" si="19"/>
        <v/>
      </c>
      <c r="W87" s="289" t="str">
        <f t="shared" si="19"/>
        <v/>
      </c>
      <c r="X87" s="289" t="str">
        <f t="shared" si="19"/>
        <v/>
      </c>
      <c r="Y87" s="289" t="str">
        <f t="shared" si="19"/>
        <v/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1.9953625382285094</v>
      </c>
      <c r="C89" s="252">
        <f t="shared" si="20"/>
        <v>1.9126173935352342</v>
      </c>
      <c r="D89" s="252">
        <f t="shared" si="20"/>
        <v>1.8436040055480232</v>
      </c>
      <c r="E89" s="252">
        <f t="shared" si="20"/>
        <v>2.0205294504160873</v>
      </c>
      <c r="F89" s="252">
        <f t="shared" si="20"/>
        <v>1.6951165029459001</v>
      </c>
      <c r="G89" s="252">
        <f t="shared" si="20"/>
        <v>1.5159846208234145</v>
      </c>
      <c r="H89" s="252">
        <f t="shared" si="20"/>
        <v>1.4328086221286904</v>
      </c>
      <c r="I89" s="252">
        <f t="shared" si="20"/>
        <v>1.9231716971261292</v>
      </c>
      <c r="J89" s="252">
        <f t="shared" si="20"/>
        <v>1.6983615523752889</v>
      </c>
      <c r="K89" s="252">
        <f t="shared" si="20"/>
        <v>1.7970187743407742</v>
      </c>
      <c r="L89" s="252">
        <f t="shared" si="20"/>
        <v>1.383433609287966</v>
      </c>
      <c r="M89" s="252">
        <f t="shared" si="20"/>
        <v>1.9242741271197916</v>
      </c>
      <c r="N89" s="252">
        <f t="shared" si="20"/>
        <v>1.8083072053554772</v>
      </c>
      <c r="O89" s="252">
        <f t="shared" si="20"/>
        <v>1.3132254212833723</v>
      </c>
      <c r="P89" s="252">
        <f t="shared" si="20"/>
        <v>1.6526388186819077</v>
      </c>
      <c r="Q89" s="252">
        <f t="shared" si="20"/>
        <v>1.5062029367532008</v>
      </c>
      <c r="R89" s="252">
        <f t="shared" si="20"/>
        <v>1.6862253882159661</v>
      </c>
      <c r="S89" s="252">
        <f t="shared" si="20"/>
        <v>1.7810673784140787</v>
      </c>
      <c r="T89" s="252">
        <f t="shared" si="20"/>
        <v>1.6142142975337992</v>
      </c>
      <c r="U89" s="252">
        <f t="shared" si="20"/>
        <v>1.4859142667599605</v>
      </c>
      <c r="V89" s="252">
        <f t="shared" si="20"/>
        <v>1.4481633604683761</v>
      </c>
      <c r="W89" s="252">
        <f t="shared" si="20"/>
        <v>0.87005746758646796</v>
      </c>
      <c r="X89" s="252">
        <f t="shared" si="20"/>
        <v>1.5494582790842362</v>
      </c>
      <c r="Y89" s="252">
        <f t="shared" si="20"/>
        <v>1.3399036805204732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1.5620332087050659</v>
      </c>
      <c r="C90" s="291">
        <f t="shared" si="21"/>
        <v>1.5635596473549285</v>
      </c>
      <c r="D90" s="291">
        <f t="shared" si="21"/>
        <v>1.4617923765969563</v>
      </c>
      <c r="E90" s="291">
        <f t="shared" si="21"/>
        <v>1.5718002952042447</v>
      </c>
      <c r="F90" s="291">
        <f t="shared" si="21"/>
        <v>1.2672785547746397</v>
      </c>
      <c r="G90" s="291">
        <f t="shared" si="21"/>
        <v>1.0096831568248021</v>
      </c>
      <c r="H90" s="291">
        <f t="shared" si="21"/>
        <v>0.95519158966446438</v>
      </c>
      <c r="I90" s="291">
        <f t="shared" si="21"/>
        <v>1.4653641460961295</v>
      </c>
      <c r="J90" s="291">
        <f t="shared" si="21"/>
        <v>1.2637737825089639</v>
      </c>
      <c r="K90" s="291">
        <f t="shared" si="21"/>
        <v>1.1447778236489721</v>
      </c>
      <c r="L90" s="291">
        <f t="shared" si="21"/>
        <v>0.84966380697037192</v>
      </c>
      <c r="M90" s="291">
        <f t="shared" si="21"/>
        <v>1.4007664650576654</v>
      </c>
      <c r="N90" s="291">
        <f t="shared" si="21"/>
        <v>1.3073201858118271</v>
      </c>
      <c r="O90" s="291">
        <f t="shared" si="21"/>
        <v>0.92749412812928067</v>
      </c>
      <c r="P90" s="291">
        <f t="shared" si="21"/>
        <v>1.1600703381699449</v>
      </c>
      <c r="Q90" s="291">
        <f t="shared" si="21"/>
        <v>1.1138969302574431</v>
      </c>
      <c r="R90" s="291">
        <f t="shared" si="21"/>
        <v>1.2361998269615408</v>
      </c>
      <c r="S90" s="291">
        <f t="shared" si="21"/>
        <v>1.2818451371957</v>
      </c>
      <c r="T90" s="291">
        <f t="shared" si="21"/>
        <v>1.1242768346605403</v>
      </c>
      <c r="U90" s="291">
        <f t="shared" si="21"/>
        <v>1.0631865957611597</v>
      </c>
      <c r="V90" s="291">
        <f t="shared" si="21"/>
        <v>1.0757715455930794</v>
      </c>
      <c r="W90" s="291">
        <f t="shared" si="21"/>
        <v>0.6089991587457475</v>
      </c>
      <c r="X90" s="291">
        <f t="shared" si="21"/>
        <v>1.1422726962788854</v>
      </c>
      <c r="Y90" s="291">
        <f t="shared" si="21"/>
        <v>1.0544997433693739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0.43332932952344339</v>
      </c>
      <c r="C91" s="291">
        <f t="shared" si="22"/>
        <v>0.34905774618030561</v>
      </c>
      <c r="D91" s="291">
        <f t="shared" si="22"/>
        <v>0.38181162895106685</v>
      </c>
      <c r="E91" s="291">
        <f t="shared" si="22"/>
        <v>0.44872915521184265</v>
      </c>
      <c r="F91" s="291">
        <f t="shared" si="22"/>
        <v>0.42783794817126047</v>
      </c>
      <c r="G91" s="291">
        <f t="shared" si="22"/>
        <v>0.5063014639986122</v>
      </c>
      <c r="H91" s="291">
        <f t="shared" si="22"/>
        <v>0.47761703246422599</v>
      </c>
      <c r="I91" s="291">
        <f t="shared" si="22"/>
        <v>0.45780755102999959</v>
      </c>
      <c r="J91" s="291">
        <f t="shared" si="22"/>
        <v>0.43458776986632502</v>
      </c>
      <c r="K91" s="291">
        <f t="shared" si="22"/>
        <v>0.65224095069180199</v>
      </c>
      <c r="L91" s="291">
        <f t="shared" si="22"/>
        <v>0.53376980231759419</v>
      </c>
      <c r="M91" s="291">
        <f t="shared" si="22"/>
        <v>0.52350766206212618</v>
      </c>
      <c r="N91" s="291">
        <f t="shared" si="22"/>
        <v>0.50098701954365021</v>
      </c>
      <c r="O91" s="291">
        <f t="shared" si="22"/>
        <v>0.38573129315409155</v>
      </c>
      <c r="P91" s="291">
        <f t="shared" si="22"/>
        <v>0.49256848051196273</v>
      </c>
      <c r="Q91" s="291">
        <f t="shared" si="22"/>
        <v>0.3923060064957577</v>
      </c>
      <c r="R91" s="291">
        <f t="shared" si="22"/>
        <v>0.45002556125442528</v>
      </c>
      <c r="S91" s="291">
        <f t="shared" si="22"/>
        <v>0.49922224121837872</v>
      </c>
      <c r="T91" s="291">
        <f t="shared" si="22"/>
        <v>0.48993746287325884</v>
      </c>
      <c r="U91" s="291">
        <f t="shared" si="22"/>
        <v>0.42272767099880088</v>
      </c>
      <c r="V91" s="291">
        <f t="shared" si="22"/>
        <v>0.3723918148752966</v>
      </c>
      <c r="W91" s="291">
        <f t="shared" si="22"/>
        <v>0.26105830884072045</v>
      </c>
      <c r="X91" s="291">
        <f t="shared" si="22"/>
        <v>0.40718558280535078</v>
      </c>
      <c r="Y91" s="291">
        <f t="shared" si="22"/>
        <v>0.28540393715109919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0.54599495519953345</v>
      </c>
      <c r="C92" s="291">
        <f t="shared" si="23"/>
        <v>0.45666023561874824</v>
      </c>
      <c r="D92" s="291">
        <f t="shared" si="23"/>
        <v>0.50138490000135361</v>
      </c>
      <c r="E92" s="291">
        <f t="shared" si="23"/>
        <v>0.57763566742817984</v>
      </c>
      <c r="F92" s="291">
        <f t="shared" si="23"/>
        <v>0.57583785246749086</v>
      </c>
      <c r="G92" s="291">
        <f t="shared" si="23"/>
        <v>0.69106132482180627</v>
      </c>
      <c r="H92" s="291">
        <f t="shared" si="23"/>
        <v>0.69718408554782774</v>
      </c>
      <c r="I92" s="291">
        <f t="shared" si="23"/>
        <v>0.70572289722765202</v>
      </c>
      <c r="J92" s="291">
        <f t="shared" si="23"/>
        <v>0.68137212806270386</v>
      </c>
      <c r="K92" s="291">
        <f t="shared" si="23"/>
        <v>0.71216219403824466</v>
      </c>
      <c r="L92" s="291">
        <f t="shared" si="23"/>
        <v>0.58280712538314472</v>
      </c>
      <c r="M92" s="291">
        <f t="shared" si="23"/>
        <v>0.58501903736252758</v>
      </c>
      <c r="N92" s="291">
        <f t="shared" si="23"/>
        <v>0.584166179597149</v>
      </c>
      <c r="O92" s="291">
        <f t="shared" si="23"/>
        <v>0.3408768971704863</v>
      </c>
      <c r="P92" s="291">
        <f t="shared" si="23"/>
        <v>0.43529062396766349</v>
      </c>
      <c r="Q92" s="291">
        <f t="shared" si="23"/>
        <v>0.35332600740680481</v>
      </c>
      <c r="R92" s="291">
        <f t="shared" si="23"/>
        <v>0.40531047742382886</v>
      </c>
      <c r="S92" s="291">
        <f t="shared" si="23"/>
        <v>0.44961891578959001</v>
      </c>
      <c r="T92" s="291">
        <f t="shared" si="23"/>
        <v>0.44125668424579223</v>
      </c>
      <c r="U92" s="291">
        <f t="shared" si="23"/>
        <v>0.41164325469626817</v>
      </c>
      <c r="V92" s="291">
        <f t="shared" si="23"/>
        <v>0.36262726387256777</v>
      </c>
      <c r="W92" s="291">
        <f t="shared" si="23"/>
        <v>0.28841095792825688</v>
      </c>
      <c r="X92" s="291">
        <f t="shared" si="23"/>
        <v>0.44051966786386948</v>
      </c>
      <c r="Y92" s="291">
        <f t="shared" si="23"/>
        <v>0.23573516187293336</v>
      </c>
      <c r="DA92" s="94"/>
    </row>
    <row r="93" spans="1:105" ht="12" customHeight="1" x14ac:dyDescent="0.25">
      <c r="A93" s="49" t="s">
        <v>50</v>
      </c>
      <c r="B93" s="253" t="str">
        <f t="shared" ref="B93:Y93" si="24">IF(B$55=0,"",B$55/B$12)</f>
        <v/>
      </c>
      <c r="C93" s="253" t="str">
        <f t="shared" si="24"/>
        <v/>
      </c>
      <c r="D93" s="253" t="str">
        <f t="shared" si="24"/>
        <v/>
      </c>
      <c r="E93" s="253" t="str">
        <f t="shared" si="24"/>
        <v/>
      </c>
      <c r="F93" s="253" t="str">
        <f t="shared" si="24"/>
        <v/>
      </c>
      <c r="G93" s="253" t="str">
        <f t="shared" si="24"/>
        <v/>
      </c>
      <c r="H93" s="253" t="str">
        <f t="shared" si="24"/>
        <v/>
      </c>
      <c r="I93" s="253" t="str">
        <f t="shared" si="24"/>
        <v/>
      </c>
      <c r="J93" s="253" t="str">
        <f t="shared" si="24"/>
        <v/>
      </c>
      <c r="K93" s="253" t="str">
        <f t="shared" si="24"/>
        <v/>
      </c>
      <c r="L93" s="253" t="str">
        <f t="shared" si="24"/>
        <v/>
      </c>
      <c r="M93" s="253" t="str">
        <f t="shared" si="24"/>
        <v/>
      </c>
      <c r="N93" s="253" t="str">
        <f t="shared" si="24"/>
        <v/>
      </c>
      <c r="O93" s="253" t="str">
        <f t="shared" si="24"/>
        <v/>
      </c>
      <c r="P93" s="253" t="str">
        <f t="shared" si="24"/>
        <v/>
      </c>
      <c r="Q93" s="253" t="str">
        <f t="shared" si="24"/>
        <v/>
      </c>
      <c r="R93" s="253" t="str">
        <f t="shared" si="24"/>
        <v/>
      </c>
      <c r="S93" s="253" t="str">
        <f t="shared" si="24"/>
        <v/>
      </c>
      <c r="T93" s="253" t="str">
        <f t="shared" si="24"/>
        <v/>
      </c>
      <c r="U93" s="253" t="str">
        <f t="shared" si="24"/>
        <v/>
      </c>
      <c r="V93" s="253" t="str">
        <f t="shared" si="24"/>
        <v/>
      </c>
      <c r="W93" s="253" t="str">
        <f t="shared" si="24"/>
        <v/>
      </c>
      <c r="X93" s="253" t="str">
        <f t="shared" si="24"/>
        <v/>
      </c>
      <c r="Y93" s="253" t="str">
        <f t="shared" si="24"/>
        <v/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1.8358622129597855</v>
      </c>
      <c r="C95" s="252">
        <f t="shared" si="25"/>
        <v>1.7826455712749887</v>
      </c>
      <c r="D95" s="252">
        <f t="shared" si="25"/>
        <v>1.7037974444404473</v>
      </c>
      <c r="E95" s="252">
        <f t="shared" si="25"/>
        <v>1.8554382947504833</v>
      </c>
      <c r="F95" s="252">
        <f t="shared" si="25"/>
        <v>1.5251608007352355</v>
      </c>
      <c r="G95" s="252">
        <f t="shared" si="25"/>
        <v>1.3118477914244111</v>
      </c>
      <c r="H95" s="252">
        <f t="shared" si="25"/>
        <v>1.2422234018175666</v>
      </c>
      <c r="I95" s="252">
        <f t="shared" si="25"/>
        <v>1.7447917579828924</v>
      </c>
      <c r="J95" s="252">
        <f t="shared" si="25"/>
        <v>1.5295625461848044</v>
      </c>
      <c r="K95" s="252">
        <f t="shared" si="25"/>
        <v>1.5460804404916437</v>
      </c>
      <c r="L95" s="252">
        <f t="shared" si="25"/>
        <v>1.1781758843799717</v>
      </c>
      <c r="M95" s="252">
        <f t="shared" si="25"/>
        <v>1.7264847763105078</v>
      </c>
      <c r="N95" s="252">
        <f t="shared" si="25"/>
        <v>1.6213139879090288</v>
      </c>
      <c r="O95" s="252">
        <f t="shared" si="25"/>
        <v>1.1736300328106608</v>
      </c>
      <c r="P95" s="252">
        <f t="shared" si="25"/>
        <v>1.4765173214092802</v>
      </c>
      <c r="Q95" s="252">
        <f t="shared" si="25"/>
        <v>1.3649840054116367</v>
      </c>
      <c r="R95" s="252">
        <f t="shared" si="25"/>
        <v>1.523753387052355</v>
      </c>
      <c r="S95" s="252">
        <f t="shared" si="25"/>
        <v>1.6048757061390273</v>
      </c>
      <c r="T95" s="252">
        <f t="shared" si="25"/>
        <v>1.4409076266433338</v>
      </c>
      <c r="U95" s="252">
        <f t="shared" si="25"/>
        <v>1.3399098505465497</v>
      </c>
      <c r="V95" s="252">
        <f t="shared" si="25"/>
        <v>1.3154031837954898</v>
      </c>
      <c r="W95" s="252">
        <f t="shared" si="25"/>
        <v>0.78283354310701903</v>
      </c>
      <c r="X95" s="252">
        <f t="shared" si="25"/>
        <v>1.4088948784316593</v>
      </c>
      <c r="Y95" s="252">
        <f t="shared" si="25"/>
        <v>1.2417975859190018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1.5620332087050659</v>
      </c>
      <c r="C96" s="291">
        <f>IF(CHI_ued!C$16=0,"",CHI_ued!C$16/C$10)</f>
        <v>1.5635596473549285</v>
      </c>
      <c r="D96" s="291">
        <f>IF(CHI_ued!D$16=0,"",CHI_ued!D$16/D$10)</f>
        <v>1.4617923765969563</v>
      </c>
      <c r="E96" s="291">
        <f>IF(CHI_ued!E$16=0,"",CHI_ued!E$16/E$10)</f>
        <v>1.5718002952042447</v>
      </c>
      <c r="F96" s="291">
        <f>IF(CHI_ued!F$16=0,"",CHI_ued!F$16/F$10)</f>
        <v>1.2672785547746397</v>
      </c>
      <c r="G96" s="291">
        <f>IF(CHI_ued!G$16=0,"",CHI_ued!G$16/G$10)</f>
        <v>1.0096831568248021</v>
      </c>
      <c r="H96" s="291">
        <f>IF(CHI_ued!H$16=0,"",CHI_ued!H$16/H$10)</f>
        <v>0.95519158966446438</v>
      </c>
      <c r="I96" s="291">
        <f>IF(CHI_ued!I$16=0,"",CHI_ued!I$16/I$10)</f>
        <v>1.4653641460961295</v>
      </c>
      <c r="J96" s="291">
        <f>IF(CHI_ued!J$16=0,"",CHI_ued!J$16/J$10)</f>
        <v>1.2637737825089639</v>
      </c>
      <c r="K96" s="291">
        <f>IF(CHI_ued!K$16=0,"",CHI_ued!K$16/K$10)</f>
        <v>1.1447778236489721</v>
      </c>
      <c r="L96" s="291">
        <f>IF(CHI_ued!L$16=0,"",CHI_ued!L$16/L$10)</f>
        <v>0.84966380697037192</v>
      </c>
      <c r="M96" s="291">
        <f>IF(CHI_ued!M$16=0,"",CHI_ued!M$16/M$10)</f>
        <v>1.4007664650576654</v>
      </c>
      <c r="N96" s="291">
        <f>IF(CHI_ued!N$16=0,"",CHI_ued!N$16/N$10)</f>
        <v>1.3073201858118271</v>
      </c>
      <c r="O96" s="291">
        <f>IF(CHI_ued!O$16=0,"",CHI_ued!O$16/O$10)</f>
        <v>0.92749412812928067</v>
      </c>
      <c r="P96" s="291">
        <f>IF(CHI_ued!P$16=0,"",CHI_ued!P$16/P$10)</f>
        <v>1.1600703381699449</v>
      </c>
      <c r="Q96" s="291">
        <f>IF(CHI_ued!Q$16=0,"",CHI_ued!Q$16/Q$10)</f>
        <v>1.1138969302574431</v>
      </c>
      <c r="R96" s="291">
        <f>IF(CHI_ued!R$16=0,"",CHI_ued!R$16/R$10)</f>
        <v>1.2361998269615408</v>
      </c>
      <c r="S96" s="291">
        <f>IF(CHI_ued!S$16=0,"",CHI_ued!S$16/S$10)</f>
        <v>1.2818451371957</v>
      </c>
      <c r="T96" s="291">
        <f>IF(CHI_ued!T$16=0,"",CHI_ued!T$16/T$10)</f>
        <v>1.1242768346605403</v>
      </c>
      <c r="U96" s="291">
        <f>IF(CHI_ued!U$16=0,"",CHI_ued!U$16/U$10)</f>
        <v>1.0631865957611597</v>
      </c>
      <c r="V96" s="291">
        <f>IF(CHI_ued!V$16=0,"",CHI_ued!V$16/V$10)</f>
        <v>1.0757715455930794</v>
      </c>
      <c r="W96" s="291">
        <f>IF(CHI_ued!W$16=0,"",CHI_ued!W$16/W$10)</f>
        <v>0.6089991587457475</v>
      </c>
      <c r="X96" s="291">
        <f>IF(CHI_ued!X$16=0,"",CHI_ued!X$16/X$10)</f>
        <v>1.1422726962788854</v>
      </c>
      <c r="Y96" s="291">
        <f>IF(CHI_ued!Y$16=0,"",CHI_ued!Y$16/Y$10)</f>
        <v>1.0544997433693739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0.27382900425471945</v>
      </c>
      <c r="C97" s="291">
        <f>IF((CHI_ued!C$5-CHI_ued!C$16)=0,"",(CHI_ued!C$5-CHI_ued!C$16)/C$10)</f>
        <v>0.21908592392006015</v>
      </c>
      <c r="D97" s="291">
        <f>IF((CHI_ued!D$5-CHI_ued!D$16)=0,"",(CHI_ued!D$5-CHI_ued!D$16)/D$10)</f>
        <v>0.24200506784349105</v>
      </c>
      <c r="E97" s="291">
        <f>IF((CHI_ued!E$5-CHI_ued!E$16)=0,"",(CHI_ued!E$5-CHI_ued!E$16)/E$10)</f>
        <v>0.28363799954623858</v>
      </c>
      <c r="F97" s="291">
        <f>IF((CHI_ued!F$5-CHI_ued!F$16)=0,"",(CHI_ued!F$5-CHI_ued!F$16)/F$10)</f>
        <v>0.25788224596059595</v>
      </c>
      <c r="G97" s="291">
        <f>IF((CHI_ued!G$5-CHI_ued!G$16)=0,"",(CHI_ued!G$5-CHI_ued!G$16)/G$10)</f>
        <v>0.30216463459960885</v>
      </c>
      <c r="H97" s="291">
        <f>IF((CHI_ued!H$5-CHI_ued!H$16)=0,"",(CHI_ued!H$5-CHI_ued!H$16)/H$10)</f>
        <v>0.28703181215310231</v>
      </c>
      <c r="I97" s="291">
        <f>IF((CHI_ued!I$5-CHI_ued!I$16)=0,"",(CHI_ued!I$5-CHI_ued!I$16)/I$10)</f>
        <v>0.27942761188676296</v>
      </c>
      <c r="J97" s="291">
        <f>IF((CHI_ued!J$5-CHI_ued!J$16)=0,"",(CHI_ued!J$5-CHI_ued!J$16)/J$10)</f>
        <v>0.26578876367584053</v>
      </c>
      <c r="K97" s="291">
        <f>IF((CHI_ued!K$5-CHI_ued!K$16)=0,"",(CHI_ued!K$5-CHI_ued!K$16)/K$10)</f>
        <v>0.40130261684267171</v>
      </c>
      <c r="L97" s="291">
        <f>IF((CHI_ued!L$5-CHI_ued!L$16)=0,"",(CHI_ued!L$5-CHI_ued!L$16)/L$10)</f>
        <v>0.32851207740959981</v>
      </c>
      <c r="M97" s="291">
        <f>IF((CHI_ued!M$5-CHI_ued!M$16)=0,"",(CHI_ued!M$5-CHI_ued!M$16)/M$10)</f>
        <v>0.32571831125284234</v>
      </c>
      <c r="N97" s="291">
        <f>IF((CHI_ued!N$5-CHI_ued!N$16)=0,"",(CHI_ued!N$5-CHI_ued!N$16)/N$10)</f>
        <v>0.31399380209720174</v>
      </c>
      <c r="O97" s="291">
        <f>IF((CHI_ued!O$5-CHI_ued!O$16)=0,"",(CHI_ued!O$5-CHI_ued!O$16)/O$10)</f>
        <v>0.24613590468138016</v>
      </c>
      <c r="P97" s="291">
        <f>IF((CHI_ued!P$5-CHI_ued!P$16)=0,"",(CHI_ued!P$5-CHI_ued!P$16)/P$10)</f>
        <v>0.31644698323933529</v>
      </c>
      <c r="Q97" s="291">
        <f>IF((CHI_ued!Q$5-CHI_ued!Q$16)=0,"",(CHI_ued!Q$5-CHI_ued!Q$16)/Q$10)</f>
        <v>0.2510870751541936</v>
      </c>
      <c r="R97" s="291">
        <f>IF((CHI_ued!R$5-CHI_ued!R$16)=0,"",(CHI_ued!R$5-CHI_ued!R$16)/R$10)</f>
        <v>0.28755356009081412</v>
      </c>
      <c r="S97" s="291">
        <f>IF((CHI_ued!S$5-CHI_ued!S$16)=0,"",(CHI_ued!S$5-CHI_ued!S$16)/S$10)</f>
        <v>0.32303056894332732</v>
      </c>
      <c r="T97" s="291">
        <f>IF((CHI_ued!T$5-CHI_ued!T$16)=0,"",(CHI_ued!T$5-CHI_ued!T$16)/T$10)</f>
        <v>0.31663079198279348</v>
      </c>
      <c r="U97" s="291">
        <f>IF((CHI_ued!U$5-CHI_ued!U$16)=0,"",(CHI_ued!U$5-CHI_ued!U$16)/U$10)</f>
        <v>0.27672325478539006</v>
      </c>
      <c r="V97" s="291">
        <f>IF((CHI_ued!V$5-CHI_ued!V$16)=0,"",(CHI_ued!V$5-CHI_ued!V$16)/V$10)</f>
        <v>0.23963163820241049</v>
      </c>
      <c r="W97" s="291">
        <f>IF((CHI_ued!W$5-CHI_ued!W$16)=0,"",(CHI_ued!W$5-CHI_ued!W$16)/W$10)</f>
        <v>0.17383438436127158</v>
      </c>
      <c r="X97" s="291">
        <f>IF((CHI_ued!X$5-CHI_ued!X$16)=0,"",(CHI_ued!X$5-CHI_ued!X$16)/X$10)</f>
        <v>0.26662218215277395</v>
      </c>
      <c r="Y97" s="291">
        <f>IF((CHI_ued!Y$5-CHI_ued!Y$16)=0,"",(CHI_ued!Y$5-CHI_ued!Y$16)/Y$10)</f>
        <v>0.18729784254962797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0.37342825248647676</v>
      </c>
      <c r="C98" s="291">
        <f>IF(CHI_ued!C$61=0,"",CHI_ued!C$61/C$11)</f>
        <v>0.30903221346794846</v>
      </c>
      <c r="D98" s="291">
        <f>IF(CHI_ued!D$61=0,"",CHI_ued!D$61/D$11)</f>
        <v>0.34208774384304574</v>
      </c>
      <c r="E98" s="291">
        <f>IF(CHI_ued!E$61=0,"",CHI_ued!E$61/E$11)</f>
        <v>0.39489931974244541</v>
      </c>
      <c r="F98" s="291">
        <f>IF(CHI_ued!F$61=0,"",CHI_ued!F$61/F$11)</f>
        <v>0.37114956081568934</v>
      </c>
      <c r="G98" s="291">
        <f>IF(CHI_ued!G$61=0,"",CHI_ued!G$61/G$11)</f>
        <v>0.43927329538037668</v>
      </c>
      <c r="H98" s="291">
        <f>IF(CHI_ued!H$61=0,"",CHI_ued!H$61/H$11)</f>
        <v>0.44115361673223674</v>
      </c>
      <c r="I98" s="291">
        <f>IF(CHI_ued!I$61=0,"",CHI_ued!I$61/I$11)</f>
        <v>0.44917979260722019</v>
      </c>
      <c r="J98" s="291">
        <f>IF(CHI_ued!J$61=0,"",CHI_ued!J$61/J$11)</f>
        <v>0.43297409094191514</v>
      </c>
      <c r="K98" s="291">
        <f>IF(CHI_ued!K$61=0,"",CHI_ued!K$61/K$11)</f>
        <v>0.46973442826502243</v>
      </c>
      <c r="L98" s="291">
        <f>IF(CHI_ued!L$61=0,"",CHI_ued!L$61/L$11)</f>
        <v>0.39073502739745031</v>
      </c>
      <c r="M98" s="291">
        <f>IF(CHI_ued!M$61=0,"",CHI_ued!M$61/M$11)</f>
        <v>0.39774100984717214</v>
      </c>
      <c r="N98" s="291">
        <f>IF(CHI_ued!N$61=0,"",CHI_ued!N$61/N$11)</f>
        <v>0.39840395862647199</v>
      </c>
      <c r="O98" s="291">
        <f>IF(CHI_ued!O$61=0,"",CHI_ued!O$61/O$11)</f>
        <v>0.2381461542832175</v>
      </c>
      <c r="P98" s="291">
        <f>IF(CHI_ued!P$61=0,"",CHI_ued!P$61/P$11)</f>
        <v>0.30912048107678192</v>
      </c>
      <c r="Q98" s="291">
        <f>IF(CHI_ued!Q$61=0,"",CHI_ued!Q$61/Q$11)</f>
        <v>0.25086162611316204</v>
      </c>
      <c r="R98" s="291">
        <f>IF(CHI_ued!R$61=0,"",CHI_ued!R$61/R$11)</f>
        <v>0.28808776428470179</v>
      </c>
      <c r="S98" s="291">
        <f>IF(CHI_ued!S$61=0,"",CHI_ued!S$61/S$11)</f>
        <v>0.3242822259642032</v>
      </c>
      <c r="T98" s="291">
        <f>IF(CHI_ued!T$61=0,"",CHI_ued!T$61/T$11)</f>
        <v>0.31914814947299464</v>
      </c>
      <c r="U98" s="291">
        <f>IF(CHI_ued!U$61=0,"",CHI_ued!U$61/U$11)</f>
        <v>0.297689107519436</v>
      </c>
      <c r="V98" s="291">
        <f>IF(CHI_ued!V$61=0,"",CHI_ued!V$61/V$11)</f>
        <v>0.25677216295866484</v>
      </c>
      <c r="W98" s="291">
        <f>IF(CHI_ued!W$61=0,"",CHI_ued!W$61/W$11)</f>
        <v>0.20747485397257831</v>
      </c>
      <c r="X98" s="291">
        <f>IF(CHI_ued!X$61=0,"",CHI_ued!X$61/X$11)</f>
        <v>0.31341653528953889</v>
      </c>
      <c r="Y98" s="291">
        <f>IF(CHI_ued!Y$61=0,"",CHI_ued!Y$61/Y$11)</f>
        <v>0.16928202033894171</v>
      </c>
      <c r="DA98" s="94"/>
    </row>
    <row r="99" spans="1:105" ht="12" customHeight="1" x14ac:dyDescent="0.25">
      <c r="A99" s="49" t="s">
        <v>50</v>
      </c>
      <c r="B99" s="253" t="str">
        <f>IF(CHI_ued!B$110=0,"",CHI_ued!B$110/B$12)</f>
        <v/>
      </c>
      <c r="C99" s="253" t="str">
        <f>IF(CHI_ued!C$110=0,"",CHI_ued!C$110/C$12)</f>
        <v/>
      </c>
      <c r="D99" s="253" t="str">
        <f>IF(CHI_ued!D$110=0,"",CHI_ued!D$110/D$12)</f>
        <v/>
      </c>
      <c r="E99" s="253" t="str">
        <f>IF(CHI_ued!E$110=0,"",CHI_ued!E$110/E$12)</f>
        <v/>
      </c>
      <c r="F99" s="253" t="str">
        <f>IF(CHI_ued!F$110=0,"",CHI_ued!F$110/F$12)</f>
        <v/>
      </c>
      <c r="G99" s="253" t="str">
        <f>IF(CHI_ued!G$110=0,"",CHI_ued!G$110/G$12)</f>
        <v/>
      </c>
      <c r="H99" s="253" t="str">
        <f>IF(CHI_ued!H$110=0,"",CHI_ued!H$110/H$12)</f>
        <v/>
      </c>
      <c r="I99" s="253" t="str">
        <f>IF(CHI_ued!I$110=0,"",CHI_ued!I$110/I$12)</f>
        <v/>
      </c>
      <c r="J99" s="253" t="str">
        <f>IF(CHI_ued!J$110=0,"",CHI_ued!J$110/J$12)</f>
        <v/>
      </c>
      <c r="K99" s="253" t="str">
        <f>IF(CHI_ued!K$110=0,"",CHI_ued!K$110/K$12)</f>
        <v/>
      </c>
      <c r="L99" s="253" t="str">
        <f>IF(CHI_ued!L$110=0,"",CHI_ued!L$110/L$12)</f>
        <v/>
      </c>
      <c r="M99" s="253" t="str">
        <f>IF(CHI_ued!M$110=0,"",CHI_ued!M$110/M$12)</f>
        <v/>
      </c>
      <c r="N99" s="253" t="str">
        <f>IF(CHI_ued!N$110=0,"",CHI_ued!N$110/N$12)</f>
        <v/>
      </c>
      <c r="O99" s="253" t="str">
        <f>IF(CHI_ued!O$110=0,"",CHI_ued!O$110/O$12)</f>
        <v/>
      </c>
      <c r="P99" s="253" t="str">
        <f>IF(CHI_ued!P$110=0,"",CHI_ued!P$110/P$12)</f>
        <v/>
      </c>
      <c r="Q99" s="253" t="str">
        <f>IF(CHI_ued!Q$110=0,"",CHI_ued!Q$110/Q$12)</f>
        <v/>
      </c>
      <c r="R99" s="253" t="str">
        <f>IF(CHI_ued!R$110=0,"",CHI_ued!R$110/R$12)</f>
        <v/>
      </c>
      <c r="S99" s="253" t="str">
        <f>IF(CHI_ued!S$110=0,"",CHI_ued!S$110/S$12)</f>
        <v/>
      </c>
      <c r="T99" s="253" t="str">
        <f>IF(CHI_ued!T$110=0,"",CHI_ued!T$110/T$12)</f>
        <v/>
      </c>
      <c r="U99" s="253" t="str">
        <f>IF(CHI_ued!U$110=0,"",CHI_ued!U$110/U$12)</f>
        <v/>
      </c>
      <c r="V99" s="253" t="str">
        <f>IF(CHI_ued!V$110=0,"",CHI_ued!V$110/V$12)</f>
        <v/>
      </c>
      <c r="W99" s="253" t="str">
        <f>IF(CHI_ued!W$110=0,"",CHI_ued!W$110/W$12)</f>
        <v/>
      </c>
      <c r="X99" s="253" t="str">
        <f>IF(CHI_ued!X$110=0,"",CHI_ued!X$110/X$12)</f>
        <v/>
      </c>
      <c r="Y99" s="253" t="str">
        <f>IF(CHI_ued!Y$110=0,"",CHI_ued!Y$110/Y$12)</f>
        <v/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6.5376071221211216</v>
      </c>
      <c r="C100" s="313">
        <f t="shared" si="26"/>
        <v>7.7650396745553705</v>
      </c>
      <c r="D100" s="313">
        <f t="shared" si="26"/>
        <v>6.8846248673422341</v>
      </c>
      <c r="E100" s="313">
        <f t="shared" si="26"/>
        <v>6.2071955194733581</v>
      </c>
      <c r="F100" s="313">
        <f t="shared" si="26"/>
        <v>5.6704918764182128</v>
      </c>
      <c r="G100" s="313">
        <f t="shared" si="26"/>
        <v>3.7714743249736822</v>
      </c>
      <c r="H100" s="313">
        <f t="shared" si="26"/>
        <v>4.0532092334822964</v>
      </c>
      <c r="I100" s="313">
        <f t="shared" si="26"/>
        <v>6.6617036587917289</v>
      </c>
      <c r="J100" s="313">
        <f t="shared" si="26"/>
        <v>5.8731232723376294</v>
      </c>
      <c r="K100" s="313">
        <f t="shared" si="26"/>
        <v>3.6257132541915862</v>
      </c>
      <c r="L100" s="313">
        <f t="shared" si="26"/>
        <v>3.4999748740468353</v>
      </c>
      <c r="M100" s="313">
        <f t="shared" si="26"/>
        <v>5.4557205613288291</v>
      </c>
      <c r="N100" s="313">
        <f t="shared" si="26"/>
        <v>5.3899377441625731</v>
      </c>
      <c r="O100" s="313">
        <f t="shared" si="26"/>
        <v>4.9424693390387517</v>
      </c>
      <c r="P100" s="313">
        <f t="shared" si="26"/>
        <v>4.9304133442065421</v>
      </c>
      <c r="Q100" s="313">
        <f t="shared" si="26"/>
        <v>5.8829312692539766</v>
      </c>
      <c r="R100" s="313">
        <f t="shared" si="26"/>
        <v>5.5801982992647625</v>
      </c>
      <c r="S100" s="313">
        <f t="shared" si="26"/>
        <v>5.1313982259658424</v>
      </c>
      <c r="T100" s="313">
        <f t="shared" si="26"/>
        <v>4.5636155533497051</v>
      </c>
      <c r="U100" s="313">
        <f t="shared" si="26"/>
        <v>4.9467023403568202</v>
      </c>
      <c r="V100" s="313">
        <f t="shared" si="26"/>
        <v>5.6601390289960003</v>
      </c>
      <c r="W100" s="313">
        <f t="shared" si="26"/>
        <v>4.5768820917618269</v>
      </c>
      <c r="X100" s="313">
        <f t="shared" si="26"/>
        <v>4.8789420768611667</v>
      </c>
      <c r="Y100" s="313">
        <f t="shared" si="26"/>
        <v>5.3165900900208936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6.6510409828221704</v>
      </c>
      <c r="C101" s="255">
        <f t="shared" si="27"/>
        <v>7.8438121341690881</v>
      </c>
      <c r="D101" s="255">
        <f t="shared" si="27"/>
        <v>6.97559044937758</v>
      </c>
      <c r="E101" s="255">
        <f t="shared" si="27"/>
        <v>6.3067528956826839</v>
      </c>
      <c r="F101" s="255">
        <f t="shared" si="27"/>
        <v>5.7405011993678263</v>
      </c>
      <c r="G101" s="255">
        <f t="shared" si="27"/>
        <v>3.8045228610908475</v>
      </c>
      <c r="H101" s="255">
        <f t="shared" si="27"/>
        <v>4.0836955403941868</v>
      </c>
      <c r="I101" s="255">
        <f t="shared" si="27"/>
        <v>6.6943837927271055</v>
      </c>
      <c r="J101" s="255">
        <f t="shared" si="27"/>
        <v>5.9226942933256748</v>
      </c>
      <c r="K101" s="255">
        <f t="shared" si="27"/>
        <v>3.7011042414078741</v>
      </c>
      <c r="L101" s="255">
        <f t="shared" si="27"/>
        <v>3.5222734352154488</v>
      </c>
      <c r="M101" s="255">
        <f t="shared" si="27"/>
        <v>5.4888409823845619</v>
      </c>
      <c r="N101" s="255">
        <f t="shared" si="27"/>
        <v>5.4392200451408383</v>
      </c>
      <c r="O101" s="255">
        <f t="shared" si="27"/>
        <v>5.0868105599097628</v>
      </c>
      <c r="P101" s="255">
        <f t="shared" si="27"/>
        <v>5.0325850546084272</v>
      </c>
      <c r="Q101" s="255">
        <f t="shared" si="27"/>
        <v>5.9342620325460134</v>
      </c>
      <c r="R101" s="255">
        <f t="shared" si="27"/>
        <v>5.6417433210339896</v>
      </c>
      <c r="S101" s="255">
        <f t="shared" si="27"/>
        <v>5.2000495191274201</v>
      </c>
      <c r="T101" s="255">
        <f t="shared" si="27"/>
        <v>4.6102647872183091</v>
      </c>
      <c r="U101" s="255">
        <f t="shared" si="27"/>
        <v>5.0002731255866726</v>
      </c>
      <c r="V101" s="255">
        <f t="shared" si="27"/>
        <v>5.7087163458154615</v>
      </c>
      <c r="W101" s="255">
        <f t="shared" si="27"/>
        <v>4.6122128978855672</v>
      </c>
      <c r="X101" s="255">
        <f t="shared" si="27"/>
        <v>5.9716064435185228</v>
      </c>
      <c r="Y101" s="255">
        <f t="shared" si="27"/>
        <v>7.7312294091544551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0.11922688375142713</v>
      </c>
      <c r="C102" s="293">
        <f t="shared" si="28"/>
        <v>0.13006032465696138</v>
      </c>
      <c r="D102" s="293">
        <f t="shared" si="28"/>
        <v>9.6467016479843168E-2</v>
      </c>
      <c r="E102" s="293">
        <f t="shared" si="28"/>
        <v>0.11608061993036721</v>
      </c>
      <c r="F102" s="293">
        <f t="shared" si="28"/>
        <v>0.50373749511904409</v>
      </c>
      <c r="G102" s="293">
        <f t="shared" si="28"/>
        <v>0.96445937359808709</v>
      </c>
      <c r="H102" s="293">
        <f t="shared" si="28"/>
        <v>0.96649008064155884</v>
      </c>
      <c r="I102" s="293">
        <f t="shared" si="28"/>
        <v>0.84338404320041638</v>
      </c>
      <c r="J102" s="293">
        <f t="shared" si="28"/>
        <v>0.88423422979467703</v>
      </c>
      <c r="K102" s="293">
        <f t="shared" si="28"/>
        <v>0.96872649661148358</v>
      </c>
      <c r="L102" s="293">
        <f t="shared" si="28"/>
        <v>0.90385551246773166</v>
      </c>
      <c r="M102" s="293">
        <f t="shared" si="28"/>
        <v>0.83935534490761277</v>
      </c>
      <c r="N102" s="293">
        <f t="shared" si="28"/>
        <v>0.91955081456079302</v>
      </c>
      <c r="O102" s="293">
        <f t="shared" si="28"/>
        <v>0.80692943507907855</v>
      </c>
      <c r="P102" s="293">
        <f t="shared" si="28"/>
        <v>0.80921760874064774</v>
      </c>
      <c r="Q102" s="293">
        <f t="shared" si="28"/>
        <v>0.87414357052051506</v>
      </c>
      <c r="R102" s="293">
        <f t="shared" si="28"/>
        <v>0.79988932179888694</v>
      </c>
      <c r="S102" s="293">
        <f t="shared" si="28"/>
        <v>0.66172904260871679</v>
      </c>
      <c r="T102" s="293">
        <f t="shared" si="28"/>
        <v>0.70906357308298662</v>
      </c>
      <c r="U102" s="293">
        <f t="shared" si="28"/>
        <v>0.76223886208010017</v>
      </c>
      <c r="V102" s="293">
        <f t="shared" si="28"/>
        <v>0.83924775183008216</v>
      </c>
      <c r="W102" s="293">
        <f t="shared" si="28"/>
        <v>0.77574071967590985</v>
      </c>
      <c r="X102" s="293">
        <f t="shared" si="28"/>
        <v>1.0271947010021285</v>
      </c>
      <c r="Y102" s="293">
        <f t="shared" si="28"/>
        <v>0.98489208095948677</v>
      </c>
      <c r="DA102" s="94"/>
    </row>
    <row r="103" spans="1:105" ht="12" customHeight="1" x14ac:dyDescent="0.25">
      <c r="A103" s="49" t="s">
        <v>50</v>
      </c>
      <c r="B103" s="256" t="str">
        <f t="shared" ref="B103:Y103" si="29">IF(B$55=0,"",B$82/B$55)</f>
        <v/>
      </c>
      <c r="C103" s="256" t="str">
        <f t="shared" si="29"/>
        <v/>
      </c>
      <c r="D103" s="256" t="str">
        <f t="shared" si="29"/>
        <v/>
      </c>
      <c r="E103" s="256" t="str">
        <f t="shared" si="29"/>
        <v/>
      </c>
      <c r="F103" s="256" t="str">
        <f t="shared" si="29"/>
        <v/>
      </c>
      <c r="G103" s="256" t="str">
        <f t="shared" si="29"/>
        <v/>
      </c>
      <c r="H103" s="256" t="str">
        <f t="shared" si="29"/>
        <v/>
      </c>
      <c r="I103" s="256" t="str">
        <f t="shared" si="29"/>
        <v/>
      </c>
      <c r="J103" s="256" t="str">
        <f t="shared" si="29"/>
        <v/>
      </c>
      <c r="K103" s="256" t="str">
        <f t="shared" si="29"/>
        <v/>
      </c>
      <c r="L103" s="256" t="str">
        <f t="shared" si="29"/>
        <v/>
      </c>
      <c r="M103" s="256" t="str">
        <f t="shared" si="29"/>
        <v/>
      </c>
      <c r="N103" s="256" t="str">
        <f t="shared" si="29"/>
        <v/>
      </c>
      <c r="O103" s="256" t="str">
        <f t="shared" si="29"/>
        <v/>
      </c>
      <c r="P103" s="256" t="str">
        <f t="shared" si="29"/>
        <v/>
      </c>
      <c r="Q103" s="256" t="str">
        <f t="shared" si="29"/>
        <v/>
      </c>
      <c r="R103" s="256" t="str">
        <f t="shared" si="29"/>
        <v/>
      </c>
      <c r="S103" s="256" t="str">
        <f t="shared" si="29"/>
        <v/>
      </c>
      <c r="T103" s="256" t="str">
        <f t="shared" si="29"/>
        <v/>
      </c>
      <c r="U103" s="256" t="str">
        <f t="shared" si="29"/>
        <v/>
      </c>
      <c r="V103" s="256" t="str">
        <f t="shared" si="29"/>
        <v/>
      </c>
      <c r="W103" s="256" t="str">
        <f t="shared" si="29"/>
        <v/>
      </c>
      <c r="X103" s="256" t="str">
        <f t="shared" si="29"/>
        <v/>
      </c>
      <c r="Y103" s="256" t="str">
        <f t="shared" si="29"/>
        <v/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728.49615199313462</v>
      </c>
      <c r="C5" s="223">
        <f t="shared" si="0"/>
        <v>792.05349732802676</v>
      </c>
      <c r="D5" s="223">
        <f t="shared" si="0"/>
        <v>805.75992195635911</v>
      </c>
      <c r="E5" s="223">
        <f t="shared" si="0"/>
        <v>827.4488862901211</v>
      </c>
      <c r="F5" s="223">
        <f t="shared" si="0"/>
        <v>790.78936114839246</v>
      </c>
      <c r="G5" s="223">
        <f t="shared" si="0"/>
        <v>862.66083263800419</v>
      </c>
      <c r="H5" s="223">
        <f t="shared" si="0"/>
        <v>921.06911245238541</v>
      </c>
      <c r="I5" s="223">
        <f t="shared" si="0"/>
        <v>1422.1006286699255</v>
      </c>
      <c r="J5" s="223">
        <f t="shared" si="0"/>
        <v>1272.43389085628</v>
      </c>
      <c r="K5" s="223">
        <f t="shared" si="0"/>
        <v>906.04622165195156</v>
      </c>
      <c r="L5" s="223">
        <f t="shared" si="0"/>
        <v>896.75766953565972</v>
      </c>
      <c r="M5" s="223">
        <f t="shared" si="0"/>
        <v>1424.2025950645079</v>
      </c>
      <c r="N5" s="223">
        <f t="shared" si="0"/>
        <v>1476.1811877474133</v>
      </c>
      <c r="O5" s="223">
        <f t="shared" si="0"/>
        <v>1192.3291722420881</v>
      </c>
      <c r="P5" s="223">
        <f t="shared" si="0"/>
        <v>1300.2167157322733</v>
      </c>
      <c r="Q5" s="223">
        <f t="shared" si="0"/>
        <v>1361.3549617678952</v>
      </c>
      <c r="R5" s="223">
        <f t="shared" si="0"/>
        <v>1256.2631342046598</v>
      </c>
      <c r="S5" s="223">
        <f t="shared" si="0"/>
        <v>1469.5894679296616</v>
      </c>
      <c r="T5" s="223">
        <f t="shared" si="0"/>
        <v>1340.4820714384684</v>
      </c>
      <c r="U5" s="223">
        <f t="shared" si="0"/>
        <v>1449.6336211008386</v>
      </c>
      <c r="V5" s="223">
        <f t="shared" si="0"/>
        <v>1301.624588296618</v>
      </c>
      <c r="W5" s="223">
        <f t="shared" si="0"/>
        <v>1217.4270138383981</v>
      </c>
      <c r="X5" s="223">
        <f t="shared" si="0"/>
        <v>714.31261811199875</v>
      </c>
      <c r="Y5" s="223">
        <f t="shared" si="0"/>
        <v>641.68269664555203</v>
      </c>
      <c r="DA5" s="89"/>
    </row>
    <row r="6" spans="1:105" ht="12" customHeight="1" x14ac:dyDescent="0.25">
      <c r="A6" s="55" t="s">
        <v>91</v>
      </c>
      <c r="B6" s="259">
        <v>0.66968753443337026</v>
      </c>
      <c r="C6" s="259">
        <v>0.68629215011662903</v>
      </c>
      <c r="D6" s="259">
        <v>0.74602200004486408</v>
      </c>
      <c r="E6" s="259">
        <v>0.83227031691177633</v>
      </c>
      <c r="F6" s="259">
        <v>1.0415101863106</v>
      </c>
      <c r="G6" s="259">
        <v>1.109192206140345</v>
      </c>
      <c r="H6" s="259">
        <v>1.266883235224967</v>
      </c>
      <c r="I6" s="259">
        <v>1.491383934739434</v>
      </c>
      <c r="J6" s="259">
        <v>1.3969101131258459</v>
      </c>
      <c r="K6" s="259">
        <v>1.099784256799704</v>
      </c>
      <c r="L6" s="259">
        <v>1.240170583569385</v>
      </c>
      <c r="M6" s="259">
        <v>1.407923660408708</v>
      </c>
      <c r="N6" s="259">
        <v>1.4160712552128789</v>
      </c>
      <c r="O6" s="259">
        <v>1.311018410019458</v>
      </c>
      <c r="P6" s="259">
        <v>1.3291161234253901</v>
      </c>
      <c r="Q6" s="259">
        <v>1.30664830209081</v>
      </c>
      <c r="R6" s="259">
        <v>1.3995057854256361</v>
      </c>
      <c r="S6" s="259">
        <v>1.4966451522894939</v>
      </c>
      <c r="T6" s="259">
        <v>1.450252814739263</v>
      </c>
      <c r="U6" s="259">
        <v>1.452867586548787</v>
      </c>
      <c r="V6" s="259">
        <v>1.6004741465300309</v>
      </c>
      <c r="W6" s="259">
        <v>1.505755854582191</v>
      </c>
      <c r="X6" s="259">
        <v>0.95255238772444006</v>
      </c>
      <c r="Y6" s="259">
        <v>0.76726192982652819</v>
      </c>
      <c r="DA6" s="67" t="s">
        <v>987</v>
      </c>
    </row>
    <row r="7" spans="1:105" ht="12" customHeight="1" x14ac:dyDescent="0.25">
      <c r="A7" s="173" t="s">
        <v>92</v>
      </c>
      <c r="B7" s="224">
        <v>5.2987682784890344</v>
      </c>
      <c r="C7" s="224">
        <v>5.4301489692366962</v>
      </c>
      <c r="D7" s="224">
        <v>5.9027494251290573</v>
      </c>
      <c r="E7" s="224">
        <v>6.5851719311327672</v>
      </c>
      <c r="F7" s="224">
        <v>8.2407404247344473</v>
      </c>
      <c r="G7" s="224">
        <v>8.7762608297862688</v>
      </c>
      <c r="H7" s="224">
        <v>10.02395946497569</v>
      </c>
      <c r="I7" s="224">
        <v>11.80027621558143</v>
      </c>
      <c r="J7" s="224">
        <v>11.0527710532862</v>
      </c>
      <c r="K7" s="224">
        <v>8.7018223178405503</v>
      </c>
      <c r="L7" s="224">
        <v>9.8126009672448333</v>
      </c>
      <c r="M7" s="224">
        <v>11.139913536870649</v>
      </c>
      <c r="N7" s="224">
        <v>11.204379746370661</v>
      </c>
      <c r="O7" s="224">
        <v>10.373170182126779</v>
      </c>
      <c r="P7" s="224">
        <v>10.51636470909326</v>
      </c>
      <c r="Q7" s="224">
        <v>10.338592579774531</v>
      </c>
      <c r="R7" s="224">
        <v>11.07330878967265</v>
      </c>
      <c r="S7" s="224">
        <v>11.84190454405865</v>
      </c>
      <c r="T7" s="224">
        <v>11.474834479384221</v>
      </c>
      <c r="U7" s="224">
        <v>11.495523336810111</v>
      </c>
      <c r="V7" s="224">
        <v>12.663430633139409</v>
      </c>
      <c r="W7" s="224">
        <v>11.913991148364561</v>
      </c>
      <c r="X7" s="224">
        <v>7.5368796881427293</v>
      </c>
      <c r="Y7" s="224">
        <v>6.070806108847445</v>
      </c>
      <c r="DA7" s="177" t="s">
        <v>988</v>
      </c>
    </row>
    <row r="8" spans="1:105" ht="12" customHeight="1" x14ac:dyDescent="0.25">
      <c r="A8" s="173" t="s">
        <v>93</v>
      </c>
      <c r="B8" s="224">
        <v>5.8478879995715589</v>
      </c>
      <c r="C8" s="224">
        <v>5.9928838786926866</v>
      </c>
      <c r="D8" s="224">
        <v>6.5144606658536963</v>
      </c>
      <c r="E8" s="224">
        <v>7.2676036933941663</v>
      </c>
      <c r="F8" s="224">
        <v>9.0947413633891987</v>
      </c>
      <c r="G8" s="224">
        <v>9.6857585933634898</v>
      </c>
      <c r="H8" s="224">
        <v>11.06275820767511</v>
      </c>
      <c r="I8" s="224">
        <v>13.023157467154959</v>
      </c>
      <c r="J8" s="224">
        <v>12.19818716491511</v>
      </c>
      <c r="K8" s="224">
        <v>9.603605900919753</v>
      </c>
      <c r="L8" s="224">
        <v>10.82949629518397</v>
      </c>
      <c r="M8" s="224">
        <v>12.29436036163238</v>
      </c>
      <c r="N8" s="224">
        <v>12.365507306186149</v>
      </c>
      <c r="O8" s="224">
        <v>11.44815818269193</v>
      </c>
      <c r="P8" s="224">
        <v>11.606192184528</v>
      </c>
      <c r="Q8" s="224">
        <v>11.40999724882538</v>
      </c>
      <c r="R8" s="224">
        <v>12.220853259343169</v>
      </c>
      <c r="S8" s="224">
        <v>13.06909980502477</v>
      </c>
      <c r="T8" s="224">
        <v>12.66398969010884</v>
      </c>
      <c r="U8" s="224">
        <v>12.68682256648823</v>
      </c>
      <c r="V8" s="224">
        <v>13.97576193953884</v>
      </c>
      <c r="W8" s="224">
        <v>13.148656857927371</v>
      </c>
      <c r="X8" s="224">
        <v>8.3179384275835151</v>
      </c>
      <c r="Y8" s="224">
        <v>6.6999333289920813</v>
      </c>
      <c r="DA8" s="177" t="s">
        <v>989</v>
      </c>
    </row>
    <row r="9" spans="1:105" ht="12" customHeight="1" x14ac:dyDescent="0.25">
      <c r="A9" s="173" t="s">
        <v>94</v>
      </c>
      <c r="B9" s="224">
        <v>9.5146959260241708</v>
      </c>
      <c r="C9" s="224">
        <v>9.7506087377033914</v>
      </c>
      <c r="D9" s="224">
        <v>10.59923041655107</v>
      </c>
      <c r="E9" s="224">
        <v>11.82461758134934</v>
      </c>
      <c r="F9" s="224">
        <v>14.797427482335941</v>
      </c>
      <c r="G9" s="224">
        <v>15.75903092458012</v>
      </c>
      <c r="H9" s="224">
        <v>17.999452188015329</v>
      </c>
      <c r="I9" s="224">
        <v>21.189082845941801</v>
      </c>
      <c r="J9" s="224">
        <v>19.846830467922999</v>
      </c>
      <c r="K9" s="224">
        <v>15.625365935072191</v>
      </c>
      <c r="L9" s="224">
        <v>17.61992779072202</v>
      </c>
      <c r="M9" s="224">
        <v>20.003307254596351</v>
      </c>
      <c r="N9" s="224">
        <v>20.11906554947895</v>
      </c>
      <c r="O9" s="224">
        <v>18.626509951852629</v>
      </c>
      <c r="P9" s="224">
        <v>18.883636195302081</v>
      </c>
      <c r="Q9" s="224">
        <v>18.564420923810371</v>
      </c>
      <c r="R9" s="224">
        <v>19.883708909563708</v>
      </c>
      <c r="S9" s="224">
        <v>21.26383246067347</v>
      </c>
      <c r="T9" s="224">
        <v>20.60470568528649</v>
      </c>
      <c r="U9" s="224">
        <v>20.641855486356931</v>
      </c>
      <c r="V9" s="224">
        <v>22.738999994349449</v>
      </c>
      <c r="W9" s="224">
        <v>21.393274263798681</v>
      </c>
      <c r="X9" s="224">
        <v>13.533544909828491</v>
      </c>
      <c r="Y9" s="224">
        <v>10.901000216602119</v>
      </c>
      <c r="DA9" s="177" t="s">
        <v>990</v>
      </c>
    </row>
    <row r="10" spans="1:105" ht="12" customHeight="1" x14ac:dyDescent="0.25">
      <c r="A10" s="56" t="s">
        <v>95</v>
      </c>
      <c r="B10" s="260">
        <v>1.830342197832832</v>
      </c>
      <c r="C10" s="260">
        <v>1.872760782668071</v>
      </c>
      <c r="D10" s="260">
        <v>2.0310639237281829</v>
      </c>
      <c r="E10" s="260">
        <v>2.261438262893702</v>
      </c>
      <c r="F10" s="260">
        <v>3.6602004149183669</v>
      </c>
      <c r="G10" s="260">
        <v>7.3221876787455642</v>
      </c>
      <c r="H10" s="260">
        <v>7.7465641439348758</v>
      </c>
      <c r="I10" s="260">
        <v>7.9447331954554041</v>
      </c>
      <c r="J10" s="260">
        <v>7.8401631178383573</v>
      </c>
      <c r="K10" s="260">
        <v>8.4652048421948844</v>
      </c>
      <c r="L10" s="260">
        <v>8.5857204360540127</v>
      </c>
      <c r="M10" s="260">
        <v>9.2107871920087643</v>
      </c>
      <c r="N10" s="260">
        <v>10.250473283537969</v>
      </c>
      <c r="O10" s="260">
        <v>8.1476610648053462</v>
      </c>
      <c r="P10" s="260">
        <v>9.0620559746766371</v>
      </c>
      <c r="Q10" s="260">
        <v>8.6412519226963109</v>
      </c>
      <c r="R10" s="260">
        <v>7.744662947627182</v>
      </c>
      <c r="S10" s="260">
        <v>8.5493887350906874</v>
      </c>
      <c r="T10" s="260">
        <v>8.9678717093078486</v>
      </c>
      <c r="U10" s="260">
        <v>9.5252860215243711</v>
      </c>
      <c r="V10" s="260">
        <v>8.0552175197941551</v>
      </c>
      <c r="W10" s="260">
        <v>8.6542325089182821</v>
      </c>
      <c r="X10" s="260">
        <v>5.0644586278619244</v>
      </c>
      <c r="Y10" s="260">
        <v>3.594300661300736</v>
      </c>
      <c r="DA10" s="68" t="s">
        <v>991</v>
      </c>
    </row>
    <row r="11" spans="1:105" ht="12" customHeight="1" x14ac:dyDescent="0.25">
      <c r="A11" s="37" t="s">
        <v>159</v>
      </c>
      <c r="B11" s="226">
        <v>2.8398932102390639E-2</v>
      </c>
      <c r="C11" s="226">
        <v>2.7980082306901771E-2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7.0057452327449959E-3</v>
      </c>
      <c r="U11" s="226">
        <v>6.896290438658915E-3</v>
      </c>
      <c r="V11" s="226">
        <v>1.211990796615533E-2</v>
      </c>
      <c r="W11" s="226">
        <v>1.288537418559723E-2</v>
      </c>
      <c r="X11" s="226">
        <v>4.6840228690400533E-2</v>
      </c>
      <c r="Y11" s="226">
        <v>1.7630256911847761E-2</v>
      </c>
      <c r="DA11" s="69" t="s">
        <v>992</v>
      </c>
    </row>
    <row r="12" spans="1:105" ht="12" customHeight="1" x14ac:dyDescent="0.25">
      <c r="A12" s="37" t="s">
        <v>35</v>
      </c>
      <c r="B12" s="226">
        <v>0.1249836697509539</v>
      </c>
      <c r="C12" s="226">
        <v>0.1215009684560437</v>
      </c>
      <c r="D12" s="226">
        <v>0.14256780546691131</v>
      </c>
      <c r="E12" s="226">
        <v>0.22110196171157279</v>
      </c>
      <c r="F12" s="226">
        <v>2.455233552272976</v>
      </c>
      <c r="G12" s="226">
        <v>6.92408135053536</v>
      </c>
      <c r="H12" s="226">
        <v>7.2349752577461786</v>
      </c>
      <c r="I12" s="226">
        <v>7.1614662806569651</v>
      </c>
      <c r="J12" s="226">
        <v>7.1743450801498394</v>
      </c>
      <c r="K12" s="226">
        <v>8.1493432910097425</v>
      </c>
      <c r="L12" s="226">
        <v>8.1571467178159285</v>
      </c>
      <c r="M12" s="226">
        <v>8.6671100859612356</v>
      </c>
      <c r="N12" s="226">
        <v>9.7957769783524906</v>
      </c>
      <c r="O12" s="226">
        <v>7.5925273106457372</v>
      </c>
      <c r="P12" s="226">
        <v>8.5702179366098399</v>
      </c>
      <c r="Q12" s="226">
        <v>8.1527909857476164</v>
      </c>
      <c r="R12" s="226">
        <v>7.0402576843348834</v>
      </c>
      <c r="S12" s="226">
        <v>7.7776424100115271</v>
      </c>
      <c r="T12" s="226">
        <v>8.0093305104806358</v>
      </c>
      <c r="U12" s="226">
        <v>8.598186694004978</v>
      </c>
      <c r="V12" s="226">
        <v>6.8247611089530071</v>
      </c>
      <c r="W12" s="226">
        <v>7.2629258301491539</v>
      </c>
      <c r="X12" s="226">
        <v>4.1622167349699231</v>
      </c>
      <c r="Y12" s="226">
        <v>2.790273156501804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0.29782082742978488</v>
      </c>
      <c r="U14" s="226">
        <v>0.33519231010970418</v>
      </c>
      <c r="V14" s="226">
        <v>0.30367232550378132</v>
      </c>
      <c r="W14" s="226">
        <v>0.64304180895149843</v>
      </c>
      <c r="X14" s="226">
        <v>0.39618445456901552</v>
      </c>
      <c r="Y14" s="226">
        <v>0.31500097903030838</v>
      </c>
      <c r="DA14" s="69" t="s">
        <v>995</v>
      </c>
    </row>
    <row r="15" spans="1:105" ht="12" customHeight="1" x14ac:dyDescent="0.25">
      <c r="A15" s="37" t="s">
        <v>40</v>
      </c>
      <c r="B15" s="226">
        <v>1.676959595979487</v>
      </c>
      <c r="C15" s="226">
        <v>1.7232797319051261</v>
      </c>
      <c r="D15" s="226">
        <v>1.888496118261271</v>
      </c>
      <c r="E15" s="226">
        <v>2.0403363011821289</v>
      </c>
      <c r="F15" s="226">
        <v>1.2049668626453911</v>
      </c>
      <c r="G15" s="226">
        <v>0.39810632821020442</v>
      </c>
      <c r="H15" s="226">
        <v>0.51158888618869747</v>
      </c>
      <c r="I15" s="226">
        <v>0.78326691479843924</v>
      </c>
      <c r="J15" s="226">
        <v>0.66581803768851877</v>
      </c>
      <c r="K15" s="226">
        <v>0.31586155118514242</v>
      </c>
      <c r="L15" s="226">
        <v>0.42857371823808399</v>
      </c>
      <c r="M15" s="226">
        <v>0.54367710604752828</v>
      </c>
      <c r="N15" s="226">
        <v>0.45469630518547588</v>
      </c>
      <c r="O15" s="226">
        <v>0.55513375415960975</v>
      </c>
      <c r="P15" s="226">
        <v>0.4918380380667976</v>
      </c>
      <c r="Q15" s="226">
        <v>0.48846093694869469</v>
      </c>
      <c r="R15" s="226">
        <v>0.70440526329229991</v>
      </c>
      <c r="S15" s="226">
        <v>0.77174632507915975</v>
      </c>
      <c r="T15" s="226">
        <v>0.65371462616468401</v>
      </c>
      <c r="U15" s="226">
        <v>0.58501072697102952</v>
      </c>
      <c r="V15" s="226">
        <v>0.91466417737121275</v>
      </c>
      <c r="W15" s="226">
        <v>0.73537949563203386</v>
      </c>
      <c r="X15" s="226">
        <v>0.45921720963258539</v>
      </c>
      <c r="Y15" s="226">
        <v>0.47139626885677538</v>
      </c>
      <c r="DA15" s="69" t="s">
        <v>996</v>
      </c>
    </row>
    <row r="16" spans="1:105" ht="12" customHeight="1" x14ac:dyDescent="0.25">
      <c r="A16" s="134" t="s">
        <v>997</v>
      </c>
      <c r="B16" s="314">
        <v>570.28993981083397</v>
      </c>
      <c r="C16" s="314">
        <v>647.50163370593293</v>
      </c>
      <c r="D16" s="314">
        <v>638.88650042992265</v>
      </c>
      <c r="E16" s="314">
        <v>643.68495270851247</v>
      </c>
      <c r="F16" s="314">
        <v>591.1985382631126</v>
      </c>
      <c r="G16" s="314">
        <v>574.55339638864996</v>
      </c>
      <c r="H16" s="314">
        <v>614.03697334479796</v>
      </c>
      <c r="I16" s="314">
        <v>1083.572141014617</v>
      </c>
      <c r="J16" s="314">
        <v>946.83525365434218</v>
      </c>
      <c r="K16" s="314">
        <v>577.19019776440234</v>
      </c>
      <c r="L16" s="314">
        <v>550.76190885640585</v>
      </c>
      <c r="M16" s="314">
        <v>1036.741702493551</v>
      </c>
      <c r="N16" s="314">
        <v>1067.208856405847</v>
      </c>
      <c r="O16" s="314">
        <v>842.10851246775576</v>
      </c>
      <c r="P16" s="314">
        <v>912.68753224419595</v>
      </c>
      <c r="Q16" s="314">
        <v>1006.776096302665</v>
      </c>
      <c r="R16" s="314">
        <v>920.98736027515042</v>
      </c>
      <c r="S16" s="314">
        <v>1057.6725709372311</v>
      </c>
      <c r="T16" s="314">
        <v>933.62631126397253</v>
      </c>
      <c r="U16" s="314">
        <v>1037.227429062769</v>
      </c>
      <c r="V16" s="314">
        <v>966.91487532244196</v>
      </c>
      <c r="W16" s="314">
        <v>852.14144453998267</v>
      </c>
      <c r="X16" s="314">
        <v>526.59681857265684</v>
      </c>
      <c r="Y16" s="314">
        <v>505.00214961306949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27.70610490111779</v>
      </c>
      <c r="C22" s="315">
        <v>38.215305245055887</v>
      </c>
      <c r="D22" s="315">
        <v>34.393809114359406</v>
      </c>
      <c r="E22" s="315">
        <v>30.57231298366294</v>
      </c>
      <c r="F22" s="315">
        <v>50.635339638864998</v>
      </c>
      <c r="G22" s="315">
        <v>64.966122098022353</v>
      </c>
      <c r="H22" s="315">
        <v>60.189165950128967</v>
      </c>
      <c r="I22" s="315">
        <v>38.215305245055887</v>
      </c>
      <c r="J22" s="315">
        <v>72.609114359415301</v>
      </c>
      <c r="K22" s="315">
        <v>53.501461736887357</v>
      </c>
      <c r="L22" s="315">
        <v>69.742992261392942</v>
      </c>
      <c r="M22" s="315">
        <v>73.564574376612214</v>
      </c>
      <c r="N22" s="315">
        <v>67.832244196044712</v>
      </c>
      <c r="O22" s="315">
        <v>79.296818572656917</v>
      </c>
      <c r="P22" s="315">
        <v>39.170765262252793</v>
      </c>
      <c r="Q22" s="315">
        <v>64.966122098022353</v>
      </c>
      <c r="R22" s="315">
        <v>80.252192605331032</v>
      </c>
      <c r="S22" s="315">
        <v>62.195442820292342</v>
      </c>
      <c r="T22" s="315">
        <v>75.915047291487525</v>
      </c>
      <c r="U22" s="315">
        <v>78.58873602751504</v>
      </c>
      <c r="V22" s="315">
        <v>61.400429922613917</v>
      </c>
      <c r="W22" s="315">
        <v>62.546345657781593</v>
      </c>
      <c r="X22" s="315">
        <v>48.604729148753222</v>
      </c>
      <c r="Y22" s="315">
        <v>32.275838349097157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542.58383490971619</v>
      </c>
      <c r="C24" s="315">
        <v>609.28632846087703</v>
      </c>
      <c r="D24" s="315">
        <v>604.49269131556321</v>
      </c>
      <c r="E24" s="315">
        <v>613.11263972484949</v>
      </c>
      <c r="F24" s="315">
        <v>540.56319862424755</v>
      </c>
      <c r="G24" s="315">
        <v>509.58727429062759</v>
      </c>
      <c r="H24" s="315">
        <v>553.84780739466896</v>
      </c>
      <c r="I24" s="315">
        <v>1045.356835769561</v>
      </c>
      <c r="J24" s="315">
        <v>874.22613929492684</v>
      </c>
      <c r="K24" s="315">
        <v>523.68873602751501</v>
      </c>
      <c r="L24" s="315">
        <v>481.01891659501291</v>
      </c>
      <c r="M24" s="315">
        <v>963.17712811693889</v>
      </c>
      <c r="N24" s="315">
        <v>999.37661220980215</v>
      </c>
      <c r="O24" s="315">
        <v>762.81169389509887</v>
      </c>
      <c r="P24" s="315">
        <v>873.51676698194319</v>
      </c>
      <c r="Q24" s="315">
        <v>941.80997420464314</v>
      </c>
      <c r="R24" s="315">
        <v>840.73516766981936</v>
      </c>
      <c r="S24" s="315">
        <v>995.47712811693884</v>
      </c>
      <c r="T24" s="315">
        <v>857.71126397248497</v>
      </c>
      <c r="U24" s="315">
        <v>958.63869303525371</v>
      </c>
      <c r="V24" s="315">
        <v>905.51444539982799</v>
      </c>
      <c r="W24" s="315">
        <v>789.59509888220111</v>
      </c>
      <c r="X24" s="315">
        <v>477.99208942390362</v>
      </c>
      <c r="Y24" s="315">
        <v>472.72631126397238</v>
      </c>
      <c r="DA24" s="137" t="s">
        <v>979</v>
      </c>
    </row>
    <row r="25" spans="1:105" ht="12" customHeight="1" x14ac:dyDescent="0.25">
      <c r="A25" s="57" t="s">
        <v>998</v>
      </c>
      <c r="B25" s="294">
        <v>110.09790424024411</v>
      </c>
      <c r="C25" s="294">
        <v>96.686901716234118</v>
      </c>
      <c r="D25" s="294">
        <v>114.306936643848</v>
      </c>
      <c r="E25" s="294">
        <v>125.0989638041266</v>
      </c>
      <c r="F25" s="294">
        <v>114.19912382761289</v>
      </c>
      <c r="G25" s="294">
        <v>156.00972160469641</v>
      </c>
      <c r="H25" s="294">
        <v>164.013507212202</v>
      </c>
      <c r="I25" s="294">
        <v>183.37333725989379</v>
      </c>
      <c r="J25" s="294">
        <v>175.67409111054471</v>
      </c>
      <c r="K25" s="294">
        <v>182.38419160993669</v>
      </c>
      <c r="L25" s="294">
        <v>192.02334192598019</v>
      </c>
      <c r="M25" s="294">
        <v>218.25042392463121</v>
      </c>
      <c r="N25" s="294">
        <v>227.72614770539531</v>
      </c>
      <c r="O25" s="294">
        <v>197.59927799980159</v>
      </c>
      <c r="P25" s="294">
        <v>222.11642869374381</v>
      </c>
      <c r="Q25" s="294">
        <v>197.10835842462339</v>
      </c>
      <c r="R25" s="294">
        <v>185.1455386530871</v>
      </c>
      <c r="S25" s="294">
        <v>243.57655989952539</v>
      </c>
      <c r="T25" s="294">
        <v>237.70666911331651</v>
      </c>
      <c r="U25" s="294">
        <v>237.52874621558419</v>
      </c>
      <c r="V25" s="294">
        <v>176.8599785062633</v>
      </c>
      <c r="W25" s="294">
        <v>202.8504425825204</v>
      </c>
      <c r="X25" s="294">
        <v>93.44027689221511</v>
      </c>
      <c r="Y25" s="294">
        <v>66.6179415721476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0.18900731823306699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1.4756334007431199E-2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0.37551762965561719</v>
      </c>
      <c r="J28" s="229">
        <v>0.38924462190073528</v>
      </c>
      <c r="K28" s="229">
        <v>0.39574199697180601</v>
      </c>
      <c r="L28" s="229">
        <v>0</v>
      </c>
      <c r="M28" s="229">
        <v>0</v>
      </c>
      <c r="N28" s="229">
        <v>0.38744442271010632</v>
      </c>
      <c r="O28" s="229">
        <v>0.33763000931797821</v>
      </c>
      <c r="P28" s="229">
        <v>0.33372008489043181</v>
      </c>
      <c r="Q28" s="229">
        <v>0.37066468856083268</v>
      </c>
      <c r="R28" s="229">
        <v>0.34913323323204098</v>
      </c>
      <c r="S28" s="229">
        <v>0.24202079042560509</v>
      </c>
      <c r="T28" s="229">
        <v>0.26285160125281087</v>
      </c>
      <c r="U28" s="229">
        <v>0.38147424060986751</v>
      </c>
      <c r="V28" s="229">
        <v>0.46307905690209178</v>
      </c>
      <c r="W28" s="229">
        <v>0.51329750186564849</v>
      </c>
      <c r="X28" s="229">
        <v>0.60063027092299948</v>
      </c>
      <c r="Y28" s="229">
        <v>1.7295269525204879</v>
      </c>
      <c r="DA28" s="73" t="s">
        <v>1002</v>
      </c>
    </row>
    <row r="29" spans="1:105" ht="12" customHeight="1" x14ac:dyDescent="0.25">
      <c r="A29" s="46" t="s">
        <v>159</v>
      </c>
      <c r="B29" s="229">
        <v>2.908472265083864E-2</v>
      </c>
      <c r="C29" s="229">
        <v>3.7883537400997071E-2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2.547149249612362E-2</v>
      </c>
      <c r="U29" s="229">
        <v>2.7756785209922911E-2</v>
      </c>
      <c r="V29" s="229">
        <v>6.8004948628033496E-2</v>
      </c>
      <c r="W29" s="229">
        <v>6.0064134767468823E-2</v>
      </c>
      <c r="X29" s="229">
        <v>0.36530093318918438</v>
      </c>
      <c r="Y29" s="229">
        <v>0.13677705816409769</v>
      </c>
      <c r="DA29" s="73" t="s">
        <v>1003</v>
      </c>
    </row>
    <row r="30" spans="1:105" ht="12" customHeight="1" x14ac:dyDescent="0.25">
      <c r="A30" s="46" t="s">
        <v>32</v>
      </c>
      <c r="B30" s="229">
        <v>5.5949663295280679E-2</v>
      </c>
      <c r="C30" s="229">
        <v>7.2827230620086891E-2</v>
      </c>
      <c r="D30" s="229">
        <v>2.8353485717306452E-2</v>
      </c>
      <c r="E30" s="229">
        <v>3.2586345329825912E-2</v>
      </c>
      <c r="F30" s="229">
        <v>0</v>
      </c>
      <c r="G30" s="229">
        <v>0</v>
      </c>
      <c r="H30" s="229">
        <v>0.36120179670747438</v>
      </c>
      <c r="I30" s="229">
        <v>0</v>
      </c>
      <c r="J30" s="229">
        <v>0</v>
      </c>
      <c r="K30" s="229">
        <v>0</v>
      </c>
      <c r="L30" s="229">
        <v>0.33105499358184409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0.1280018332197955</v>
      </c>
      <c r="C32" s="229">
        <v>0.16450582354529081</v>
      </c>
      <c r="D32" s="229">
        <v>0.16964615947272249</v>
      </c>
      <c r="E32" s="229">
        <v>0.27100864291275001</v>
      </c>
      <c r="F32" s="229">
        <v>7.9215738389774151</v>
      </c>
      <c r="G32" s="229">
        <v>39.036080419571839</v>
      </c>
      <c r="H32" s="229">
        <v>42.042970917081433</v>
      </c>
      <c r="I32" s="229">
        <v>36.156690496816907</v>
      </c>
      <c r="J32" s="229">
        <v>37.904076503131797</v>
      </c>
      <c r="K32" s="229">
        <v>42.874901760926797</v>
      </c>
      <c r="L32" s="229">
        <v>40.774108424873319</v>
      </c>
      <c r="M32" s="229">
        <v>39.312947756139387</v>
      </c>
      <c r="N32" s="229">
        <v>49.179816194403998</v>
      </c>
      <c r="O32" s="229">
        <v>33.112331625814491</v>
      </c>
      <c r="P32" s="229">
        <v>35.701638711920012</v>
      </c>
      <c r="Q32" s="229">
        <v>39.669541418913113</v>
      </c>
      <c r="R32" s="229">
        <v>32.718906648353901</v>
      </c>
      <c r="S32" s="229">
        <v>25.389768966335389</v>
      </c>
      <c r="T32" s="229">
        <v>29.120328418900598</v>
      </c>
      <c r="U32" s="229">
        <v>34.606724206749597</v>
      </c>
      <c r="V32" s="229">
        <v>38.293816249182072</v>
      </c>
      <c r="W32" s="229">
        <v>33.855544246112977</v>
      </c>
      <c r="X32" s="229">
        <v>32.460594235564812</v>
      </c>
      <c r="Y32" s="229">
        <v>21.64718051068769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4.5812415170019057E-2</v>
      </c>
      <c r="C34" s="229">
        <v>2.3077925195311499E-2</v>
      </c>
      <c r="D34" s="229">
        <v>2.3005683913372939E-2</v>
      </c>
      <c r="E34" s="229">
        <v>0</v>
      </c>
      <c r="F34" s="229">
        <v>0</v>
      </c>
      <c r="G34" s="229">
        <v>0</v>
      </c>
      <c r="H34" s="229">
        <v>4.6170931636980349E-2</v>
      </c>
      <c r="I34" s="229">
        <v>0</v>
      </c>
      <c r="J34" s="229">
        <v>0</v>
      </c>
      <c r="K34" s="229">
        <v>4.5305816876725039E-2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1.521771988926407</v>
      </c>
      <c r="R34" s="229">
        <v>2.5986410093599148</v>
      </c>
      <c r="S34" s="229">
        <v>13.92310435766602</v>
      </c>
      <c r="T34" s="229">
        <v>10.56333857062201</v>
      </c>
      <c r="U34" s="229">
        <v>10.371727786993381</v>
      </c>
      <c r="V34" s="229">
        <v>10.26325056105412</v>
      </c>
      <c r="W34" s="229">
        <v>10.4787346935807</v>
      </c>
      <c r="X34" s="229">
        <v>8.0656090467656849</v>
      </c>
      <c r="Y34" s="229">
        <v>6.8551526335125494</v>
      </c>
      <c r="DA34" s="73" t="s">
        <v>1008</v>
      </c>
    </row>
    <row r="35" spans="1:105" ht="12" customHeight="1" x14ac:dyDescent="0.25">
      <c r="A35" s="46" t="s">
        <v>39</v>
      </c>
      <c r="B35" s="229">
        <v>109.8390556059082</v>
      </c>
      <c r="C35" s="229">
        <v>96.388607199472432</v>
      </c>
      <c r="D35" s="229">
        <v>114.0859313147446</v>
      </c>
      <c r="E35" s="229">
        <v>124.795368815884</v>
      </c>
      <c r="F35" s="229">
        <v>106.2775499886355</v>
      </c>
      <c r="G35" s="229">
        <v>116.97364118512461</v>
      </c>
      <c r="H35" s="229">
        <v>121.5631635667762</v>
      </c>
      <c r="I35" s="229">
        <v>146.8411291334213</v>
      </c>
      <c r="J35" s="229">
        <v>137.38076998551219</v>
      </c>
      <c r="K35" s="229">
        <v>139.06824203516129</v>
      </c>
      <c r="L35" s="229">
        <v>150.72917118929189</v>
      </c>
      <c r="M35" s="229">
        <v>178.9374761684918</v>
      </c>
      <c r="N35" s="229">
        <v>178.1588870882812</v>
      </c>
      <c r="O35" s="229">
        <v>164.14931636466909</v>
      </c>
      <c r="P35" s="229">
        <v>186.0810698969334</v>
      </c>
      <c r="Q35" s="229">
        <v>155.54638032822311</v>
      </c>
      <c r="R35" s="229">
        <v>149.47885776214119</v>
      </c>
      <c r="S35" s="229">
        <v>204.00690945109099</v>
      </c>
      <c r="T35" s="229">
        <v>197.73467903004499</v>
      </c>
      <c r="U35" s="229">
        <v>192.14106319602149</v>
      </c>
      <c r="V35" s="229">
        <v>127.77182769049701</v>
      </c>
      <c r="W35" s="229">
        <v>157.9428020061936</v>
      </c>
      <c r="X35" s="229">
        <v>51.94814240577243</v>
      </c>
      <c r="Y35" s="229">
        <v>36.249304417262778</v>
      </c>
      <c r="DA35" s="73" t="s">
        <v>1009</v>
      </c>
    </row>
    <row r="36" spans="1:105" ht="12" customHeight="1" x14ac:dyDescent="0.25">
      <c r="A36" s="57" t="s">
        <v>1010</v>
      </c>
      <c r="B36" s="261">
        <v>12.525150478898849</v>
      </c>
      <c r="C36" s="261">
        <v>12.68673187900847</v>
      </c>
      <c r="D36" s="261">
        <v>13.62695120244015</v>
      </c>
      <c r="E36" s="261">
        <v>15.412907343720949</v>
      </c>
      <c r="F36" s="261">
        <v>32.21583084551564</v>
      </c>
      <c r="G36" s="261">
        <v>64.122737080350504</v>
      </c>
      <c r="H36" s="261">
        <v>68.043427680617057</v>
      </c>
      <c r="I36" s="261">
        <v>70.58257726624187</v>
      </c>
      <c r="J36" s="261">
        <v>69.404795930090842</v>
      </c>
      <c r="K36" s="261">
        <v>73.861393882072207</v>
      </c>
      <c r="L36" s="261">
        <v>75.556562555263014</v>
      </c>
      <c r="M36" s="261">
        <v>81.498608607708206</v>
      </c>
      <c r="N36" s="261">
        <v>89.926002508862908</v>
      </c>
      <c r="O36" s="261">
        <v>72.456440285693219</v>
      </c>
      <c r="P36" s="261">
        <v>80.402458799077337</v>
      </c>
      <c r="Q36" s="261">
        <v>76.272253775825689</v>
      </c>
      <c r="R36" s="261">
        <v>68.994463084119388</v>
      </c>
      <c r="S36" s="261">
        <v>77.242729037863313</v>
      </c>
      <c r="T36" s="261">
        <v>79.247715279942568</v>
      </c>
      <c r="U36" s="261">
        <v>83.545074605911651</v>
      </c>
      <c r="V36" s="261">
        <v>70.082476478365962</v>
      </c>
      <c r="W36" s="261">
        <v>74.493588253821514</v>
      </c>
      <c r="X36" s="261">
        <v>42.487770207656347</v>
      </c>
      <c r="Y36" s="261">
        <v>30.236136229874301</v>
      </c>
      <c r="DA36" s="70" t="s">
        <v>1011</v>
      </c>
    </row>
    <row r="37" spans="1:105" ht="12" customHeight="1" x14ac:dyDescent="0.25">
      <c r="A37" s="60" t="s">
        <v>1012</v>
      </c>
      <c r="B37" s="262">
        <v>6.9346077505258323</v>
      </c>
      <c r="C37" s="262">
        <v>6.8659353747784033</v>
      </c>
      <c r="D37" s="262">
        <v>6.3828157658505624</v>
      </c>
      <c r="E37" s="262">
        <v>8.4511971763291882</v>
      </c>
      <c r="F37" s="262">
        <v>30.708723927227609</v>
      </c>
      <c r="G37" s="262">
        <v>63.756165234106227</v>
      </c>
      <c r="H37" s="262">
        <v>67.569708576315762</v>
      </c>
      <c r="I37" s="262">
        <v>69.826715817408768</v>
      </c>
      <c r="J37" s="262">
        <v>68.773032684023065</v>
      </c>
      <c r="K37" s="262">
        <v>73.578816932187507</v>
      </c>
      <c r="L37" s="262">
        <v>75.166613413075694</v>
      </c>
      <c r="M37" s="262">
        <v>80.990564802423449</v>
      </c>
      <c r="N37" s="262">
        <v>89.51374908936306</v>
      </c>
      <c r="O37" s="262">
        <v>71.935784861324365</v>
      </c>
      <c r="P37" s="262">
        <v>79.947893194314503</v>
      </c>
      <c r="Q37" s="262">
        <v>75.822183128297212</v>
      </c>
      <c r="R37" s="262">
        <v>68.318130454854597</v>
      </c>
      <c r="S37" s="262">
        <v>76.49133335889033</v>
      </c>
      <c r="T37" s="262">
        <v>78.612378379610647</v>
      </c>
      <c r="U37" s="262">
        <v>82.987039215599822</v>
      </c>
      <c r="V37" s="262">
        <v>69.168155444448828</v>
      </c>
      <c r="W37" s="262">
        <v>73.759205087798236</v>
      </c>
      <c r="X37" s="262">
        <v>42.037374463766341</v>
      </c>
      <c r="Y37" s="262">
        <v>29.773065513152641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0.34404468641489688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4.4011059412161588E-2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0.7177546651331197</v>
      </c>
      <c r="J39" s="295">
        <v>0.69906532830238322</v>
      </c>
      <c r="K39" s="295">
        <v>0.67293262634327189</v>
      </c>
      <c r="L39" s="295">
        <v>0</v>
      </c>
      <c r="M39" s="295">
        <v>0</v>
      </c>
      <c r="N39" s="295">
        <v>0.69968770532723479</v>
      </c>
      <c r="O39" s="295">
        <v>0.7260899123876926</v>
      </c>
      <c r="P39" s="295">
        <v>0.74038995571148059</v>
      </c>
      <c r="Q39" s="295">
        <v>0.70190962103980481</v>
      </c>
      <c r="R39" s="295">
        <v>0.7213046149540272</v>
      </c>
      <c r="S39" s="295">
        <v>0.7218318168344211</v>
      </c>
      <c r="T39" s="295">
        <v>0.70262961654275691</v>
      </c>
      <c r="U39" s="295">
        <v>0.90408551058994768</v>
      </c>
      <c r="V39" s="295">
        <v>0.82499437167221323</v>
      </c>
      <c r="W39" s="295">
        <v>1.0996694417215409</v>
      </c>
      <c r="X39" s="295">
        <v>0.75535579247172691</v>
      </c>
      <c r="Y39" s="295">
        <v>2.189948462013426</v>
      </c>
      <c r="DA39" s="122" t="s">
        <v>1015</v>
      </c>
    </row>
    <row r="40" spans="1:105" ht="12" customHeight="1" x14ac:dyDescent="0.25">
      <c r="A40" s="59" t="s">
        <v>159</v>
      </c>
      <c r="B40" s="295">
        <v>0.94674578766965778</v>
      </c>
      <c r="C40" s="295">
        <v>0.94509534502579573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6.8087943615415453E-2</v>
      </c>
      <c r="U40" s="295">
        <v>6.5782966862270309E-2</v>
      </c>
      <c r="V40" s="295">
        <v>0.1211536108743687</v>
      </c>
      <c r="W40" s="295">
        <v>0.12867916424132139</v>
      </c>
      <c r="X40" s="295">
        <v>0.45940437776429011</v>
      </c>
      <c r="Y40" s="295">
        <v>0.1731888061811736</v>
      </c>
      <c r="DA40" s="122" t="s">
        <v>1016</v>
      </c>
    </row>
    <row r="41" spans="1:105" ht="12" customHeight="1" x14ac:dyDescent="0.25">
      <c r="A41" s="59" t="s">
        <v>32</v>
      </c>
      <c r="B41" s="295">
        <v>1.821234765833853</v>
      </c>
      <c r="C41" s="295">
        <v>1.816849253585086</v>
      </c>
      <c r="D41" s="295">
        <v>0.91401717149317407</v>
      </c>
      <c r="E41" s="295">
        <v>0.90710861609569726</v>
      </c>
      <c r="F41" s="295">
        <v>0</v>
      </c>
      <c r="G41" s="295">
        <v>0</v>
      </c>
      <c r="H41" s="295">
        <v>0.57556364335883592</v>
      </c>
      <c r="I41" s="295">
        <v>0</v>
      </c>
      <c r="J41" s="295">
        <v>0</v>
      </c>
      <c r="K41" s="295">
        <v>0</v>
      </c>
      <c r="L41" s="295">
        <v>0.60261006038138054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4.1666271970223221</v>
      </c>
      <c r="C42" s="295">
        <v>4.1039907761675209</v>
      </c>
      <c r="D42" s="295">
        <v>5.4687985943573887</v>
      </c>
      <c r="E42" s="295">
        <v>7.5440885602334902</v>
      </c>
      <c r="F42" s="295">
        <v>30.708723927227609</v>
      </c>
      <c r="G42" s="295">
        <v>63.756165234106227</v>
      </c>
      <c r="H42" s="295">
        <v>66.994144932956928</v>
      </c>
      <c r="I42" s="295">
        <v>69.108961152275654</v>
      </c>
      <c r="J42" s="295">
        <v>68.073967355720683</v>
      </c>
      <c r="K42" s="295">
        <v>72.905884305844239</v>
      </c>
      <c r="L42" s="295">
        <v>74.21995866627941</v>
      </c>
      <c r="M42" s="295">
        <v>80.990564802423449</v>
      </c>
      <c r="N42" s="295">
        <v>88.814061384035824</v>
      </c>
      <c r="O42" s="295">
        <v>71.209694948936672</v>
      </c>
      <c r="P42" s="295">
        <v>79.207503238603024</v>
      </c>
      <c r="Q42" s="295">
        <v>75.120273507257409</v>
      </c>
      <c r="R42" s="295">
        <v>67.596825839900575</v>
      </c>
      <c r="S42" s="295">
        <v>75.72549048264375</v>
      </c>
      <c r="T42" s="295">
        <v>77.841660819452471</v>
      </c>
      <c r="U42" s="295">
        <v>82.017170738147598</v>
      </c>
      <c r="V42" s="295">
        <v>68.222007461902251</v>
      </c>
      <c r="W42" s="295">
        <v>72.530856481835372</v>
      </c>
      <c r="X42" s="295">
        <v>40.822614293530322</v>
      </c>
      <c r="Y42" s="295">
        <v>27.409928244958039</v>
      </c>
      <c r="DA42" s="122" t="s">
        <v>1018</v>
      </c>
    </row>
    <row r="43" spans="1:105" ht="12" customHeight="1" x14ac:dyDescent="0.25">
      <c r="A43" s="60" t="s">
        <v>1019</v>
      </c>
      <c r="B43" s="262">
        <v>5.590542728373018</v>
      </c>
      <c r="C43" s="262">
        <v>5.8207965042300698</v>
      </c>
      <c r="D43" s="262">
        <v>7.2441354365895858</v>
      </c>
      <c r="E43" s="262">
        <v>6.9617101673917574</v>
      </c>
      <c r="F43" s="262">
        <v>1.507106918288027</v>
      </c>
      <c r="G43" s="262">
        <v>0.36657184624427652</v>
      </c>
      <c r="H43" s="262">
        <v>0.47371910430129632</v>
      </c>
      <c r="I43" s="262">
        <v>0.75586144883310646</v>
      </c>
      <c r="J43" s="262">
        <v>0.63176324606777345</v>
      </c>
      <c r="K43" s="262">
        <v>0.28257694988469639</v>
      </c>
      <c r="L43" s="262">
        <v>0.38994914218731891</v>
      </c>
      <c r="M43" s="262">
        <v>0.50804380528475657</v>
      </c>
      <c r="N43" s="262">
        <v>0.41225341949984912</v>
      </c>
      <c r="O43" s="262">
        <v>0.52065542436885504</v>
      </c>
      <c r="P43" s="262">
        <v>0.45456560476284102</v>
      </c>
      <c r="Q43" s="262">
        <v>0.45007064752847209</v>
      </c>
      <c r="R43" s="262">
        <v>0.67633262926479487</v>
      </c>
      <c r="S43" s="262">
        <v>0.75139567897298776</v>
      </c>
      <c r="T43" s="262">
        <v>0.63533690033192136</v>
      </c>
      <c r="U43" s="262">
        <v>0.55803539031183313</v>
      </c>
      <c r="V43" s="262">
        <v>0.91432103391713371</v>
      </c>
      <c r="W43" s="262">
        <v>0.73438316602327425</v>
      </c>
      <c r="X43" s="262">
        <v>0.45039574389001008</v>
      </c>
      <c r="Y43" s="262">
        <v>0.46307071672166578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4.5114649176985822</v>
      </c>
      <c r="C44" s="261">
        <f t="shared" si="1"/>
        <v>4.2179423273341454</v>
      </c>
      <c r="D44" s="261">
        <f t="shared" si="1"/>
        <v>4.8023361725247993</v>
      </c>
      <c r="E44" s="261">
        <f t="shared" si="1"/>
        <v>5.2927639690040023</v>
      </c>
      <c r="F44" s="261">
        <f t="shared" si="1"/>
        <v>6.3617071962046401</v>
      </c>
      <c r="G44" s="261">
        <f t="shared" si="1"/>
        <v>10.917175519231231</v>
      </c>
      <c r="H44" s="261">
        <f t="shared" si="1"/>
        <v>11.523980019572711</v>
      </c>
      <c r="I44" s="261">
        <f t="shared" si="1"/>
        <v>12.197515087541126</v>
      </c>
      <c r="J44" s="261">
        <f t="shared" si="1"/>
        <v>11.904956384126585</v>
      </c>
      <c r="K44" s="261">
        <f t="shared" si="1"/>
        <v>12.671853948344346</v>
      </c>
      <c r="L44" s="261">
        <f t="shared" si="1"/>
        <v>13.028152091285621</v>
      </c>
      <c r="M44" s="261">
        <f t="shared" si="1"/>
        <v>14.2825234045632</v>
      </c>
      <c r="N44" s="261">
        <f t="shared" si="1"/>
        <v>15.516067419451264</v>
      </c>
      <c r="O44" s="261">
        <f t="shared" si="1"/>
        <v>12.747390708632524</v>
      </c>
      <c r="P44" s="261">
        <f t="shared" si="1"/>
        <v>14.236471633836979</v>
      </c>
      <c r="Q44" s="261">
        <f t="shared" si="1"/>
        <v>13.208399014330594</v>
      </c>
      <c r="R44" s="261">
        <f t="shared" si="1"/>
        <v>12.04994380420645</v>
      </c>
      <c r="S44" s="261">
        <f t="shared" si="1"/>
        <v>14.280892508294295</v>
      </c>
      <c r="T44" s="261">
        <f t="shared" si="1"/>
        <v>14.396933393694914</v>
      </c>
      <c r="U44" s="261">
        <f t="shared" si="1"/>
        <v>14.909706616950245</v>
      </c>
      <c r="V44" s="261">
        <f t="shared" si="1"/>
        <v>11.997888107493575</v>
      </c>
      <c r="W44" s="261">
        <f t="shared" si="1"/>
        <v>13.061349363570201</v>
      </c>
      <c r="X44" s="261">
        <f t="shared" si="1"/>
        <v>6.9965884213693297</v>
      </c>
      <c r="Y44" s="261">
        <f t="shared" si="1"/>
        <v>4.959139633272069</v>
      </c>
      <c r="DA44" s="70"/>
    </row>
    <row r="45" spans="1:105" ht="12" customHeight="1" x14ac:dyDescent="0.25">
      <c r="A45" s="60" t="s">
        <v>1022</v>
      </c>
      <c r="B45" s="262">
        <v>0.1221920762283507</v>
      </c>
      <c r="C45" s="262">
        <v>0.1187572351219109</v>
      </c>
      <c r="D45" s="262">
        <v>0.1366981821062605</v>
      </c>
      <c r="E45" s="262">
        <v>0.21199902830176329</v>
      </c>
      <c r="F45" s="262">
        <v>2.354149747503183</v>
      </c>
      <c r="G45" s="262">
        <v>6.6390117339199781</v>
      </c>
      <c r="H45" s="262">
        <v>6.9371059060540574</v>
      </c>
      <c r="I45" s="262">
        <v>6.8666233486233859</v>
      </c>
      <c r="J45" s="262">
        <v>6.8789719182925433</v>
      </c>
      <c r="K45" s="262">
        <v>7.8138287223578784</v>
      </c>
      <c r="L45" s="262">
        <v>7.8213108762362484</v>
      </c>
      <c r="M45" s="262">
        <v>8.3102786704584037</v>
      </c>
      <c r="N45" s="262">
        <v>9.3924775013102622</v>
      </c>
      <c r="O45" s="262">
        <v>7.2799372730633154</v>
      </c>
      <c r="P45" s="262">
        <v>8.2173756434858927</v>
      </c>
      <c r="Q45" s="262">
        <v>7.8171344729204328</v>
      </c>
      <c r="R45" s="262">
        <v>6.7504050010194758</v>
      </c>
      <c r="S45" s="262">
        <v>7.4574310451028696</v>
      </c>
      <c r="T45" s="262">
        <v>7.8216528187169221</v>
      </c>
      <c r="U45" s="262">
        <v>8.4053743260728808</v>
      </c>
      <c r="V45" s="262">
        <v>6.6847865305369796</v>
      </c>
      <c r="W45" s="262">
        <v>7.2599453240706078</v>
      </c>
      <c r="X45" s="262">
        <v>4.1995215693670493</v>
      </c>
      <c r="Y45" s="262">
        <v>2.819053252272008</v>
      </c>
      <c r="DA45" s="72" t="s">
        <v>1023</v>
      </c>
    </row>
    <row r="46" spans="1:105" ht="12" customHeight="1" x14ac:dyDescent="0.25">
      <c r="A46" s="60" t="s">
        <v>1024</v>
      </c>
      <c r="B46" s="262">
        <v>2.7497692551849058</v>
      </c>
      <c r="C46" s="262">
        <v>2.4148204414340069</v>
      </c>
      <c r="D46" s="262">
        <v>2.8548926721779448</v>
      </c>
      <c r="E46" s="262">
        <v>3.1244308136279382</v>
      </c>
      <c r="F46" s="262">
        <v>2.8521999745335731</v>
      </c>
      <c r="G46" s="262">
        <v>3.8964477928885191</v>
      </c>
      <c r="H46" s="262">
        <v>4.0963477250487657</v>
      </c>
      <c r="I46" s="262">
        <v>4.5798725098129172</v>
      </c>
      <c r="J46" s="262">
        <v>4.3875786555776566</v>
      </c>
      <c r="K46" s="262">
        <v>4.5551679315021696</v>
      </c>
      <c r="L46" s="262">
        <v>4.7959121978719006</v>
      </c>
      <c r="M46" s="262">
        <v>5.4509512218276592</v>
      </c>
      <c r="N46" s="262">
        <v>5.6876138004913983</v>
      </c>
      <c r="O46" s="262">
        <v>4.9351749539659071</v>
      </c>
      <c r="P46" s="262">
        <v>5.5475072927888931</v>
      </c>
      <c r="Q46" s="262">
        <v>4.9229139071829673</v>
      </c>
      <c r="R46" s="262">
        <v>4.6241344323138636</v>
      </c>
      <c r="S46" s="262">
        <v>6.0834885124960936</v>
      </c>
      <c r="T46" s="262">
        <v>5.9368840396262934</v>
      </c>
      <c r="U46" s="262">
        <v>5.9324402955118742</v>
      </c>
      <c r="V46" s="262">
        <v>4.4171969913975886</v>
      </c>
      <c r="W46" s="262">
        <v>5.0663263234957734</v>
      </c>
      <c r="X46" s="262">
        <v>2.3337338014492248</v>
      </c>
      <c r="Y46" s="262">
        <v>1.6638279251807651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4.720584976332925E-3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3.6854937296837171E-4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9.3788055270673035E-3</v>
      </c>
      <c r="J49" s="229">
        <v>9.7216463967665263E-3</v>
      </c>
      <c r="K49" s="229">
        <v>9.8839227119527726E-3</v>
      </c>
      <c r="L49" s="229">
        <v>0</v>
      </c>
      <c r="M49" s="229">
        <v>0</v>
      </c>
      <c r="N49" s="229">
        <v>9.6766852104318742E-3</v>
      </c>
      <c r="O49" s="229">
        <v>8.4325367104581984E-3</v>
      </c>
      <c r="P49" s="229">
        <v>8.3348837164692949E-3</v>
      </c>
      <c r="Q49" s="229">
        <v>9.2576000571562376E-3</v>
      </c>
      <c r="R49" s="229">
        <v>8.7198374694751491E-3</v>
      </c>
      <c r="S49" s="229">
        <v>6.0446321228394256E-3</v>
      </c>
      <c r="T49" s="229">
        <v>6.5648956425539582E-3</v>
      </c>
      <c r="U49" s="229">
        <v>9.5275758944973112E-3</v>
      </c>
      <c r="V49" s="229">
        <v>1.156571110210055E-2</v>
      </c>
      <c r="W49" s="229">
        <v>1.281995056248718E-2</v>
      </c>
      <c r="X49" s="229">
        <v>1.5001145245358239E-2</v>
      </c>
      <c r="Y49" s="229">
        <v>4.3196099624901813E-2</v>
      </c>
      <c r="DA49" s="73" t="s">
        <v>1028</v>
      </c>
    </row>
    <row r="50" spans="1:105" ht="12" customHeight="1" x14ac:dyDescent="0.25">
      <c r="A50" s="64" t="s">
        <v>159</v>
      </c>
      <c r="B50" s="229">
        <v>7.2641052245953997E-4</v>
      </c>
      <c r="C50" s="229">
        <v>9.4616684251862086E-4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6.3616766761225756E-4</v>
      </c>
      <c r="U50" s="229">
        <v>6.9324439115997386E-4</v>
      </c>
      <c r="V50" s="229">
        <v>1.6984693598685421E-3</v>
      </c>
      <c r="W50" s="229">
        <v>1.500142189468641E-3</v>
      </c>
      <c r="X50" s="229">
        <v>9.1236366568983405E-3</v>
      </c>
      <c r="Y50" s="229">
        <v>3.4160990797206811E-3</v>
      </c>
      <c r="DA50" s="73" t="s">
        <v>1029</v>
      </c>
    </row>
    <row r="51" spans="1:105" ht="12" customHeight="1" x14ac:dyDescent="0.25">
      <c r="A51" s="64" t="s">
        <v>32</v>
      </c>
      <c r="B51" s="229">
        <v>1.397380495377984E-3</v>
      </c>
      <c r="C51" s="229">
        <v>1.818909098055068E-3</v>
      </c>
      <c r="D51" s="229">
        <v>7.0814738791617098E-4</v>
      </c>
      <c r="E51" s="229">
        <v>8.1386590548778337E-4</v>
      </c>
      <c r="F51" s="229">
        <v>0</v>
      </c>
      <c r="G51" s="229">
        <v>0</v>
      </c>
      <c r="H51" s="229">
        <v>9.0212579645154445E-3</v>
      </c>
      <c r="I51" s="229">
        <v>0</v>
      </c>
      <c r="J51" s="229">
        <v>0</v>
      </c>
      <c r="K51" s="229">
        <v>0</v>
      </c>
      <c r="L51" s="229">
        <v>8.2683212674091976E-3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3.19693193093899E-3</v>
      </c>
      <c r="C53" s="229">
        <v>4.1086436568005544E-3</v>
      </c>
      <c r="D53" s="229">
        <v>4.2370270060760372E-3</v>
      </c>
      <c r="E53" s="229">
        <v>6.7686232477663054E-3</v>
      </c>
      <c r="F53" s="229">
        <v>0.1978466379120685</v>
      </c>
      <c r="G53" s="229">
        <v>0.97495238007834939</v>
      </c>
      <c r="H53" s="229">
        <v>1.050051493915406</v>
      </c>
      <c r="I53" s="229">
        <v>0.90303767890471331</v>
      </c>
      <c r="J53" s="229">
        <v>0.94667982041741827</v>
      </c>
      <c r="K53" s="229">
        <v>1.070829526636667</v>
      </c>
      <c r="L53" s="229">
        <v>1.0183607992177339</v>
      </c>
      <c r="M53" s="229">
        <v>0.98186732814309241</v>
      </c>
      <c r="N53" s="229">
        <v>1.228299007871442</v>
      </c>
      <c r="O53" s="229">
        <v>0.82700276722315247</v>
      </c>
      <c r="P53" s="229">
        <v>0.89167245432336184</v>
      </c>
      <c r="Q53" s="229">
        <v>0.99077349486130073</v>
      </c>
      <c r="R53" s="229">
        <v>0.81717671363286493</v>
      </c>
      <c r="S53" s="229">
        <v>0.63412656745519647</v>
      </c>
      <c r="T53" s="229">
        <v>0.72729980047985876</v>
      </c>
      <c r="U53" s="229">
        <v>0.86432622767036504</v>
      </c>
      <c r="V53" s="229">
        <v>0.9564138328730426</v>
      </c>
      <c r="W53" s="229">
        <v>0.84556500260324396</v>
      </c>
      <c r="X53" s="229">
        <v>0.81072518727710319</v>
      </c>
      <c r="Y53" s="229">
        <v>0.54065290198293181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1.144195900999157E-3</v>
      </c>
      <c r="C55" s="229">
        <v>5.7638671338421815E-4</v>
      </c>
      <c r="D55" s="229">
        <v>5.7458243874883243E-4</v>
      </c>
      <c r="E55" s="229">
        <v>0</v>
      </c>
      <c r="F55" s="229">
        <v>0</v>
      </c>
      <c r="G55" s="229">
        <v>0</v>
      </c>
      <c r="H55" s="229">
        <v>1.153150091046012E-3</v>
      </c>
      <c r="I55" s="229">
        <v>0</v>
      </c>
      <c r="J55" s="229">
        <v>0</v>
      </c>
      <c r="K55" s="229">
        <v>1.1315432676793681E-3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3.8007279588359748E-2</v>
      </c>
      <c r="R55" s="229">
        <v>6.4902808115293878E-2</v>
      </c>
      <c r="S55" s="229">
        <v>0.34773890169515659</v>
      </c>
      <c r="T55" s="229">
        <v>0.26382649001403807</v>
      </c>
      <c r="U55" s="229">
        <v>0.25904088173729728</v>
      </c>
      <c r="V55" s="229">
        <v>0.25633159001340949</v>
      </c>
      <c r="W55" s="229">
        <v>0.26171345124583412</v>
      </c>
      <c r="X55" s="229">
        <v>0.20144401416344651</v>
      </c>
      <c r="Y55" s="229">
        <v>0.17121205059544059</v>
      </c>
      <c r="DA55" s="73" t="s">
        <v>1034</v>
      </c>
    </row>
    <row r="56" spans="1:105" ht="12" customHeight="1" x14ac:dyDescent="0.25">
      <c r="A56" s="64" t="s">
        <v>39</v>
      </c>
      <c r="B56" s="229">
        <v>2.743304336335131</v>
      </c>
      <c r="C56" s="229">
        <v>2.4073703351232489</v>
      </c>
      <c r="D56" s="229">
        <v>2.8493729153452039</v>
      </c>
      <c r="E56" s="229">
        <v>3.1168483244746841</v>
      </c>
      <c r="F56" s="229">
        <v>2.654353336621504</v>
      </c>
      <c r="G56" s="229">
        <v>2.9214954128101689</v>
      </c>
      <c r="H56" s="229">
        <v>3.0361218230777989</v>
      </c>
      <c r="I56" s="229">
        <v>3.6674560253811359</v>
      </c>
      <c r="J56" s="229">
        <v>3.4311771887634719</v>
      </c>
      <c r="K56" s="229">
        <v>3.4733229388858708</v>
      </c>
      <c r="L56" s="229">
        <v>3.7645624924104251</v>
      </c>
      <c r="M56" s="229">
        <v>4.4690838936845667</v>
      </c>
      <c r="N56" s="229">
        <v>4.4496381074095241</v>
      </c>
      <c r="O56" s="229">
        <v>4.0997396500322969</v>
      </c>
      <c r="P56" s="229">
        <v>4.6474999547490619</v>
      </c>
      <c r="Q56" s="229">
        <v>3.8848755326761499</v>
      </c>
      <c r="R56" s="229">
        <v>3.7333350730962298</v>
      </c>
      <c r="S56" s="229">
        <v>5.0952098618499324</v>
      </c>
      <c r="T56" s="229">
        <v>4.9385566858222303</v>
      </c>
      <c r="U56" s="229">
        <v>4.7988523658185542</v>
      </c>
      <c r="V56" s="229">
        <v>3.1911873880491681</v>
      </c>
      <c r="W56" s="229">
        <v>3.94472777689474</v>
      </c>
      <c r="X56" s="229">
        <v>1.2974398181064191</v>
      </c>
      <c r="Y56" s="229">
        <v>0.90535077389777008</v>
      </c>
      <c r="DA56" s="73" t="s">
        <v>1035</v>
      </c>
    </row>
    <row r="57" spans="1:105" ht="12" customHeight="1" x14ac:dyDescent="0.25">
      <c r="A57" s="60" t="s">
        <v>1036</v>
      </c>
      <c r="B57" s="262">
        <v>1.6395035862853251</v>
      </c>
      <c r="C57" s="262">
        <v>1.6843646507782279</v>
      </c>
      <c r="D57" s="262">
        <v>1.8107453182405939</v>
      </c>
      <c r="E57" s="262">
        <v>1.9563341270743011</v>
      </c>
      <c r="F57" s="262">
        <v>1.155357474167884</v>
      </c>
      <c r="G57" s="262">
        <v>0.3817159924227333</v>
      </c>
      <c r="H57" s="262">
        <v>0.490526388469888</v>
      </c>
      <c r="I57" s="262">
        <v>0.75101922910482155</v>
      </c>
      <c r="J57" s="262">
        <v>0.63840581025638499</v>
      </c>
      <c r="K57" s="262">
        <v>0.30285729448429838</v>
      </c>
      <c r="L57" s="262">
        <v>0.41092901717747138</v>
      </c>
      <c r="M57" s="262">
        <v>0.52129351227713661</v>
      </c>
      <c r="N57" s="262">
        <v>0.43597611764960392</v>
      </c>
      <c r="O57" s="262">
        <v>0.53227848160330127</v>
      </c>
      <c r="P57" s="262">
        <v>0.47158869756219418</v>
      </c>
      <c r="Q57" s="262">
        <v>0.46835063422719508</v>
      </c>
      <c r="R57" s="262">
        <v>0.67540437087311023</v>
      </c>
      <c r="S57" s="262">
        <v>0.73997295069533131</v>
      </c>
      <c r="T57" s="262">
        <v>0.63839653535169749</v>
      </c>
      <c r="U57" s="262">
        <v>0.57189199536549107</v>
      </c>
      <c r="V57" s="262">
        <v>0.89590458555900676</v>
      </c>
      <c r="W57" s="262">
        <v>0.73507771600381988</v>
      </c>
      <c r="X57" s="262">
        <v>0.46333305055305551</v>
      </c>
      <c r="Y57" s="262">
        <v>0.47625845581929599</v>
      </c>
      <c r="DA57" s="72" t="s">
        <v>1037</v>
      </c>
    </row>
    <row r="58" spans="1:105" ht="12" customHeight="1" x14ac:dyDescent="0.25">
      <c r="A58" s="132" t="s">
        <v>1038</v>
      </c>
      <c r="B58" s="316">
        <v>7.9103106091080839</v>
      </c>
      <c r="C58" s="316">
        <v>7.2275931810995644</v>
      </c>
      <c r="D58" s="316">
        <v>8.3436710763167152</v>
      </c>
      <c r="E58" s="316">
        <v>9.1881966790753875</v>
      </c>
      <c r="F58" s="316">
        <v>9.9795411442581887</v>
      </c>
      <c r="G58" s="316">
        <v>14.40537181246037</v>
      </c>
      <c r="H58" s="316">
        <v>15.35160695536967</v>
      </c>
      <c r="I58" s="316">
        <v>16.926424382758519</v>
      </c>
      <c r="J58" s="316">
        <v>16.279931860087391</v>
      </c>
      <c r="K58" s="316">
        <v>16.442801194368769</v>
      </c>
      <c r="L58" s="316">
        <v>17.29978803395095</v>
      </c>
      <c r="M58" s="316">
        <v>19.373044628537691</v>
      </c>
      <c r="N58" s="316">
        <v>20.44861656707025</v>
      </c>
      <c r="O58" s="316">
        <v>17.51103298870893</v>
      </c>
      <c r="P58" s="316">
        <v>19.376459174393911</v>
      </c>
      <c r="Q58" s="316">
        <v>17.7289432732533</v>
      </c>
      <c r="R58" s="316">
        <v>16.763788696464129</v>
      </c>
      <c r="S58" s="316">
        <v>20.595844849610629</v>
      </c>
      <c r="T58" s="316">
        <v>20.342788008714908</v>
      </c>
      <c r="U58" s="316">
        <v>20.620309601895421</v>
      </c>
      <c r="V58" s="316">
        <v>16.735485648701069</v>
      </c>
      <c r="W58" s="316">
        <v>18.264278464912149</v>
      </c>
      <c r="X58" s="316">
        <v>9.3857899769600497</v>
      </c>
      <c r="Y58" s="316">
        <v>6.8340273516194738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2.7960234152917849</v>
      </c>
      <c r="C61" s="223">
        <v>1.491386592867542</v>
      </c>
      <c r="D61" s="223">
        <v>2.236208740115472</v>
      </c>
      <c r="E61" s="223">
        <v>3.0035642687781769</v>
      </c>
      <c r="F61" s="223">
        <v>2.704447965966807</v>
      </c>
      <c r="G61" s="223">
        <v>3.3920478435088639</v>
      </c>
      <c r="H61" s="223">
        <v>3.032435269024631</v>
      </c>
      <c r="I61" s="223">
        <v>1.9014349586211099</v>
      </c>
      <c r="J61" s="223">
        <v>3.235240700039526</v>
      </c>
      <c r="K61" s="223">
        <v>9.3311644185558276</v>
      </c>
      <c r="L61" s="223">
        <v>2.9718231556558412</v>
      </c>
      <c r="M61" s="223">
        <v>2.7798640928432978</v>
      </c>
      <c r="N61" s="223">
        <v>4.5085800943752474</v>
      </c>
      <c r="O61" s="223">
        <v>12.223622254902351</v>
      </c>
      <c r="P61" s="223">
        <v>9.6075319031521076</v>
      </c>
      <c r="Q61" s="223">
        <v>3.6337742596191451</v>
      </c>
      <c r="R61" s="223">
        <v>4.3165734479624689</v>
      </c>
      <c r="S61" s="223">
        <v>6.3267831451443044</v>
      </c>
      <c r="T61" s="223">
        <v>4.9239210171076033</v>
      </c>
      <c r="U61" s="223">
        <v>5.2797505954649173</v>
      </c>
      <c r="V61" s="223">
        <v>3.372675058387983</v>
      </c>
      <c r="W61" s="223">
        <v>3.3952522059447579</v>
      </c>
      <c r="X61" s="223">
        <v>53.251250718250773</v>
      </c>
      <c r="Y61" s="223">
        <v>76.190496737058609</v>
      </c>
      <c r="DA61" s="89" t="s">
        <v>1040</v>
      </c>
    </row>
    <row r="62" spans="1:105" ht="12" customHeight="1" x14ac:dyDescent="0.25">
      <c r="A62" s="55" t="s">
        <v>91</v>
      </c>
      <c r="B62" s="259">
        <v>1.3410501007201441E-2</v>
      </c>
      <c r="C62" s="259">
        <v>7.9968731429346605E-3</v>
      </c>
      <c r="D62" s="259">
        <v>1.1309280438134599E-2</v>
      </c>
      <c r="E62" s="259">
        <v>1.5384714133813411E-2</v>
      </c>
      <c r="F62" s="259">
        <v>1.5960670677788859E-2</v>
      </c>
      <c r="G62" s="259">
        <v>1.495352338356843E-2</v>
      </c>
      <c r="H62" s="259">
        <v>1.4299907962928101E-2</v>
      </c>
      <c r="I62" s="259">
        <v>9.5496246373438804E-3</v>
      </c>
      <c r="J62" s="259">
        <v>1.583930803821805E-2</v>
      </c>
      <c r="K62" s="259">
        <v>3.5860960047911859E-2</v>
      </c>
      <c r="L62" s="259">
        <v>1.221777153027238E-2</v>
      </c>
      <c r="M62" s="259">
        <v>1.1577937796864991E-2</v>
      </c>
      <c r="N62" s="259">
        <v>1.79216436583641E-2</v>
      </c>
      <c r="O62" s="259">
        <v>5.24005732580477E-2</v>
      </c>
      <c r="P62" s="259">
        <v>3.7817253699457327E-2</v>
      </c>
      <c r="Q62" s="259">
        <v>1.534614174348079E-2</v>
      </c>
      <c r="R62" s="259">
        <v>2.0571567804493849E-2</v>
      </c>
      <c r="S62" s="259">
        <v>2.6322285435657931E-2</v>
      </c>
      <c r="T62" s="259">
        <v>2.011296472970163E-2</v>
      </c>
      <c r="U62" s="259">
        <v>2.132787800790396E-2</v>
      </c>
      <c r="V62" s="259">
        <v>1.833703173347179E-2</v>
      </c>
      <c r="W62" s="259">
        <v>1.5982142855325631E-2</v>
      </c>
      <c r="X62" s="259">
        <v>0.30682812441624141</v>
      </c>
      <c r="Y62" s="259">
        <v>0.48375136877532438</v>
      </c>
      <c r="DA62" s="67" t="s">
        <v>1041</v>
      </c>
    </row>
    <row r="63" spans="1:105" ht="12" customHeight="1" x14ac:dyDescent="0.25">
      <c r="A63" s="173" t="s">
        <v>92</v>
      </c>
      <c r="B63" s="224">
        <v>0.10642668477727529</v>
      </c>
      <c r="C63" s="224">
        <v>6.3463751035843896E-2</v>
      </c>
      <c r="D63" s="224">
        <v>8.9751249681187834E-2</v>
      </c>
      <c r="E63" s="224">
        <v>0.12209417982434791</v>
      </c>
      <c r="F63" s="224">
        <v>0.12666501170588371</v>
      </c>
      <c r="G63" s="224">
        <v>0.1186722195239418</v>
      </c>
      <c r="H63" s="224">
        <v>0.1134850813028792</v>
      </c>
      <c r="I63" s="224">
        <v>7.5786496751622287E-2</v>
      </c>
      <c r="J63" s="224">
        <v>0.12570186921192281</v>
      </c>
      <c r="K63" s="224">
        <v>0.28459511607956212</v>
      </c>
      <c r="L63" s="224">
        <v>9.6961099263540393E-2</v>
      </c>
      <c r="M63" s="224">
        <v>9.188333348740356E-2</v>
      </c>
      <c r="N63" s="224">
        <v>0.14222743201727731</v>
      </c>
      <c r="O63" s="224">
        <v>0.41585465668195482</v>
      </c>
      <c r="P63" s="224">
        <v>0.30012040090471592</v>
      </c>
      <c r="Q63" s="224">
        <v>0.1217880666056971</v>
      </c>
      <c r="R63" s="224">
        <v>0.1632574175213532</v>
      </c>
      <c r="S63" s="224">
        <v>0.2088955195017608</v>
      </c>
      <c r="T63" s="224">
        <v>0.15961791107393611</v>
      </c>
      <c r="U63" s="224">
        <v>0.16925954880406521</v>
      </c>
      <c r="V63" s="224">
        <v>0.145523981169765</v>
      </c>
      <c r="W63" s="224">
        <v>0.126835416425958</v>
      </c>
      <c r="X63" s="224">
        <v>2.435009703255258</v>
      </c>
      <c r="Y63" s="224">
        <v>3.8390850876920979</v>
      </c>
      <c r="DA63" s="177" t="s">
        <v>1042</v>
      </c>
    </row>
    <row r="64" spans="1:105" ht="12" customHeight="1" x14ac:dyDescent="0.25">
      <c r="A64" s="173" t="s">
        <v>93</v>
      </c>
      <c r="B64" s="224">
        <v>0.1191321209793523</v>
      </c>
      <c r="C64" s="224">
        <v>7.1040183972920473E-2</v>
      </c>
      <c r="D64" s="224">
        <v>0.10046593819438771</v>
      </c>
      <c r="E64" s="224">
        <v>0.136670033762198</v>
      </c>
      <c r="F64" s="224">
        <v>0.14178654094107859</v>
      </c>
      <c r="G64" s="224">
        <v>0.13283955281329241</v>
      </c>
      <c r="H64" s="224">
        <v>0.12703316337833559</v>
      </c>
      <c r="I64" s="224">
        <v>8.4834044380036749E-2</v>
      </c>
      <c r="J64" s="224">
        <v>0.1407084165181389</v>
      </c>
      <c r="K64" s="224">
        <v>0.31857066552318858</v>
      </c>
      <c r="L64" s="224">
        <v>0.1085365144270804</v>
      </c>
      <c r="M64" s="224">
        <v>0.1028525545441478</v>
      </c>
      <c r="N64" s="224">
        <v>0.159206834950503</v>
      </c>
      <c r="O64" s="224">
        <v>0.4655002396564365</v>
      </c>
      <c r="P64" s="224">
        <v>0.33594939073575919</v>
      </c>
      <c r="Q64" s="224">
        <v>0.1363273761188257</v>
      </c>
      <c r="R64" s="224">
        <v>0.18274742331430169</v>
      </c>
      <c r="S64" s="224">
        <v>0.2338338956381944</v>
      </c>
      <c r="T64" s="224">
        <v>0.1786734251125707</v>
      </c>
      <c r="U64" s="224">
        <v>0.1894661013563963</v>
      </c>
      <c r="V64" s="224">
        <v>0.16289693291108889</v>
      </c>
      <c r="W64" s="224">
        <v>0.1419772889266033</v>
      </c>
      <c r="X64" s="224">
        <v>2.7257061625210279</v>
      </c>
      <c r="Y64" s="224">
        <v>4.2974029499659796</v>
      </c>
      <c r="DA64" s="177" t="s">
        <v>1043</v>
      </c>
    </row>
    <row r="65" spans="1:105" ht="12" customHeight="1" x14ac:dyDescent="0.25">
      <c r="A65" s="173" t="s">
        <v>94</v>
      </c>
      <c r="B65" s="224">
        <v>0.1917925982061188</v>
      </c>
      <c r="C65" s="224">
        <v>0.1143686635409483</v>
      </c>
      <c r="D65" s="224">
        <v>0.1617416290343438</v>
      </c>
      <c r="E65" s="224">
        <v>0.2200271484859484</v>
      </c>
      <c r="F65" s="224">
        <v>0.22826429055570011</v>
      </c>
      <c r="G65" s="224">
        <v>0.21386039943850249</v>
      </c>
      <c r="H65" s="224">
        <v>0.20451260552052181</v>
      </c>
      <c r="I65" s="224">
        <v>0.13657560743672489</v>
      </c>
      <c r="J65" s="224">
        <v>0.226528601787925</v>
      </c>
      <c r="K65" s="224">
        <v>0.51287171881657667</v>
      </c>
      <c r="L65" s="224">
        <v>0.1747345714243895</v>
      </c>
      <c r="M65" s="224">
        <v>0.1655838786885829</v>
      </c>
      <c r="N65" s="224">
        <v>0.25630948459838049</v>
      </c>
      <c r="O65" s="224">
        <v>0.7494158560708627</v>
      </c>
      <c r="P65" s="224">
        <v>0.54084999062629935</v>
      </c>
      <c r="Q65" s="224">
        <v>0.219475498778235</v>
      </c>
      <c r="R65" s="224">
        <v>0.29420783282283758</v>
      </c>
      <c r="S65" s="224">
        <v>0.37645271505642552</v>
      </c>
      <c r="T65" s="224">
        <v>0.287649041677564</v>
      </c>
      <c r="U65" s="224">
        <v>0.30502433392775008</v>
      </c>
      <c r="V65" s="224">
        <v>0.26225022895580308</v>
      </c>
      <c r="W65" s="224">
        <v>0.2285713786142827</v>
      </c>
      <c r="X65" s="224">
        <v>4.3881554576447312</v>
      </c>
      <c r="Y65" s="224">
        <v>6.9184538186427877</v>
      </c>
      <c r="DA65" s="177" t="s">
        <v>1044</v>
      </c>
    </row>
    <row r="66" spans="1:105" ht="12" customHeight="1" x14ac:dyDescent="0.25">
      <c r="A66" s="56" t="s">
        <v>95</v>
      </c>
      <c r="B66" s="260">
        <v>3.6652624732412098E-2</v>
      </c>
      <c r="C66" s="260">
        <v>2.1821946241865949E-2</v>
      </c>
      <c r="D66" s="260">
        <v>3.0789804455952811E-2</v>
      </c>
      <c r="E66" s="260">
        <v>4.1803222461405408E-2</v>
      </c>
      <c r="F66" s="260">
        <v>5.6090909340176763E-2</v>
      </c>
      <c r="G66" s="260">
        <v>9.8713734253506893E-2</v>
      </c>
      <c r="H66" s="260">
        <v>8.7439119255151687E-2</v>
      </c>
      <c r="I66" s="260">
        <v>5.0871689102444703E-2</v>
      </c>
      <c r="J66" s="260">
        <v>8.8898174282263959E-2</v>
      </c>
      <c r="K66" s="260">
        <v>0.27602720330504738</v>
      </c>
      <c r="L66" s="260">
        <v>8.458382427406623E-2</v>
      </c>
      <c r="M66" s="260">
        <v>7.5744107559270343E-2</v>
      </c>
      <c r="N66" s="260">
        <v>0.12972887405269251</v>
      </c>
      <c r="O66" s="260">
        <v>0.32565683841292631</v>
      </c>
      <c r="P66" s="260">
        <v>0.2578420830151556</v>
      </c>
      <c r="Q66" s="260">
        <v>0.1014885770215527</v>
      </c>
      <c r="R66" s="260">
        <v>0.11384008598550401</v>
      </c>
      <c r="S66" s="260">
        <v>0.15036259613122219</v>
      </c>
      <c r="T66" s="260">
        <v>0.1243717547427944</v>
      </c>
      <c r="U66" s="260">
        <v>0.1398297684787973</v>
      </c>
      <c r="V66" s="260">
        <v>9.2290637496850486E-2</v>
      </c>
      <c r="W66" s="260">
        <v>9.1856312455855849E-2</v>
      </c>
      <c r="X66" s="260">
        <v>1.6313206097595341</v>
      </c>
      <c r="Y66" s="260">
        <v>2.2661724726618608</v>
      </c>
      <c r="DA66" s="68" t="s">
        <v>1045</v>
      </c>
    </row>
    <row r="67" spans="1:105" ht="12" customHeight="1" x14ac:dyDescent="0.25">
      <c r="A67" s="37" t="s">
        <v>159</v>
      </c>
      <c r="B67" s="226">
        <v>5.6868896012047371E-4</v>
      </c>
      <c r="C67" s="226">
        <v>3.2603195111460988E-4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9.7159822990455213E-5</v>
      </c>
      <c r="U67" s="226">
        <v>1.01236508092373E-4</v>
      </c>
      <c r="V67" s="226">
        <v>1.3886081038171831E-4</v>
      </c>
      <c r="W67" s="226">
        <v>1.3676579131461069E-4</v>
      </c>
      <c r="X67" s="226">
        <v>1.5087778584689319E-2</v>
      </c>
      <c r="Y67" s="226">
        <v>1.111570974842358E-2</v>
      </c>
      <c r="DA67" s="69" t="s">
        <v>1046</v>
      </c>
    </row>
    <row r="68" spans="1:105" ht="12" customHeight="1" x14ac:dyDescent="0.25">
      <c r="A68" s="37" t="s">
        <v>35</v>
      </c>
      <c r="B68" s="226">
        <v>2.502799504095697E-3</v>
      </c>
      <c r="C68" s="226">
        <v>1.415764163004886E-3</v>
      </c>
      <c r="D68" s="226">
        <v>2.1612489891420991E-3</v>
      </c>
      <c r="E68" s="226">
        <v>4.0871221840277456E-3</v>
      </c>
      <c r="F68" s="226">
        <v>3.7625339319725511E-2</v>
      </c>
      <c r="G68" s="226">
        <v>9.3346682217725949E-2</v>
      </c>
      <c r="H68" s="226">
        <v>8.1664574463692491E-2</v>
      </c>
      <c r="I68" s="226">
        <v>4.585627700570491E-2</v>
      </c>
      <c r="J68" s="226">
        <v>8.1348585445261745E-2</v>
      </c>
      <c r="K68" s="226">
        <v>0.2657278210419452</v>
      </c>
      <c r="L68" s="226">
        <v>8.0361650451621816E-2</v>
      </c>
      <c r="M68" s="226">
        <v>7.127322615255359E-2</v>
      </c>
      <c r="N68" s="226">
        <v>0.1239742871106083</v>
      </c>
      <c r="O68" s="226">
        <v>0.30346849480879318</v>
      </c>
      <c r="P68" s="226">
        <v>0.2438478476456532</v>
      </c>
      <c r="Q68" s="226">
        <v>9.575176875985475E-2</v>
      </c>
      <c r="R68" s="226">
        <v>0.1034859161159933</v>
      </c>
      <c r="S68" s="226">
        <v>0.13678948762144741</v>
      </c>
      <c r="T68" s="226">
        <v>0.1110781378450786</v>
      </c>
      <c r="U68" s="226">
        <v>0.1262200895640701</v>
      </c>
      <c r="V68" s="226">
        <v>7.8192991307959217E-2</v>
      </c>
      <c r="W68" s="226">
        <v>7.7088936969325228E-2</v>
      </c>
      <c r="X68" s="226">
        <v>1.340698076727894</v>
      </c>
      <c r="Y68" s="226">
        <v>1.759240757611914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4.1303555745504893E-3</v>
      </c>
      <c r="U70" s="226">
        <v>4.9205727799250254E-3</v>
      </c>
      <c r="V70" s="226">
        <v>3.4792496220029129E-3</v>
      </c>
      <c r="W70" s="226">
        <v>6.8252672047299312E-3</v>
      </c>
      <c r="X70" s="226">
        <v>0.12761558806091511</v>
      </c>
      <c r="Y70" s="226">
        <v>0.1986051292886801</v>
      </c>
      <c r="DA70" s="69" t="s">
        <v>1049</v>
      </c>
    </row>
    <row r="71" spans="1:105" ht="12" customHeight="1" x14ac:dyDescent="0.25">
      <c r="A71" s="37" t="s">
        <v>40</v>
      </c>
      <c r="B71" s="226">
        <v>3.3581136268195942E-2</v>
      </c>
      <c r="C71" s="226">
        <v>2.0080150127746461E-2</v>
      </c>
      <c r="D71" s="226">
        <v>2.8628555466810712E-2</v>
      </c>
      <c r="E71" s="226">
        <v>3.7716100277377658E-2</v>
      </c>
      <c r="F71" s="226">
        <v>1.8465570020451249E-2</v>
      </c>
      <c r="G71" s="226">
        <v>5.3670520357809422E-3</v>
      </c>
      <c r="H71" s="226">
        <v>5.7745447914592024E-3</v>
      </c>
      <c r="I71" s="226">
        <v>5.0154120967397953E-3</v>
      </c>
      <c r="J71" s="226">
        <v>7.5495888370022144E-3</v>
      </c>
      <c r="K71" s="226">
        <v>1.0299382263102209E-2</v>
      </c>
      <c r="L71" s="226">
        <v>4.2221738224444121E-3</v>
      </c>
      <c r="M71" s="226">
        <v>4.4708814067167561E-3</v>
      </c>
      <c r="N71" s="226">
        <v>5.754586942084269E-3</v>
      </c>
      <c r="O71" s="226">
        <v>2.2188343604133E-2</v>
      </c>
      <c r="P71" s="226">
        <v>1.399423536950241E-2</v>
      </c>
      <c r="Q71" s="226">
        <v>5.7368082616979389E-3</v>
      </c>
      <c r="R71" s="226">
        <v>1.035416986951066E-2</v>
      </c>
      <c r="S71" s="226">
        <v>1.3573108509774849E-2</v>
      </c>
      <c r="T71" s="226">
        <v>9.0661015001748616E-3</v>
      </c>
      <c r="U71" s="226">
        <v>8.5878696267097342E-3</v>
      </c>
      <c r="V71" s="226">
        <v>1.047953575650663E-2</v>
      </c>
      <c r="W71" s="226">
        <v>7.8053424904860752E-3</v>
      </c>
      <c r="X71" s="226">
        <v>0.1479191663860355</v>
      </c>
      <c r="Y71" s="226">
        <v>0.29721087601284341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2.0013154463863669</v>
      </c>
      <c r="C72" s="261">
        <f t="shared" si="2"/>
        <v>1.0227350161233848</v>
      </c>
      <c r="D72" s="261">
        <f t="shared" si="2"/>
        <v>1.5729996843694578</v>
      </c>
      <c r="E72" s="261">
        <f t="shared" si="2"/>
        <v>2.0992009440467765</v>
      </c>
      <c r="F72" s="261">
        <f t="shared" si="2"/>
        <v>1.5888237008655921</v>
      </c>
      <c r="G72" s="261">
        <f t="shared" si="2"/>
        <v>1.9092945375114514</v>
      </c>
      <c r="H72" s="261">
        <f t="shared" si="2"/>
        <v>1.6806345108937428</v>
      </c>
      <c r="I72" s="261">
        <f t="shared" si="2"/>
        <v>1.0659536731660699</v>
      </c>
      <c r="J72" s="261">
        <f t="shared" si="2"/>
        <v>1.8083274765369113</v>
      </c>
      <c r="K72" s="261">
        <f t="shared" si="2"/>
        <v>5.3983898696310968</v>
      </c>
      <c r="L72" s="261">
        <f t="shared" si="2"/>
        <v>1.7172595019913199</v>
      </c>
      <c r="M72" s="261">
        <f t="shared" si="2"/>
        <v>1.62921492233844</v>
      </c>
      <c r="N72" s="261">
        <f t="shared" si="2"/>
        <v>2.6162069159348436</v>
      </c>
      <c r="O72" s="261">
        <f t="shared" si="2"/>
        <v>7.1694775324336897</v>
      </c>
      <c r="P72" s="261">
        <f t="shared" si="2"/>
        <v>5.7367965176564821</v>
      </c>
      <c r="Q72" s="261">
        <f t="shared" si="2"/>
        <v>2.1014561396753533</v>
      </c>
      <c r="R72" s="261">
        <f t="shared" si="2"/>
        <v>2.4705838614849669</v>
      </c>
      <c r="S72" s="261">
        <f t="shared" si="2"/>
        <v>3.8887068433129484</v>
      </c>
      <c r="T72" s="261">
        <f t="shared" si="2"/>
        <v>2.992525233965754</v>
      </c>
      <c r="U72" s="261">
        <f t="shared" si="2"/>
        <v>3.1652074942199793</v>
      </c>
      <c r="V72" s="261">
        <f t="shared" si="2"/>
        <v>1.8396441740284819</v>
      </c>
      <c r="W72" s="261">
        <f t="shared" si="2"/>
        <v>1.9545523395267952</v>
      </c>
      <c r="X72" s="261">
        <f t="shared" si="2"/>
        <v>27.326720919235058</v>
      </c>
      <c r="Y72" s="261">
        <f t="shared" si="2"/>
        <v>38.136752756120615</v>
      </c>
      <c r="DA72" s="70"/>
    </row>
    <row r="73" spans="1:105" ht="12" customHeight="1" x14ac:dyDescent="0.25">
      <c r="A73" s="60" t="s">
        <v>1052</v>
      </c>
      <c r="B73" s="262">
        <v>2.00074680985065</v>
      </c>
      <c r="C73" s="262">
        <v>1.022395930041655</v>
      </c>
      <c r="D73" s="262">
        <v>1.572520144489006</v>
      </c>
      <c r="E73" s="262">
        <v>2.0985485962677228</v>
      </c>
      <c r="F73" s="262">
        <v>1.588146931185096</v>
      </c>
      <c r="G73" s="262">
        <v>1.908660473226379</v>
      </c>
      <c r="H73" s="262">
        <v>1.680028161427698</v>
      </c>
      <c r="I73" s="262">
        <v>1.065548746797677</v>
      </c>
      <c r="J73" s="262">
        <v>1.8076558529155291</v>
      </c>
      <c r="K73" s="262">
        <v>5.3968692812445642</v>
      </c>
      <c r="L73" s="262">
        <v>1.7167414399686241</v>
      </c>
      <c r="M73" s="262">
        <v>1.628723990759074</v>
      </c>
      <c r="N73" s="262">
        <v>2.6154469964240978</v>
      </c>
      <c r="O73" s="262">
        <v>7.1672556258523441</v>
      </c>
      <c r="P73" s="262">
        <v>5.7351929778541706</v>
      </c>
      <c r="Q73" s="262">
        <v>2.1008054274556569</v>
      </c>
      <c r="R73" s="262">
        <v>2.4697115790069049</v>
      </c>
      <c r="S73" s="262">
        <v>3.887590716988194</v>
      </c>
      <c r="T73" s="262">
        <v>2.9916723973282</v>
      </c>
      <c r="U73" s="262">
        <v>3.164303142424465</v>
      </c>
      <c r="V73" s="262">
        <v>1.838866641094056</v>
      </c>
      <c r="W73" s="262">
        <v>1.9538746593758669</v>
      </c>
      <c r="X73" s="262">
        <v>27.31371069078536</v>
      </c>
      <c r="Y73" s="262">
        <v>38.116240569264882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1.689777359427066E-3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2.3551768334247861E-4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2.182063901214123E-3</v>
      </c>
      <c r="J76" s="229">
        <v>4.0052594810466181E-3</v>
      </c>
      <c r="K76" s="229">
        <v>1.1710268351125879E-2</v>
      </c>
      <c r="L76" s="229">
        <v>0</v>
      </c>
      <c r="M76" s="229">
        <v>0</v>
      </c>
      <c r="N76" s="229">
        <v>4.4498199344651197E-3</v>
      </c>
      <c r="O76" s="229">
        <v>1.224640397594615E-2</v>
      </c>
      <c r="P76" s="229">
        <v>8.6168731358069548E-3</v>
      </c>
      <c r="Q76" s="229">
        <v>3.9505904047825542E-3</v>
      </c>
      <c r="R76" s="229">
        <v>4.6571923633813858E-3</v>
      </c>
      <c r="S76" s="229">
        <v>3.8627599411242058E-3</v>
      </c>
      <c r="T76" s="229">
        <v>3.3081355394647609E-3</v>
      </c>
      <c r="U76" s="229">
        <v>5.0819118003519867E-3</v>
      </c>
      <c r="V76" s="229">
        <v>4.8147728905010376E-3</v>
      </c>
      <c r="W76" s="229">
        <v>4.944130113042451E-3</v>
      </c>
      <c r="X76" s="229">
        <v>0.17557141307535701</v>
      </c>
      <c r="Y76" s="229">
        <v>0.9895692337161669</v>
      </c>
      <c r="DA76" s="73" t="s">
        <v>1056</v>
      </c>
    </row>
    <row r="77" spans="1:105" ht="12" customHeight="1" x14ac:dyDescent="0.25">
      <c r="A77" s="64" t="s">
        <v>159</v>
      </c>
      <c r="B77" s="229">
        <v>5.2854017940321221E-4</v>
      </c>
      <c r="C77" s="229">
        <v>4.0059174269576329E-4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3.2057308826736872E-4</v>
      </c>
      <c r="U77" s="229">
        <v>3.6976948711564989E-4</v>
      </c>
      <c r="V77" s="229">
        <v>7.0706800101175658E-4</v>
      </c>
      <c r="W77" s="229">
        <v>5.7854343015176159E-4</v>
      </c>
      <c r="X77" s="229">
        <v>0.10678183258931009</v>
      </c>
      <c r="Y77" s="229">
        <v>7.8258606169824579E-2</v>
      </c>
      <c r="DA77" s="73" t="s">
        <v>1057</v>
      </c>
    </row>
    <row r="78" spans="1:105" ht="12" customHeight="1" x14ac:dyDescent="0.25">
      <c r="A78" s="64" t="s">
        <v>32</v>
      </c>
      <c r="B78" s="229">
        <v>1.016741518584991E-3</v>
      </c>
      <c r="C78" s="229">
        <v>7.7009670245416478E-4</v>
      </c>
      <c r="D78" s="229">
        <v>3.9005880803074912E-4</v>
      </c>
      <c r="E78" s="229">
        <v>5.4663945383651277E-4</v>
      </c>
      <c r="F78" s="229">
        <v>0</v>
      </c>
      <c r="G78" s="229">
        <v>0</v>
      </c>
      <c r="H78" s="229">
        <v>3.6998732649605398E-3</v>
      </c>
      <c r="I78" s="229">
        <v>0</v>
      </c>
      <c r="J78" s="229">
        <v>0</v>
      </c>
      <c r="K78" s="229">
        <v>0</v>
      </c>
      <c r="L78" s="229">
        <v>2.9597226081482159E-3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2.3261047631815751E-3</v>
      </c>
      <c r="C80" s="229">
        <v>1.7395332922599601E-3</v>
      </c>
      <c r="D80" s="229">
        <v>2.3338216475632259E-3</v>
      </c>
      <c r="E80" s="229">
        <v>4.5461991839632794E-3</v>
      </c>
      <c r="F80" s="229">
        <v>0.11016392036001051</v>
      </c>
      <c r="G80" s="229">
        <v>0.47757680072855208</v>
      </c>
      <c r="H80" s="229">
        <v>0.43065584250568112</v>
      </c>
      <c r="I80" s="229">
        <v>0.21009988051115119</v>
      </c>
      <c r="J80" s="229">
        <v>0.39002635680140701</v>
      </c>
      <c r="K80" s="229">
        <v>1.268696799911236</v>
      </c>
      <c r="L80" s="229">
        <v>0.36453173301054409</v>
      </c>
      <c r="M80" s="229">
        <v>0.29337831288700678</v>
      </c>
      <c r="N80" s="229">
        <v>0.56483282155523729</v>
      </c>
      <c r="O80" s="229">
        <v>1.201039535834973</v>
      </c>
      <c r="P80" s="229">
        <v>0.92183990550653727</v>
      </c>
      <c r="Q80" s="229">
        <v>0.42280291198000652</v>
      </c>
      <c r="R80" s="229">
        <v>0.43644725759930331</v>
      </c>
      <c r="S80" s="229">
        <v>0.40523205591176709</v>
      </c>
      <c r="T80" s="229">
        <v>0.36649574476358848</v>
      </c>
      <c r="U80" s="229">
        <v>0.46102279366660431</v>
      </c>
      <c r="V80" s="229">
        <v>0.39815237938815362</v>
      </c>
      <c r="W80" s="229">
        <v>0.32609980604281258</v>
      </c>
      <c r="X80" s="229">
        <v>9.4886199965344922</v>
      </c>
      <c r="Y80" s="229">
        <v>12.38568950825471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8.3252305423507764E-4</v>
      </c>
      <c r="C82" s="229">
        <v>2.4403281493847449E-4</v>
      </c>
      <c r="D82" s="229">
        <v>3.1648911652880569E-4</v>
      </c>
      <c r="E82" s="229">
        <v>0</v>
      </c>
      <c r="F82" s="229">
        <v>0</v>
      </c>
      <c r="G82" s="229">
        <v>0</v>
      </c>
      <c r="H82" s="229">
        <v>4.7293949570337089E-4</v>
      </c>
      <c r="I82" s="229">
        <v>0</v>
      </c>
      <c r="J82" s="229">
        <v>0</v>
      </c>
      <c r="K82" s="229">
        <v>1.340629191627634E-3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1.621923534464996E-2</v>
      </c>
      <c r="R82" s="229">
        <v>3.4664047738810391E-2</v>
      </c>
      <c r="S82" s="229">
        <v>0.22221896587605811</v>
      </c>
      <c r="T82" s="229">
        <v>0.1329455691892989</v>
      </c>
      <c r="U82" s="229">
        <v>0.13816976408812029</v>
      </c>
      <c r="V82" s="229">
        <v>0.1067101174913008</v>
      </c>
      <c r="W82" s="229">
        <v>0.10093216420654889</v>
      </c>
      <c r="X82" s="229">
        <v>2.3576740071357092</v>
      </c>
      <c r="Y82" s="229">
        <v>3.9222563884687531</v>
      </c>
      <c r="DA82" s="73" t="s">
        <v>1062</v>
      </c>
    </row>
    <row r="83" spans="1:105" ht="12" customHeight="1" x14ac:dyDescent="0.25">
      <c r="A83" s="64" t="s">
        <v>39</v>
      </c>
      <c r="B83" s="229">
        <v>1.9960429003352449</v>
      </c>
      <c r="C83" s="229">
        <v>1.0192416754893061</v>
      </c>
      <c r="D83" s="229">
        <v>1.569479774916883</v>
      </c>
      <c r="E83" s="229">
        <v>2.0934557576299229</v>
      </c>
      <c r="F83" s="229">
        <v>1.4779830108250851</v>
      </c>
      <c r="G83" s="229">
        <v>1.431083672497826</v>
      </c>
      <c r="H83" s="229">
        <v>1.245199506161353</v>
      </c>
      <c r="I83" s="229">
        <v>0.85326680238531138</v>
      </c>
      <c r="J83" s="229">
        <v>1.413624236633076</v>
      </c>
      <c r="K83" s="229">
        <v>4.1151215837905752</v>
      </c>
      <c r="L83" s="229">
        <v>1.347560206990505</v>
      </c>
      <c r="M83" s="229">
        <v>1.335345677872068</v>
      </c>
      <c r="N83" s="229">
        <v>2.0461643549343962</v>
      </c>
      <c r="O83" s="229">
        <v>5.9539696860414253</v>
      </c>
      <c r="P83" s="229">
        <v>4.8047361992118276</v>
      </c>
      <c r="Q83" s="229">
        <v>1.6578326897262179</v>
      </c>
      <c r="R83" s="229">
        <v>1.99394308130541</v>
      </c>
      <c r="S83" s="229">
        <v>3.256041417575902</v>
      </c>
      <c r="T83" s="229">
        <v>2.4886023747475798</v>
      </c>
      <c r="U83" s="229">
        <v>2.5596589033822719</v>
      </c>
      <c r="V83" s="229">
        <v>1.328482303323089</v>
      </c>
      <c r="W83" s="229">
        <v>1.521320015583312</v>
      </c>
      <c r="X83" s="229">
        <v>15.18506344145049</v>
      </c>
      <c r="Y83" s="229">
        <v>20.740466832655422</v>
      </c>
      <c r="DA83" s="73" t="s">
        <v>1063</v>
      </c>
    </row>
    <row r="84" spans="1:105" ht="12" customHeight="1" x14ac:dyDescent="0.25">
      <c r="A84" s="60" t="s">
        <v>1064</v>
      </c>
      <c r="B84" s="262">
        <v>5.6863653571693432E-4</v>
      </c>
      <c r="C84" s="262">
        <v>3.3908608172985108E-4</v>
      </c>
      <c r="D84" s="262">
        <v>4.795398804518022E-4</v>
      </c>
      <c r="E84" s="262">
        <v>6.5234777905383019E-4</v>
      </c>
      <c r="F84" s="262">
        <v>6.7676968049612692E-4</v>
      </c>
      <c r="G84" s="262">
        <v>6.3406428507244757E-4</v>
      </c>
      <c r="H84" s="262">
        <v>6.0634946604484449E-4</v>
      </c>
      <c r="I84" s="262">
        <v>4.0492636839296729E-4</v>
      </c>
      <c r="J84" s="262">
        <v>6.7162362138215763E-4</v>
      </c>
      <c r="K84" s="262">
        <v>1.5205883865321329E-3</v>
      </c>
      <c r="L84" s="262">
        <v>5.1806202269581746E-4</v>
      </c>
      <c r="M84" s="262">
        <v>4.9093157936605416E-4</v>
      </c>
      <c r="N84" s="262">
        <v>7.5991951074557286E-4</v>
      </c>
      <c r="O84" s="262">
        <v>2.2219065813452268E-3</v>
      </c>
      <c r="P84" s="262">
        <v>1.603539802311639E-3</v>
      </c>
      <c r="Q84" s="262">
        <v>6.5071221969618357E-4</v>
      </c>
      <c r="R84" s="262">
        <v>8.7228247806190934E-4</v>
      </c>
      <c r="S84" s="262">
        <v>1.116126324754543E-3</v>
      </c>
      <c r="T84" s="262">
        <v>8.5283663755386684E-4</v>
      </c>
      <c r="U84" s="262">
        <v>9.0435179551422162E-4</v>
      </c>
      <c r="V84" s="262">
        <v>7.7753293442605394E-4</v>
      </c>
      <c r="W84" s="262">
        <v>6.7768015092838411E-4</v>
      </c>
      <c r="X84" s="262">
        <v>1.301022844969651E-2</v>
      </c>
      <c r="Y84" s="262">
        <v>2.0512186855734051E-2</v>
      </c>
      <c r="DA84" s="72" t="s">
        <v>1065</v>
      </c>
    </row>
    <row r="85" spans="1:105" ht="12" customHeight="1" x14ac:dyDescent="0.25">
      <c r="A85" s="57" t="s">
        <v>1010</v>
      </c>
      <c r="B85" s="261">
        <v>0.20756597362358001</v>
      </c>
      <c r="C85" s="261">
        <v>0.1223379947134091</v>
      </c>
      <c r="D85" s="261">
        <v>0.1709552568875056</v>
      </c>
      <c r="E85" s="261">
        <v>0.23578165593462139</v>
      </c>
      <c r="F85" s="261">
        <v>0.40856143647597132</v>
      </c>
      <c r="G85" s="261">
        <v>0.71540043102299467</v>
      </c>
      <c r="H85" s="261">
        <v>0.63559907546273842</v>
      </c>
      <c r="I85" s="261">
        <v>0.37401995500721569</v>
      </c>
      <c r="J85" s="261">
        <v>0.65126485984312676</v>
      </c>
      <c r="K85" s="261">
        <v>1.9931148886902339</v>
      </c>
      <c r="L85" s="261">
        <v>0.61600350882845012</v>
      </c>
      <c r="M85" s="261">
        <v>0.55462918595447386</v>
      </c>
      <c r="N85" s="261">
        <v>0.94184283759024512</v>
      </c>
      <c r="O85" s="261">
        <v>2.396650257738262</v>
      </c>
      <c r="P85" s="261">
        <v>1.893201375953937</v>
      </c>
      <c r="Q85" s="261">
        <v>0.7413230382356415</v>
      </c>
      <c r="R85" s="261">
        <v>0.83928092622994199</v>
      </c>
      <c r="S85" s="261">
        <v>1.124249701352616</v>
      </c>
      <c r="T85" s="261">
        <v>0.90953527233431408</v>
      </c>
      <c r="U85" s="261">
        <v>1.0149458801629321</v>
      </c>
      <c r="V85" s="261">
        <v>0.66449273031412193</v>
      </c>
      <c r="W85" s="261">
        <v>0.65433441470371623</v>
      </c>
      <c r="X85" s="261">
        <v>11.3258460885422</v>
      </c>
      <c r="Y85" s="261">
        <v>15.77630417509017</v>
      </c>
      <c r="DA85" s="70" t="s">
        <v>1066</v>
      </c>
    </row>
    <row r="86" spans="1:105" ht="12" customHeight="1" x14ac:dyDescent="0.25">
      <c r="A86" s="60" t="s">
        <v>1012</v>
      </c>
      <c r="B86" s="262">
        <v>0.1149198655824902</v>
      </c>
      <c r="C86" s="262">
        <v>6.6208127797834082E-2</v>
      </c>
      <c r="D86" s="262">
        <v>8.0074837922748943E-2</v>
      </c>
      <c r="E86" s="262">
        <v>0.12928367247186959</v>
      </c>
      <c r="F86" s="262">
        <v>0.38944829392157593</v>
      </c>
      <c r="G86" s="262">
        <v>0.711310685813344</v>
      </c>
      <c r="H86" s="262">
        <v>0.63117402759277774</v>
      </c>
      <c r="I86" s="262">
        <v>0.37001461436886163</v>
      </c>
      <c r="J86" s="262">
        <v>0.64533666430000025</v>
      </c>
      <c r="K86" s="262">
        <v>1.9854896829309829</v>
      </c>
      <c r="L86" s="262">
        <v>0.61282430067328375</v>
      </c>
      <c r="M86" s="262">
        <v>0.55117175365019222</v>
      </c>
      <c r="N86" s="262">
        <v>0.93752508833424153</v>
      </c>
      <c r="O86" s="262">
        <v>2.3794284765951881</v>
      </c>
      <c r="P86" s="262">
        <v>1.8824979193525799</v>
      </c>
      <c r="Q86" s="262">
        <v>0.73694860686211572</v>
      </c>
      <c r="R86" s="262">
        <v>0.83105369972284071</v>
      </c>
      <c r="S86" s="262">
        <v>1.1133133144822229</v>
      </c>
      <c r="T86" s="262">
        <v>0.90224343661859485</v>
      </c>
      <c r="U86" s="262">
        <v>1.0081665969669591</v>
      </c>
      <c r="V86" s="262">
        <v>0.65582352068082972</v>
      </c>
      <c r="W86" s="262">
        <v>0.64788376317286522</v>
      </c>
      <c r="X86" s="262">
        <v>11.20578535461097</v>
      </c>
      <c r="Y86" s="262">
        <v>15.53468783806759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2.8049546837225449E-3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6.4057058854148988E-4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3.803411237686623E-3</v>
      </c>
      <c r="J88" s="295">
        <v>6.5597294388218697E-3</v>
      </c>
      <c r="K88" s="295">
        <v>1.8158769638055041E-2</v>
      </c>
      <c r="L88" s="295">
        <v>0</v>
      </c>
      <c r="M88" s="295">
        <v>0</v>
      </c>
      <c r="N88" s="295">
        <v>7.3282013591948669E-3</v>
      </c>
      <c r="O88" s="295">
        <v>2.4016962036826978E-2</v>
      </c>
      <c r="P88" s="295">
        <v>1.743363702841803E-2</v>
      </c>
      <c r="Q88" s="295">
        <v>6.8221633303954723E-3</v>
      </c>
      <c r="R88" s="295">
        <v>8.7742867800052297E-3</v>
      </c>
      <c r="S88" s="295">
        <v>1.050609183040541E-2</v>
      </c>
      <c r="T88" s="295">
        <v>8.0641620692138427E-3</v>
      </c>
      <c r="U88" s="295">
        <v>1.0983267040177359E-2</v>
      </c>
      <c r="V88" s="295">
        <v>7.822251582326422E-3</v>
      </c>
      <c r="W88" s="295">
        <v>9.6592415184069743E-3</v>
      </c>
      <c r="X88" s="295">
        <v>0.2013530812704776</v>
      </c>
      <c r="Y88" s="295">
        <v>1.1426490740030091</v>
      </c>
      <c r="DA88" s="122" t="s">
        <v>1069</v>
      </c>
    </row>
    <row r="89" spans="1:105" ht="12" customHeight="1" x14ac:dyDescent="0.25">
      <c r="A89" s="59" t="s">
        <v>159</v>
      </c>
      <c r="B89" s="295">
        <v>1.5689409202926559E-2</v>
      </c>
      <c r="C89" s="295">
        <v>9.1135424336302485E-3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7.8145327117845934E-4</v>
      </c>
      <c r="U89" s="295">
        <v>7.9916322436357652E-4</v>
      </c>
      <c r="V89" s="295">
        <v>1.148727866404315E-3</v>
      </c>
      <c r="W89" s="295">
        <v>1.130287956213319E-3</v>
      </c>
      <c r="X89" s="295">
        <v>0.122462140270737</v>
      </c>
      <c r="Y89" s="295">
        <v>9.036469690645689E-2</v>
      </c>
      <c r="DA89" s="122" t="s">
        <v>1070</v>
      </c>
    </row>
    <row r="90" spans="1:105" ht="12" customHeight="1" x14ac:dyDescent="0.25">
      <c r="A90" s="59" t="s">
        <v>32</v>
      </c>
      <c r="B90" s="295">
        <v>3.0181383289907639E-2</v>
      </c>
      <c r="C90" s="295">
        <v>1.7519854324967801E-2</v>
      </c>
      <c r="D90" s="295">
        <v>1.146669112047795E-2</v>
      </c>
      <c r="E90" s="295">
        <v>1.3876653304007469E-2</v>
      </c>
      <c r="F90" s="295">
        <v>0</v>
      </c>
      <c r="G90" s="295">
        <v>0</v>
      </c>
      <c r="H90" s="295">
        <v>5.3763858179803553E-3</v>
      </c>
      <c r="I90" s="295">
        <v>0</v>
      </c>
      <c r="J90" s="295">
        <v>0</v>
      </c>
      <c r="K90" s="295">
        <v>0</v>
      </c>
      <c r="L90" s="295">
        <v>4.9130068798292296E-3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6.9049073089655993E-2</v>
      </c>
      <c r="C91" s="295">
        <v>3.9574731039236033E-2</v>
      </c>
      <c r="D91" s="295">
        <v>6.8608146802270994E-2</v>
      </c>
      <c r="E91" s="295">
        <v>0.1154070191678621</v>
      </c>
      <c r="F91" s="295">
        <v>0.38944829392157593</v>
      </c>
      <c r="G91" s="295">
        <v>0.711310685813344</v>
      </c>
      <c r="H91" s="295">
        <v>0.62579764177479735</v>
      </c>
      <c r="I91" s="295">
        <v>0.366211203131175</v>
      </c>
      <c r="J91" s="295">
        <v>0.63877693486117837</v>
      </c>
      <c r="K91" s="295">
        <v>1.967330913292928</v>
      </c>
      <c r="L91" s="295">
        <v>0.60510633910973199</v>
      </c>
      <c r="M91" s="295">
        <v>0.55117175365019222</v>
      </c>
      <c r="N91" s="295">
        <v>0.93019688697504666</v>
      </c>
      <c r="O91" s="295">
        <v>2.355411514558361</v>
      </c>
      <c r="P91" s="295">
        <v>1.8650642823241621</v>
      </c>
      <c r="Q91" s="295">
        <v>0.73012644353172029</v>
      </c>
      <c r="R91" s="295">
        <v>0.82227941294283546</v>
      </c>
      <c r="S91" s="295">
        <v>1.102166652063276</v>
      </c>
      <c r="T91" s="295">
        <v>0.89339782127820255</v>
      </c>
      <c r="U91" s="295">
        <v>0.99638416670241847</v>
      </c>
      <c r="V91" s="295">
        <v>0.64685254123209901</v>
      </c>
      <c r="W91" s="295">
        <v>0.63709423369824492</v>
      </c>
      <c r="X91" s="295">
        <v>10.88197013306976</v>
      </c>
      <c r="Y91" s="295">
        <v>14.301674067158119</v>
      </c>
      <c r="DA91" s="122" t="s">
        <v>1072</v>
      </c>
    </row>
    <row r="92" spans="1:105" ht="12" customHeight="1" x14ac:dyDescent="0.25">
      <c r="A92" s="60" t="s">
        <v>1019</v>
      </c>
      <c r="B92" s="262">
        <v>9.2646108041089859E-2</v>
      </c>
      <c r="C92" s="262">
        <v>5.6129866915574991E-2</v>
      </c>
      <c r="D92" s="262">
        <v>9.0880418964756668E-2</v>
      </c>
      <c r="E92" s="262">
        <v>0.1064979834627518</v>
      </c>
      <c r="F92" s="262">
        <v>1.9113142554395449E-2</v>
      </c>
      <c r="G92" s="262">
        <v>4.0897452096506299E-3</v>
      </c>
      <c r="H92" s="262">
        <v>4.4250478699607151E-3</v>
      </c>
      <c r="I92" s="262">
        <v>4.0053406383541079E-3</v>
      </c>
      <c r="J92" s="262">
        <v>5.9281955431264811E-3</v>
      </c>
      <c r="K92" s="262">
        <v>7.6252057592507139E-3</v>
      </c>
      <c r="L92" s="262">
        <v>3.1792081551664038E-3</v>
      </c>
      <c r="M92" s="262">
        <v>3.4574323042816609E-3</v>
      </c>
      <c r="N92" s="262">
        <v>4.3177492560035882E-3</v>
      </c>
      <c r="O92" s="262">
        <v>1.7221781143074301E-2</v>
      </c>
      <c r="P92" s="262">
        <v>1.070345660135732E-2</v>
      </c>
      <c r="Q92" s="262">
        <v>4.3744313735257449E-3</v>
      </c>
      <c r="R92" s="262">
        <v>8.2272265071012974E-3</v>
      </c>
      <c r="S92" s="262">
        <v>1.09363868703932E-2</v>
      </c>
      <c r="T92" s="262">
        <v>7.2918357157192217E-3</v>
      </c>
      <c r="U92" s="262">
        <v>6.7792831959722936E-3</v>
      </c>
      <c r="V92" s="262">
        <v>8.6692096332922387E-3</v>
      </c>
      <c r="W92" s="262">
        <v>6.4506515308510488E-3</v>
      </c>
      <c r="X92" s="262">
        <v>0.1200607339312314</v>
      </c>
      <c r="Y92" s="262">
        <v>0.24161633702258201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8.3350517916657291E-2</v>
      </c>
      <c r="C93" s="261">
        <f t="shared" si="3"/>
        <v>4.5930071039417833E-2</v>
      </c>
      <c r="D93" s="261">
        <f t="shared" si="3"/>
        <v>6.7518661179327658E-2</v>
      </c>
      <c r="E93" s="261">
        <f t="shared" si="3"/>
        <v>9.0870227493033168E-2</v>
      </c>
      <c r="F93" s="261">
        <f t="shared" si="3"/>
        <v>9.5000939254718628E-2</v>
      </c>
      <c r="G93" s="261">
        <f t="shared" si="3"/>
        <v>0.14775093882105053</v>
      </c>
      <c r="H93" s="261">
        <f t="shared" si="3"/>
        <v>0.13064227730517602</v>
      </c>
      <c r="I93" s="261">
        <f t="shared" si="3"/>
        <v>7.793982507327453E-2</v>
      </c>
      <c r="J93" s="261">
        <f t="shared" si="3"/>
        <v>0.13500673255209719</v>
      </c>
      <c r="K93" s="261">
        <f t="shared" si="3"/>
        <v>0.414458565357819</v>
      </c>
      <c r="L93" s="261">
        <f t="shared" si="3"/>
        <v>0.12838478066980508</v>
      </c>
      <c r="M93" s="261">
        <f t="shared" si="3"/>
        <v>0.11697218420762132</v>
      </c>
      <c r="N93" s="261">
        <f t="shared" si="3"/>
        <v>0.19652232529739536</v>
      </c>
      <c r="O93" s="261">
        <f t="shared" si="3"/>
        <v>0.50652598017398998</v>
      </c>
      <c r="P93" s="261">
        <f t="shared" si="3"/>
        <v>0.40237287234651042</v>
      </c>
      <c r="Q93" s="261">
        <f t="shared" si="3"/>
        <v>0.15494190918492079</v>
      </c>
      <c r="R93" s="261">
        <f t="shared" si="3"/>
        <v>0.1762824768531662</v>
      </c>
      <c r="S93" s="261">
        <f t="shared" si="3"/>
        <v>0.24655849794753779</v>
      </c>
      <c r="T93" s="261">
        <f t="shared" si="3"/>
        <v>0.1968775513207309</v>
      </c>
      <c r="U93" s="261">
        <f t="shared" si="3"/>
        <v>0.21683618878586625</v>
      </c>
      <c r="V93" s="261">
        <f t="shared" si="3"/>
        <v>0.13749882549927064</v>
      </c>
      <c r="W93" s="261">
        <f t="shared" si="3"/>
        <v>0.13779020146176085</v>
      </c>
      <c r="X93" s="261">
        <f t="shared" si="3"/>
        <v>2.2793703166786581</v>
      </c>
      <c r="Y93" s="261">
        <f t="shared" si="3"/>
        <v>3.160363757854558</v>
      </c>
      <c r="DA93" s="70"/>
    </row>
    <row r="94" spans="1:105" ht="12" customHeight="1" x14ac:dyDescent="0.25">
      <c r="A94" s="60" t="s">
        <v>1022</v>
      </c>
      <c r="B94" s="262">
        <v>2.7373935551891731E-3</v>
      </c>
      <c r="C94" s="262">
        <v>1.5480773674552461E-3</v>
      </c>
      <c r="D94" s="262">
        <v>2.3182885265497001E-3</v>
      </c>
      <c r="E94" s="262">
        <v>4.3840985066692408E-3</v>
      </c>
      <c r="F94" s="262">
        <v>4.0359251937502678E-2</v>
      </c>
      <c r="G94" s="262">
        <v>0.10012938974825671</v>
      </c>
      <c r="H94" s="262">
        <v>8.7598442824439612E-2</v>
      </c>
      <c r="I94" s="262">
        <v>4.9188261688815987E-2</v>
      </c>
      <c r="J94" s="262">
        <v>8.7259493578136213E-2</v>
      </c>
      <c r="K94" s="262">
        <v>0.28503599622324238</v>
      </c>
      <c r="L94" s="262">
        <v>8.6200846433036035E-2</v>
      </c>
      <c r="M94" s="262">
        <v>7.6452043827322E-2</v>
      </c>
      <c r="N94" s="262">
        <v>0.13298244156023289</v>
      </c>
      <c r="O94" s="262">
        <v>0.32551896297880778</v>
      </c>
      <c r="P94" s="262">
        <v>0.26156619170711809</v>
      </c>
      <c r="Q94" s="262">
        <v>0.1027092334238295</v>
      </c>
      <c r="R94" s="262">
        <v>0.1110053553276265</v>
      </c>
      <c r="S94" s="262">
        <v>0.14672881343083591</v>
      </c>
      <c r="T94" s="262">
        <v>0.1213535032434666</v>
      </c>
      <c r="U94" s="262">
        <v>0.13803845205999321</v>
      </c>
      <c r="V94" s="262">
        <v>8.5681946648876212E-2</v>
      </c>
      <c r="W94" s="262">
        <v>8.6205545819596732E-2</v>
      </c>
      <c r="X94" s="262">
        <v>1.5133086682415089</v>
      </c>
      <c r="Y94" s="262">
        <v>1.9883976677682891</v>
      </c>
      <c r="DA94" s="72" t="s">
        <v>1074</v>
      </c>
    </row>
    <row r="95" spans="1:105" ht="12" customHeight="1" x14ac:dyDescent="0.25">
      <c r="A95" s="60" t="s">
        <v>1024</v>
      </c>
      <c r="B95" s="262">
        <v>4.3884338916985267E-2</v>
      </c>
      <c r="C95" s="262">
        <v>2.2425211066383541E-2</v>
      </c>
      <c r="D95" s="262">
        <v>3.4491624144932932E-2</v>
      </c>
      <c r="E95" s="262">
        <v>4.6029521266237043E-2</v>
      </c>
      <c r="F95" s="262">
        <v>3.483438175932882E-2</v>
      </c>
      <c r="G95" s="262">
        <v>4.1864519124622447E-2</v>
      </c>
      <c r="H95" s="262">
        <v>3.6849702752581787E-2</v>
      </c>
      <c r="I95" s="262">
        <v>2.3371724051644869E-2</v>
      </c>
      <c r="J95" s="262">
        <v>3.9649085883355112E-2</v>
      </c>
      <c r="K95" s="262">
        <v>0.1183748185741115</v>
      </c>
      <c r="L95" s="262">
        <v>3.7654971040558698E-2</v>
      </c>
      <c r="M95" s="262">
        <v>3.5724398140128212E-2</v>
      </c>
      <c r="N95" s="262">
        <v>5.7367160025137851E-2</v>
      </c>
      <c r="O95" s="262">
        <v>0.15720643583735239</v>
      </c>
      <c r="P95" s="262">
        <v>0.12579560349930241</v>
      </c>
      <c r="Q95" s="262">
        <v>4.6079022554577083E-2</v>
      </c>
      <c r="R95" s="262">
        <v>5.4170602410423083E-2</v>
      </c>
      <c r="S95" s="262">
        <v>8.5270333934742495E-2</v>
      </c>
      <c r="T95" s="262">
        <v>6.5619280144068218E-2</v>
      </c>
      <c r="U95" s="262">
        <v>6.9405759316743587E-2</v>
      </c>
      <c r="V95" s="262">
        <v>4.0333662662160499E-2</v>
      </c>
      <c r="W95" s="262">
        <v>4.2856246143289013E-2</v>
      </c>
      <c r="X95" s="262">
        <v>0.59909836223824042</v>
      </c>
      <c r="Y95" s="262">
        <v>0.83604082792856071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3.7063541458742223E-5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5.1658399682846758E-6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4.7861344228032392E-5</v>
      </c>
      <c r="J98" s="229">
        <v>8.7851278158398736E-5</v>
      </c>
      <c r="K98" s="229">
        <v>2.5685278247076907E-4</v>
      </c>
      <c r="L98" s="229">
        <v>0</v>
      </c>
      <c r="M98" s="229">
        <v>0</v>
      </c>
      <c r="N98" s="229">
        <v>9.7602257897990295E-5</v>
      </c>
      <c r="O98" s="229">
        <v>2.6861237011536403E-4</v>
      </c>
      <c r="P98" s="229">
        <v>1.8900231615246E-4</v>
      </c>
      <c r="Q98" s="229">
        <v>8.6652167776596012E-5</v>
      </c>
      <c r="R98" s="229">
        <v>1.0215076044103781E-4</v>
      </c>
      <c r="S98" s="229">
        <v>8.4725696213356727E-5</v>
      </c>
      <c r="T98" s="229">
        <v>7.2560576122089336E-5</v>
      </c>
      <c r="U98" s="229">
        <v>1.114665477385022E-4</v>
      </c>
      <c r="V98" s="229">
        <v>1.0560712844561921E-4</v>
      </c>
      <c r="W98" s="229">
        <v>1.08444447074552E-4</v>
      </c>
      <c r="X98" s="229">
        <v>3.8509797229706101E-3</v>
      </c>
      <c r="Y98" s="229">
        <v>2.1705190991889351E-2</v>
      </c>
      <c r="DA98" s="73" t="s">
        <v>1078</v>
      </c>
    </row>
    <row r="99" spans="1:105" ht="12" customHeight="1" x14ac:dyDescent="0.25">
      <c r="A99" s="64" t="s">
        <v>159</v>
      </c>
      <c r="B99" s="229">
        <v>1.159298930278249E-5</v>
      </c>
      <c r="C99" s="229">
        <v>8.7865709530327385E-6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7.0314434509781833E-6</v>
      </c>
      <c r="U99" s="229">
        <v>8.1105162401604985E-6</v>
      </c>
      <c r="V99" s="229">
        <v>1.5508814829034491E-5</v>
      </c>
      <c r="W99" s="229">
        <v>1.268975956476488E-5</v>
      </c>
      <c r="X99" s="229">
        <v>2.3421504952322609E-3</v>
      </c>
      <c r="Y99" s="229">
        <v>1.716522640155463E-3</v>
      </c>
      <c r="DA99" s="73" t="s">
        <v>1079</v>
      </c>
    </row>
    <row r="100" spans="1:105" ht="12" customHeight="1" x14ac:dyDescent="0.25">
      <c r="A100" s="64" t="s">
        <v>32</v>
      </c>
      <c r="B100" s="229">
        <v>2.2301187323089991E-5</v>
      </c>
      <c r="C100" s="229">
        <v>1.6891285055640819E-5</v>
      </c>
      <c r="D100" s="229">
        <v>8.555541783147693E-6</v>
      </c>
      <c r="E100" s="229">
        <v>1.198997841178512E-5</v>
      </c>
      <c r="F100" s="229">
        <v>0</v>
      </c>
      <c r="G100" s="229">
        <v>0</v>
      </c>
      <c r="H100" s="229">
        <v>8.1152943245997908E-5</v>
      </c>
      <c r="I100" s="229">
        <v>0</v>
      </c>
      <c r="J100" s="229">
        <v>0</v>
      </c>
      <c r="K100" s="229">
        <v>0</v>
      </c>
      <c r="L100" s="229">
        <v>6.4918494132666131E-5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5.1020733498754868E-5</v>
      </c>
      <c r="C102" s="229">
        <v>3.8154887054706193E-5</v>
      </c>
      <c r="D102" s="229">
        <v>5.1189995480291068E-5</v>
      </c>
      <c r="E102" s="229">
        <v>9.9716238352047631E-5</v>
      </c>
      <c r="F102" s="229">
        <v>2.4163331380562601E-3</v>
      </c>
      <c r="G102" s="229">
        <v>1.047515961483691E-2</v>
      </c>
      <c r="H102" s="229">
        <v>9.4459962930091585E-3</v>
      </c>
      <c r="I102" s="229">
        <v>4.6083264096058816E-3</v>
      </c>
      <c r="J102" s="229">
        <v>8.5548299985582048E-3</v>
      </c>
      <c r="K102" s="229">
        <v>2.7827569223691711E-2</v>
      </c>
      <c r="L102" s="229">
        <v>7.9956314505506346E-3</v>
      </c>
      <c r="M102" s="229">
        <v>6.4349538133652269E-3</v>
      </c>
      <c r="N102" s="229">
        <v>1.2389031360953359E-2</v>
      </c>
      <c r="O102" s="229">
        <v>2.6343576200536359E-2</v>
      </c>
      <c r="P102" s="229">
        <v>2.0219617315531482E-2</v>
      </c>
      <c r="Q102" s="229">
        <v>9.2737502781793484E-3</v>
      </c>
      <c r="R102" s="229">
        <v>9.5730250712264455E-3</v>
      </c>
      <c r="S102" s="229">
        <v>8.8883514866062406E-3</v>
      </c>
      <c r="T102" s="229">
        <v>8.0387100434956282E-3</v>
      </c>
      <c r="U102" s="229">
        <v>1.0112064368220019E-2</v>
      </c>
      <c r="V102" s="229">
        <v>8.7330660089759791E-3</v>
      </c>
      <c r="W102" s="229">
        <v>7.1526663637235532E-3</v>
      </c>
      <c r="X102" s="229">
        <v>0.20812319366561249</v>
      </c>
      <c r="Y102" s="229">
        <v>0.27166745608424703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1.8260543357299199E-5</v>
      </c>
      <c r="C104" s="229">
        <v>5.3526106876188784E-6</v>
      </c>
      <c r="D104" s="229">
        <v>6.9418656998004289E-6</v>
      </c>
      <c r="E104" s="229">
        <v>0</v>
      </c>
      <c r="F104" s="229">
        <v>0</v>
      </c>
      <c r="G104" s="229">
        <v>0</v>
      </c>
      <c r="H104" s="229">
        <v>1.037344506285836E-5</v>
      </c>
      <c r="I104" s="229">
        <v>0</v>
      </c>
      <c r="J104" s="229">
        <v>0</v>
      </c>
      <c r="K104" s="229">
        <v>2.940533280759436E-5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3.5575237073205538E-4</v>
      </c>
      <c r="R104" s="229">
        <v>7.6032050218191594E-4</v>
      </c>
      <c r="S104" s="229">
        <v>4.8741461759546044E-3</v>
      </c>
      <c r="T104" s="229">
        <v>2.9160253496794109E-3</v>
      </c>
      <c r="U104" s="229">
        <v>3.0306127319406281E-3</v>
      </c>
      <c r="V104" s="229">
        <v>2.3405774977640109E-3</v>
      </c>
      <c r="W104" s="229">
        <v>2.2138439905825158E-3</v>
      </c>
      <c r="X104" s="229">
        <v>5.1713172639087479E-2</v>
      </c>
      <c r="Y104" s="229">
        <v>8.6030690052042169E-2</v>
      </c>
      <c r="DA104" s="73" t="s">
        <v>1084</v>
      </c>
    </row>
    <row r="105" spans="1:105" ht="12" customHeight="1" x14ac:dyDescent="0.25">
      <c r="A105" s="64" t="s">
        <v>39</v>
      </c>
      <c r="B105" s="229">
        <v>4.3781163463503338E-2</v>
      </c>
      <c r="C105" s="229">
        <v>2.2356025712632541E-2</v>
      </c>
      <c r="D105" s="229">
        <v>3.4424936741969683E-2</v>
      </c>
      <c r="E105" s="229">
        <v>4.5917815049473197E-2</v>
      </c>
      <c r="F105" s="229">
        <v>3.2418048621272559E-2</v>
      </c>
      <c r="G105" s="229">
        <v>3.1389359509785553E-2</v>
      </c>
      <c r="H105" s="229">
        <v>2.7312180071263771E-2</v>
      </c>
      <c r="I105" s="229">
        <v>1.8715536297810951E-2</v>
      </c>
      <c r="J105" s="229">
        <v>3.1006404606638512E-2</v>
      </c>
      <c r="K105" s="229">
        <v>9.0260991235141474E-2</v>
      </c>
      <c r="L105" s="229">
        <v>2.9557357554416661E-2</v>
      </c>
      <c r="M105" s="229">
        <v>2.9289444326762979E-2</v>
      </c>
      <c r="N105" s="229">
        <v>4.4880526406286501E-2</v>
      </c>
      <c r="O105" s="229">
        <v>0.13059424726670071</v>
      </c>
      <c r="P105" s="229">
        <v>0.10538698386761849</v>
      </c>
      <c r="Q105" s="229">
        <v>3.6362867737889083E-2</v>
      </c>
      <c r="R105" s="229">
        <v>4.3735106076573681E-2</v>
      </c>
      <c r="S105" s="229">
        <v>7.1417944736000008E-2</v>
      </c>
      <c r="T105" s="229">
        <v>5.4584952731320108E-2</v>
      </c>
      <c r="U105" s="229">
        <v>5.6143505152604273E-2</v>
      </c>
      <c r="V105" s="229">
        <v>2.913890321214585E-2</v>
      </c>
      <c r="W105" s="229">
        <v>3.3368601582343622E-2</v>
      </c>
      <c r="X105" s="229">
        <v>0.3330688657153375</v>
      </c>
      <c r="Y105" s="229">
        <v>0.4549209681602267</v>
      </c>
      <c r="DA105" s="73" t="s">
        <v>1085</v>
      </c>
    </row>
    <row r="106" spans="1:105" ht="12" customHeight="1" x14ac:dyDescent="0.25">
      <c r="A106" s="60" t="s">
        <v>1036</v>
      </c>
      <c r="B106" s="262">
        <v>3.6728785444482853E-2</v>
      </c>
      <c r="C106" s="262">
        <v>2.195678260557905E-2</v>
      </c>
      <c r="D106" s="262">
        <v>3.070874850784502E-2</v>
      </c>
      <c r="E106" s="262">
        <v>4.0456607720126887E-2</v>
      </c>
      <c r="F106" s="262">
        <v>1.980730555788714E-2</v>
      </c>
      <c r="G106" s="262">
        <v>5.7570299481713751E-3</v>
      </c>
      <c r="H106" s="262">
        <v>6.194131728154635E-3</v>
      </c>
      <c r="I106" s="262">
        <v>5.3798393328136724E-3</v>
      </c>
      <c r="J106" s="262">
        <v>8.0981530906058877E-3</v>
      </c>
      <c r="K106" s="262">
        <v>1.104775056046514E-2</v>
      </c>
      <c r="L106" s="262">
        <v>4.5289631962103444E-3</v>
      </c>
      <c r="M106" s="262">
        <v>4.7957422401710952E-3</v>
      </c>
      <c r="N106" s="262">
        <v>6.1727237120246274E-3</v>
      </c>
      <c r="O106" s="262">
        <v>2.3800581357829809E-2</v>
      </c>
      <c r="P106" s="262">
        <v>1.5011077140089949E-2</v>
      </c>
      <c r="Q106" s="262">
        <v>6.1536532065142079E-3</v>
      </c>
      <c r="R106" s="262">
        <v>1.110651911511662E-2</v>
      </c>
      <c r="S106" s="262">
        <v>1.455935058195938E-2</v>
      </c>
      <c r="T106" s="262">
        <v>9.9047679331960726E-3</v>
      </c>
      <c r="U106" s="262">
        <v>9.3919774091294535E-3</v>
      </c>
      <c r="V106" s="262">
        <v>1.1483216188233929E-2</v>
      </c>
      <c r="W106" s="262">
        <v>8.7284094988751074E-3</v>
      </c>
      <c r="X106" s="262">
        <v>0.16696328619890849</v>
      </c>
      <c r="Y106" s="262">
        <v>0.33592526215770852</v>
      </c>
      <c r="DA106" s="72" t="s">
        <v>1086</v>
      </c>
    </row>
    <row r="107" spans="1:105" ht="12" customHeight="1" x14ac:dyDescent="0.25">
      <c r="A107" s="132" t="s">
        <v>1038</v>
      </c>
      <c r="B107" s="316">
        <v>3.6376947662820798E-2</v>
      </c>
      <c r="C107" s="316">
        <v>2.1692093056816981E-2</v>
      </c>
      <c r="D107" s="316">
        <v>3.0677235875174631E-2</v>
      </c>
      <c r="E107" s="316">
        <v>4.1732142636032643E-2</v>
      </c>
      <c r="F107" s="316">
        <v>4.3294466149897098E-2</v>
      </c>
      <c r="G107" s="316">
        <v>4.0562506740555573E-2</v>
      </c>
      <c r="H107" s="316">
        <v>3.8789527943158097E-2</v>
      </c>
      <c r="I107" s="316">
        <v>2.5904043066377318E-2</v>
      </c>
      <c r="J107" s="316">
        <v>4.2965261268922243E-2</v>
      </c>
      <c r="K107" s="316">
        <v>9.7275431104391574E-2</v>
      </c>
      <c r="L107" s="316">
        <v>3.3141583246916233E-2</v>
      </c>
      <c r="M107" s="316">
        <v>3.1405988266492373E-2</v>
      </c>
      <c r="N107" s="316">
        <v>4.8613746275545287E-2</v>
      </c>
      <c r="O107" s="316">
        <v>0.14214032047618461</v>
      </c>
      <c r="P107" s="316">
        <v>0.10258201821378909</v>
      </c>
      <c r="Q107" s="316">
        <v>4.162751225543717E-2</v>
      </c>
      <c r="R107" s="316">
        <v>5.5801855945903027E-2</v>
      </c>
      <c r="S107" s="316">
        <v>7.1401090767941322E-2</v>
      </c>
      <c r="T107" s="316">
        <v>5.455786215023746E-2</v>
      </c>
      <c r="U107" s="316">
        <v>5.7853401721227382E-2</v>
      </c>
      <c r="V107" s="316">
        <v>4.9740516279129621E-2</v>
      </c>
      <c r="W107" s="316">
        <v>4.3352710974459779E-2</v>
      </c>
      <c r="X107" s="316">
        <v>0.83229333619805601</v>
      </c>
      <c r="Y107" s="316">
        <v>1.3122103502552289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0</v>
      </c>
      <c r="T110" s="223">
        <v>0</v>
      </c>
      <c r="U110" s="223">
        <v>0</v>
      </c>
      <c r="V110" s="223">
        <v>0</v>
      </c>
      <c r="W110" s="223">
        <v>0</v>
      </c>
      <c r="X110" s="223">
        <v>0</v>
      </c>
      <c r="Y110" s="223">
        <v>0</v>
      </c>
      <c r="DA110" s="89" t="s">
        <v>1088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1089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1090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1091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1092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0</v>
      </c>
      <c r="T115" s="260">
        <v>0</v>
      </c>
      <c r="U115" s="260">
        <v>0</v>
      </c>
      <c r="V115" s="260">
        <v>0</v>
      </c>
      <c r="W115" s="260">
        <v>0</v>
      </c>
      <c r="X115" s="260">
        <v>0</v>
      </c>
      <c r="Y115" s="260">
        <v>0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1094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0</v>
      </c>
      <c r="C121" s="261">
        <f t="shared" si="4"/>
        <v>0</v>
      </c>
      <c r="D121" s="261">
        <f t="shared" si="4"/>
        <v>0</v>
      </c>
      <c r="E121" s="261">
        <f t="shared" si="4"/>
        <v>0</v>
      </c>
      <c r="F121" s="261">
        <f t="shared" si="4"/>
        <v>0</v>
      </c>
      <c r="G121" s="261">
        <f t="shared" si="4"/>
        <v>0</v>
      </c>
      <c r="H121" s="261">
        <f t="shared" si="4"/>
        <v>0</v>
      </c>
      <c r="I121" s="261">
        <f t="shared" si="4"/>
        <v>0</v>
      </c>
      <c r="J121" s="261">
        <f t="shared" si="4"/>
        <v>0</v>
      </c>
      <c r="K121" s="261">
        <f t="shared" si="4"/>
        <v>0</v>
      </c>
      <c r="L121" s="261">
        <f t="shared" si="4"/>
        <v>0</v>
      </c>
      <c r="M121" s="261">
        <f t="shared" si="4"/>
        <v>0</v>
      </c>
      <c r="N121" s="261">
        <f t="shared" si="4"/>
        <v>0</v>
      </c>
      <c r="O121" s="261">
        <f t="shared" si="4"/>
        <v>0</v>
      </c>
      <c r="P121" s="261">
        <f t="shared" si="4"/>
        <v>0</v>
      </c>
      <c r="Q121" s="261">
        <f t="shared" si="4"/>
        <v>0</v>
      </c>
      <c r="R121" s="261">
        <f t="shared" si="4"/>
        <v>0</v>
      </c>
      <c r="S121" s="261">
        <f t="shared" si="4"/>
        <v>0</v>
      </c>
      <c r="T121" s="261">
        <f t="shared" si="4"/>
        <v>0</v>
      </c>
      <c r="U121" s="261">
        <f t="shared" si="4"/>
        <v>0</v>
      </c>
      <c r="V121" s="261">
        <f t="shared" si="4"/>
        <v>0</v>
      </c>
      <c r="W121" s="261">
        <f t="shared" si="4"/>
        <v>0</v>
      </c>
      <c r="X121" s="261">
        <f t="shared" si="4"/>
        <v>0</v>
      </c>
      <c r="Y121" s="261">
        <f t="shared" si="4"/>
        <v>0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</v>
      </c>
      <c r="U122" s="262">
        <v>0</v>
      </c>
      <c r="V122" s="262">
        <v>0</v>
      </c>
      <c r="W122" s="262">
        <v>0</v>
      </c>
      <c r="X122" s="262">
        <v>0</v>
      </c>
      <c r="Y122" s="262">
        <v>0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1103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1110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0</v>
      </c>
      <c r="T134" s="261">
        <v>0</v>
      </c>
      <c r="U134" s="261">
        <v>0</v>
      </c>
      <c r="V134" s="261">
        <v>0</v>
      </c>
      <c r="W134" s="261">
        <v>0</v>
      </c>
      <c r="X134" s="261">
        <v>0</v>
      </c>
      <c r="Y134" s="261">
        <v>0</v>
      </c>
      <c r="DA134" s="70" t="s">
        <v>1111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1115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1117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0</v>
      </c>
      <c r="C142" s="261">
        <f t="shared" si="5"/>
        <v>0</v>
      </c>
      <c r="D142" s="261">
        <f t="shared" si="5"/>
        <v>0</v>
      </c>
      <c r="E142" s="261">
        <f t="shared" si="5"/>
        <v>0</v>
      </c>
      <c r="F142" s="261">
        <f t="shared" si="5"/>
        <v>0</v>
      </c>
      <c r="G142" s="261">
        <f t="shared" si="5"/>
        <v>0</v>
      </c>
      <c r="H142" s="261">
        <f t="shared" si="5"/>
        <v>0</v>
      </c>
      <c r="I142" s="261">
        <f t="shared" si="5"/>
        <v>0</v>
      </c>
      <c r="J142" s="261">
        <f t="shared" si="5"/>
        <v>0</v>
      </c>
      <c r="K142" s="261">
        <f t="shared" si="5"/>
        <v>0</v>
      </c>
      <c r="L142" s="261">
        <f t="shared" si="5"/>
        <v>0</v>
      </c>
      <c r="M142" s="261">
        <f t="shared" si="5"/>
        <v>0</v>
      </c>
      <c r="N142" s="261">
        <f t="shared" si="5"/>
        <v>0</v>
      </c>
      <c r="O142" s="261">
        <f t="shared" si="5"/>
        <v>0</v>
      </c>
      <c r="P142" s="261">
        <f t="shared" si="5"/>
        <v>0</v>
      </c>
      <c r="Q142" s="261">
        <f t="shared" si="5"/>
        <v>0</v>
      </c>
      <c r="R142" s="261">
        <f t="shared" si="5"/>
        <v>0</v>
      </c>
      <c r="S142" s="261">
        <f t="shared" si="5"/>
        <v>0</v>
      </c>
      <c r="T142" s="261">
        <f t="shared" si="5"/>
        <v>0</v>
      </c>
      <c r="U142" s="261">
        <f t="shared" si="5"/>
        <v>0</v>
      </c>
      <c r="V142" s="261">
        <f t="shared" si="5"/>
        <v>0</v>
      </c>
      <c r="W142" s="261">
        <f t="shared" si="5"/>
        <v>0</v>
      </c>
      <c r="X142" s="261">
        <f t="shared" si="5"/>
        <v>0</v>
      </c>
      <c r="Y142" s="261">
        <f t="shared" si="5"/>
        <v>0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1119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0</v>
      </c>
      <c r="U144" s="262">
        <v>0</v>
      </c>
      <c r="V144" s="262">
        <v>0</v>
      </c>
      <c r="W144" s="262">
        <v>0</v>
      </c>
      <c r="X144" s="262">
        <v>0</v>
      </c>
      <c r="Y144" s="262">
        <v>0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1124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1131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0.99999999999999989</v>
      </c>
      <c r="D160" s="232">
        <f t="shared" si="6"/>
        <v>1.0000000000000002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0.99999999999999978</v>
      </c>
      <c r="J160" s="232">
        <f t="shared" si="6"/>
        <v>1.0000000000000002</v>
      </c>
      <c r="K160" s="232">
        <f t="shared" si="6"/>
        <v>1</v>
      </c>
      <c r="L160" s="232">
        <f t="shared" si="6"/>
        <v>1.0000000000000002</v>
      </c>
      <c r="M160" s="232">
        <f t="shared" si="6"/>
        <v>1.0000000000000004</v>
      </c>
      <c r="N160" s="232">
        <f t="shared" si="6"/>
        <v>1.0000000000000002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1</v>
      </c>
      <c r="S160" s="232">
        <f t="shared" si="6"/>
        <v>1.0000000000000002</v>
      </c>
      <c r="T160" s="232">
        <f t="shared" si="6"/>
        <v>0.99999999999999967</v>
      </c>
      <c r="U160" s="232">
        <f t="shared" si="6"/>
        <v>1.0000000000000002</v>
      </c>
      <c r="V160" s="232">
        <f t="shared" si="6"/>
        <v>0.99999999999999989</v>
      </c>
      <c r="W160" s="232">
        <f t="shared" si="6"/>
        <v>0.99999999999999989</v>
      </c>
      <c r="X160" s="232">
        <f t="shared" si="6"/>
        <v>1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9.1927394894418253E-4</v>
      </c>
      <c r="C161" s="266">
        <f t="shared" si="7"/>
        <v>8.664719648758814E-4</v>
      </c>
      <c r="D161" s="266">
        <f t="shared" si="7"/>
        <v>9.2586138838172385E-4</v>
      </c>
      <c r="E161" s="266">
        <f t="shared" si="7"/>
        <v>1.0058268621803001E-3</v>
      </c>
      <c r="F161" s="266">
        <f t="shared" si="7"/>
        <v>1.3170513381693808E-3</v>
      </c>
      <c r="G161" s="266">
        <f t="shared" si="7"/>
        <v>1.2857801863432833E-3</v>
      </c>
      <c r="H161" s="266">
        <f t="shared" si="7"/>
        <v>1.3754486151987412E-3</v>
      </c>
      <c r="I161" s="266">
        <f t="shared" si="7"/>
        <v>1.0487189898328842E-3</v>
      </c>
      <c r="J161" s="266">
        <f t="shared" si="7"/>
        <v>1.0978252962012824E-3</v>
      </c>
      <c r="K161" s="266">
        <f t="shared" si="7"/>
        <v>1.213827981970411E-3</v>
      </c>
      <c r="L161" s="266">
        <f t="shared" si="7"/>
        <v>1.3829495143448777E-3</v>
      </c>
      <c r="M161" s="266">
        <f t="shared" si="7"/>
        <v>9.8856979006202222E-4</v>
      </c>
      <c r="N161" s="266">
        <f t="shared" si="7"/>
        <v>9.59280112066555E-4</v>
      </c>
      <c r="O161" s="266">
        <f t="shared" si="7"/>
        <v>1.0995440190012154E-3</v>
      </c>
      <c r="P161" s="266">
        <f t="shared" si="7"/>
        <v>1.0222266083364732E-3</v>
      </c>
      <c r="Q161" s="266">
        <f t="shared" si="7"/>
        <v>9.598145515214918E-4</v>
      </c>
      <c r="R161" s="266">
        <f t="shared" si="7"/>
        <v>1.1140228088533882E-3</v>
      </c>
      <c r="S161" s="266">
        <f t="shared" si="7"/>
        <v>1.0184103689841681E-3</v>
      </c>
      <c r="T161" s="266">
        <f t="shared" si="7"/>
        <v>1.0818890051867683E-3</v>
      </c>
      <c r="U161" s="266">
        <f t="shared" si="7"/>
        <v>1.0022308846876031E-3</v>
      </c>
      <c r="V161" s="266">
        <f t="shared" si="7"/>
        <v>1.2295973515869926E-3</v>
      </c>
      <c r="W161" s="266">
        <f t="shared" si="7"/>
        <v>1.2368346007328418E-3</v>
      </c>
      <c r="X161" s="266">
        <f t="shared" si="7"/>
        <v>1.3335231151902838E-3</v>
      </c>
      <c r="Y161" s="266">
        <f t="shared" si="7"/>
        <v>1.1957030068559613E-3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7.2735707168690303E-3</v>
      </c>
      <c r="C162" s="267">
        <f t="shared" si="8"/>
        <v>6.8557856098801053E-3</v>
      </c>
      <c r="D162" s="267">
        <f t="shared" si="8"/>
        <v>7.3256925099940088E-3</v>
      </c>
      <c r="E162" s="267">
        <f t="shared" si="8"/>
        <v>7.9584032805427776E-3</v>
      </c>
      <c r="F162" s="267">
        <f t="shared" si="8"/>
        <v>1.0420904515922116E-2</v>
      </c>
      <c r="G162" s="267">
        <f t="shared" si="8"/>
        <v>1.017347780001625E-2</v>
      </c>
      <c r="H162" s="267">
        <f t="shared" si="8"/>
        <v>1.0882961256063049E-2</v>
      </c>
      <c r="I162" s="267">
        <f t="shared" si="8"/>
        <v>8.2977786365357933E-3</v>
      </c>
      <c r="J162" s="267">
        <f t="shared" si="8"/>
        <v>8.6863224350683371E-3</v>
      </c>
      <c r="K162" s="267">
        <f t="shared" si="8"/>
        <v>9.6041704163557194E-3</v>
      </c>
      <c r="L162" s="267">
        <f t="shared" si="8"/>
        <v>1.0942310615894469E-2</v>
      </c>
      <c r="M162" s="267">
        <f t="shared" si="8"/>
        <v>7.8218601591342266E-3</v>
      </c>
      <c r="N162" s="267">
        <f t="shared" si="8"/>
        <v>7.5901114574343309E-3</v>
      </c>
      <c r="O162" s="267">
        <f t="shared" si="8"/>
        <v>8.6999214844511348E-3</v>
      </c>
      <c r="P162" s="267">
        <f t="shared" si="8"/>
        <v>8.0881629822537032E-3</v>
      </c>
      <c r="Q162" s="267">
        <f t="shared" si="8"/>
        <v>7.5943401024142392E-3</v>
      </c>
      <c r="R162" s="267">
        <f t="shared" si="8"/>
        <v>8.8144820047458949E-3</v>
      </c>
      <c r="S162" s="267">
        <f t="shared" si="8"/>
        <v>8.0579677539070627E-3</v>
      </c>
      <c r="T162" s="267">
        <f t="shared" si="8"/>
        <v>8.560229729197795E-3</v>
      </c>
      <c r="U162" s="267">
        <f t="shared" si="8"/>
        <v>7.9299508299762768E-3</v>
      </c>
      <c r="V162" s="267">
        <f t="shared" si="8"/>
        <v>9.7289423901491551E-3</v>
      </c>
      <c r="W162" s="267">
        <f t="shared" si="8"/>
        <v>9.7862056722408421E-3</v>
      </c>
      <c r="X162" s="267">
        <f t="shared" si="8"/>
        <v>1.0551234147400997E-2</v>
      </c>
      <c r="Y162" s="267">
        <f t="shared" si="8"/>
        <v>9.4607601865892166E-3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8.0273423319697501E-3</v>
      </c>
      <c r="C163" s="267">
        <f t="shared" si="9"/>
        <v>7.5662614948479295E-3</v>
      </c>
      <c r="D163" s="267">
        <f t="shared" si="9"/>
        <v>8.0848655887932417E-3</v>
      </c>
      <c r="E163" s="267">
        <f t="shared" si="9"/>
        <v>8.783145175261001E-3</v>
      </c>
      <c r="F163" s="267">
        <f t="shared" si="9"/>
        <v>1.1500839300849624E-2</v>
      </c>
      <c r="G163" s="267">
        <f t="shared" si="9"/>
        <v>1.1227771363798426E-2</v>
      </c>
      <c r="H163" s="267">
        <f t="shared" si="9"/>
        <v>1.201077971035208E-2</v>
      </c>
      <c r="I163" s="267">
        <f t="shared" si="9"/>
        <v>9.1576905351173146E-3</v>
      </c>
      <c r="J163" s="267">
        <f t="shared" si="9"/>
        <v>9.5864997408284854E-3</v>
      </c>
      <c r="K163" s="267">
        <f t="shared" si="9"/>
        <v>1.059946575728769E-2</v>
      </c>
      <c r="L163" s="267">
        <f t="shared" si="9"/>
        <v>1.2076279538028901E-2</v>
      </c>
      <c r="M163" s="267">
        <f t="shared" si="9"/>
        <v>8.6324518746404323E-3</v>
      </c>
      <c r="N163" s="267">
        <f t="shared" si="9"/>
        <v>8.3766866891559315E-3</v>
      </c>
      <c r="O163" s="267">
        <f t="shared" si="9"/>
        <v>9.6015080811656262E-3</v>
      </c>
      <c r="P163" s="267">
        <f t="shared" si="9"/>
        <v>8.9263520796927075E-3</v>
      </c>
      <c r="Q163" s="267">
        <f t="shared" si="9"/>
        <v>8.3813535552902576E-3</v>
      </c>
      <c r="R163" s="267">
        <f t="shared" si="9"/>
        <v>9.7279406890183016E-3</v>
      </c>
      <c r="S163" s="267">
        <f t="shared" si="9"/>
        <v>8.8930276721677567E-3</v>
      </c>
      <c r="T163" s="267">
        <f t="shared" si="9"/>
        <v>9.4473398488046471E-3</v>
      </c>
      <c r="U163" s="267">
        <f t="shared" si="9"/>
        <v>8.7517441523286225E-3</v>
      </c>
      <c r="V163" s="267">
        <f t="shared" si="9"/>
        <v>1.0737168047684424E-2</v>
      </c>
      <c r="W163" s="267">
        <f t="shared" si="9"/>
        <v>1.0800365614092353E-2</v>
      </c>
      <c r="X163" s="267">
        <f t="shared" si="9"/>
        <v>1.1644675197770798E-2</v>
      </c>
      <c r="Y163" s="267">
        <f t="shared" si="9"/>
        <v>1.0441193699029945E-2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1.3060736010742632E-2</v>
      </c>
      <c r="C164" s="267">
        <f t="shared" si="10"/>
        <v>1.2310543126943865E-2</v>
      </c>
      <c r="D164" s="267">
        <f t="shared" si="10"/>
        <v>1.3154328141335797E-2</v>
      </c>
      <c r="E164" s="267">
        <f t="shared" si="10"/>
        <v>1.4290450778615682E-2</v>
      </c>
      <c r="F164" s="267">
        <f t="shared" si="10"/>
        <v>1.8712223772013023E-2</v>
      </c>
      <c r="G164" s="267">
        <f t="shared" si="10"/>
        <v>1.8267933732877654E-2</v>
      </c>
      <c r="H164" s="267">
        <f t="shared" si="10"/>
        <v>1.9541912701958951E-2</v>
      </c>
      <c r="I164" s="267">
        <f t="shared" si="10"/>
        <v>1.4899847745485991E-2</v>
      </c>
      <c r="J164" s="267">
        <f t="shared" si="10"/>
        <v>1.559753367977895E-2</v>
      </c>
      <c r="K164" s="267">
        <f t="shared" si="10"/>
        <v>1.7245660940545832E-2</v>
      </c>
      <c r="L164" s="267">
        <f t="shared" si="10"/>
        <v>1.9648482961785653E-2</v>
      </c>
      <c r="M164" s="267">
        <f t="shared" si="10"/>
        <v>1.4045268084692909E-2</v>
      </c>
      <c r="N164" s="267">
        <f t="shared" si="10"/>
        <v>1.3629130161304756E-2</v>
      </c>
      <c r="O164" s="267">
        <f t="shared" si="10"/>
        <v>1.5621952716989079E-2</v>
      </c>
      <c r="P164" s="267">
        <f t="shared" si="10"/>
        <v>1.4523452872752019E-2</v>
      </c>
      <c r="Q164" s="267">
        <f t="shared" si="10"/>
        <v>1.3636723297869404E-2</v>
      </c>
      <c r="R164" s="267">
        <f t="shared" si="10"/>
        <v>1.5827662508103517E-2</v>
      </c>
      <c r="S164" s="267">
        <f t="shared" si="10"/>
        <v>1.4469233023716261E-2</v>
      </c>
      <c r="T164" s="267">
        <f t="shared" si="10"/>
        <v>1.5371116200887061E-2</v>
      </c>
      <c r="U164" s="267">
        <f t="shared" si="10"/>
        <v>1.4239360336221847E-2</v>
      </c>
      <c r="V164" s="267">
        <f t="shared" si="10"/>
        <v>1.7469706856188875E-2</v>
      </c>
      <c r="W164" s="267">
        <f t="shared" si="10"/>
        <v>1.7572531265220008E-2</v>
      </c>
      <c r="X164" s="267">
        <f t="shared" si="10"/>
        <v>1.8946249256521653E-2</v>
      </c>
      <c r="Y164" s="267">
        <f t="shared" si="10"/>
        <v>1.6988147371883294E-2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2.5124939820548031E-3</v>
      </c>
      <c r="C165" s="268">
        <f t="shared" si="11"/>
        <v>2.364437236860621E-3</v>
      </c>
      <c r="D165" s="268">
        <f t="shared" si="11"/>
        <v>2.520681245595866E-3</v>
      </c>
      <c r="E165" s="268">
        <f t="shared" si="11"/>
        <v>2.7330247225697442E-3</v>
      </c>
      <c r="F165" s="268">
        <f t="shared" si="11"/>
        <v>4.6285402848654745E-3</v>
      </c>
      <c r="G165" s="268">
        <f t="shared" si="11"/>
        <v>8.4879101979794553E-3</v>
      </c>
      <c r="H165" s="268">
        <f t="shared" si="11"/>
        <v>8.4104048645267469E-3</v>
      </c>
      <c r="I165" s="268">
        <f t="shared" si="11"/>
        <v>5.5866181585799753E-3</v>
      </c>
      <c r="J165" s="268">
        <f t="shared" si="11"/>
        <v>6.1615484892204083E-3</v>
      </c>
      <c r="K165" s="268">
        <f t="shared" si="11"/>
        <v>9.3430165480527846E-3</v>
      </c>
      <c r="L165" s="268">
        <f t="shared" si="11"/>
        <v>9.5741812172063061E-3</v>
      </c>
      <c r="M165" s="268">
        <f t="shared" si="11"/>
        <v>6.4673293139109684E-3</v>
      </c>
      <c r="N165" s="268">
        <f t="shared" si="11"/>
        <v>6.9439126908125244E-3</v>
      </c>
      <c r="O165" s="268">
        <f t="shared" si="11"/>
        <v>6.8333990767702711E-3</v>
      </c>
      <c r="P165" s="268">
        <f t="shared" si="11"/>
        <v>6.9696504167560619E-3</v>
      </c>
      <c r="Q165" s="268">
        <f t="shared" si="11"/>
        <v>6.3475376851563599E-3</v>
      </c>
      <c r="R165" s="268">
        <f t="shared" si="11"/>
        <v>6.1648413749961139E-3</v>
      </c>
      <c r="S165" s="268">
        <f t="shared" si="11"/>
        <v>5.8175353877127018E-3</v>
      </c>
      <c r="T165" s="268">
        <f t="shared" si="11"/>
        <v>6.6900348019458735E-3</v>
      </c>
      <c r="U165" s="268">
        <f t="shared" si="11"/>
        <v>6.570823056856915E-3</v>
      </c>
      <c r="V165" s="268">
        <f t="shared" si="11"/>
        <v>6.1885873947231463E-3</v>
      </c>
      <c r="W165" s="268">
        <f t="shared" si="11"/>
        <v>7.108625330756008E-3</v>
      </c>
      <c r="X165" s="268">
        <f t="shared" si="11"/>
        <v>7.089975032567402E-3</v>
      </c>
      <c r="Y165" s="268">
        <f t="shared" si="11"/>
        <v>5.6013675919426098E-3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0.78283178058050806</v>
      </c>
      <c r="C166" s="317">
        <f t="shared" si="12"/>
        <v>0.81749734820976605</v>
      </c>
      <c r="D166" s="317">
        <f t="shared" si="12"/>
        <v>0.79289932772869476</v>
      </c>
      <c r="E166" s="317">
        <f t="shared" si="12"/>
        <v>0.77791506324273774</v>
      </c>
      <c r="F166" s="317">
        <f t="shared" si="12"/>
        <v>0.74760557906920744</v>
      </c>
      <c r="G166" s="317">
        <f t="shared" si="12"/>
        <v>0.66602467001043053</v>
      </c>
      <c r="H166" s="317">
        <f t="shared" si="12"/>
        <v>0.66665678508087045</v>
      </c>
      <c r="I166" s="317">
        <f t="shared" si="12"/>
        <v>0.76195180507589655</v>
      </c>
      <c r="J166" s="317">
        <f t="shared" si="12"/>
        <v>0.74411351384013569</v>
      </c>
      <c r="K166" s="317">
        <f t="shared" si="12"/>
        <v>0.63704277328372783</v>
      </c>
      <c r="L166" s="317">
        <f t="shared" si="12"/>
        <v>0.61417027985006234</v>
      </c>
      <c r="M166" s="317">
        <f t="shared" si="12"/>
        <v>0.72794538226957295</v>
      </c>
      <c r="N166" s="317">
        <f t="shared" si="12"/>
        <v>0.72295248392533717</v>
      </c>
      <c r="O166" s="317">
        <f t="shared" si="12"/>
        <v>0.70627183505393232</v>
      </c>
      <c r="P166" s="317">
        <f t="shared" si="12"/>
        <v>0.70195031428293586</v>
      </c>
      <c r="Q166" s="317">
        <f t="shared" si="12"/>
        <v>0.73953974134360678</v>
      </c>
      <c r="R166" s="317">
        <f t="shared" si="12"/>
        <v>0.73311660208689289</v>
      </c>
      <c r="S166" s="317">
        <f t="shared" si="12"/>
        <v>0.71970614516397313</v>
      </c>
      <c r="T166" s="317">
        <f t="shared" si="12"/>
        <v>0.69648548918084385</v>
      </c>
      <c r="U166" s="317">
        <f t="shared" si="12"/>
        <v>0.71551005299884529</v>
      </c>
      <c r="V166" s="317">
        <f t="shared" si="12"/>
        <v>0.74285234315356885</v>
      </c>
      <c r="W166" s="317">
        <f t="shared" si="12"/>
        <v>0.69995279787104869</v>
      </c>
      <c r="X166" s="317">
        <f t="shared" si="12"/>
        <v>0.73720777880769639</v>
      </c>
      <c r="Y166" s="317">
        <f t="shared" si="12"/>
        <v>0.7869966764773445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0.15113038543720636</v>
      </c>
      <c r="C167" s="269">
        <f t="shared" si="13"/>
        <v>0.12207117580113595</v>
      </c>
      <c r="D167" s="269">
        <f t="shared" si="13"/>
        <v>0.14186227625508407</v>
      </c>
      <c r="E167" s="269">
        <f t="shared" si="13"/>
        <v>0.15118633413721733</v>
      </c>
      <c r="F167" s="269">
        <f t="shared" si="13"/>
        <v>0.1444115581698921</v>
      </c>
      <c r="G167" s="269">
        <f t="shared" si="13"/>
        <v>0.18084711360735015</v>
      </c>
      <c r="H167" s="269">
        <f t="shared" si="13"/>
        <v>0.17806862155599715</v>
      </c>
      <c r="I167" s="269">
        <f t="shared" si="13"/>
        <v>0.12894540200815521</v>
      </c>
      <c r="J167" s="269">
        <f t="shared" si="13"/>
        <v>0.13806146816187476</v>
      </c>
      <c r="K167" s="269">
        <f t="shared" si="13"/>
        <v>0.20129678514348215</v>
      </c>
      <c r="L167" s="269">
        <f t="shared" si="13"/>
        <v>0.21413069377528679</v>
      </c>
      <c r="M167" s="269">
        <f t="shared" si="13"/>
        <v>0.15324394484391862</v>
      </c>
      <c r="N167" s="269">
        <f t="shared" si="13"/>
        <v>0.15426707073329884</v>
      </c>
      <c r="O167" s="269">
        <f t="shared" si="13"/>
        <v>0.16572544109461865</v>
      </c>
      <c r="P167" s="269">
        <f t="shared" si="13"/>
        <v>0.17083031313641384</v>
      </c>
      <c r="Q167" s="269">
        <f t="shared" si="13"/>
        <v>0.14478836450462026</v>
      </c>
      <c r="R167" s="269">
        <f t="shared" si="13"/>
        <v>0.14737799240626667</v>
      </c>
      <c r="S167" s="269">
        <f t="shared" si="13"/>
        <v>0.16574462815297178</v>
      </c>
      <c r="T167" s="269">
        <f t="shared" si="13"/>
        <v>0.17732924160502497</v>
      </c>
      <c r="U167" s="269">
        <f t="shared" si="13"/>
        <v>0.16385433033431374</v>
      </c>
      <c r="V167" s="269">
        <f t="shared" si="13"/>
        <v>0.1358763349251973</v>
      </c>
      <c r="W167" s="269">
        <f t="shared" si="13"/>
        <v>0.16662226176742853</v>
      </c>
      <c r="X167" s="269">
        <f t="shared" si="13"/>
        <v>0.13081146058876478</v>
      </c>
      <c r="Y167" s="269">
        <f t="shared" si="13"/>
        <v>0.1038175751354965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1.7193159421131556E-2</v>
      </c>
      <c r="C168" s="269">
        <f t="shared" si="14"/>
        <v>1.6017518919879594E-2</v>
      </c>
      <c r="D168" s="269">
        <f t="shared" si="14"/>
        <v>1.6911924794365985E-2</v>
      </c>
      <c r="E168" s="269">
        <f t="shared" si="14"/>
        <v>1.8627020471107213E-2</v>
      </c>
      <c r="F168" s="269">
        <f t="shared" si="14"/>
        <v>4.0738826833395275E-2</v>
      </c>
      <c r="G168" s="269">
        <f t="shared" si="14"/>
        <v>7.4331341651694222E-2</v>
      </c>
      <c r="H168" s="269">
        <f t="shared" si="14"/>
        <v>7.3874399608785668E-2</v>
      </c>
      <c r="I168" s="269">
        <f t="shared" si="14"/>
        <v>4.9632618004154146E-2</v>
      </c>
      <c r="J168" s="269">
        <f t="shared" si="14"/>
        <v>5.4544913043289914E-2</v>
      </c>
      <c r="K168" s="269">
        <f t="shared" si="14"/>
        <v>8.152055835231474E-2</v>
      </c>
      <c r="L168" s="269">
        <f t="shared" si="14"/>
        <v>8.4255273327504557E-2</v>
      </c>
      <c r="M168" s="269">
        <f t="shared" si="14"/>
        <v>5.7224027599821078E-2</v>
      </c>
      <c r="N168" s="269">
        <f t="shared" si="14"/>
        <v>6.0917997909244445E-2</v>
      </c>
      <c r="O168" s="269">
        <f t="shared" si="14"/>
        <v>6.0768822882563682E-2</v>
      </c>
      <c r="P168" s="269">
        <f t="shared" si="14"/>
        <v>6.1837736606697301E-2</v>
      </c>
      <c r="Q168" s="269">
        <f t="shared" si="14"/>
        <v>5.6026720376275936E-2</v>
      </c>
      <c r="R168" s="269">
        <f t="shared" si="14"/>
        <v>5.4920391441558768E-2</v>
      </c>
      <c r="S168" s="269">
        <f t="shared" si="14"/>
        <v>5.256075300177665E-2</v>
      </c>
      <c r="T168" s="269">
        <f t="shared" si="14"/>
        <v>5.9118817751066234E-2</v>
      </c>
      <c r="U168" s="269">
        <f t="shared" si="14"/>
        <v>5.7631854966545465E-2</v>
      </c>
      <c r="V168" s="269">
        <f t="shared" si="14"/>
        <v>5.3842311453320031E-2</v>
      </c>
      <c r="W168" s="269">
        <f t="shared" si="14"/>
        <v>6.1189366924718026E-2</v>
      </c>
      <c r="X168" s="269">
        <f t="shared" si="14"/>
        <v>5.9480637931268614E-2</v>
      </c>
      <c r="Y168" s="269">
        <f t="shared" si="14"/>
        <v>4.712007412376263E-2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9.5190725874845592E-3</v>
      </c>
      <c r="C169" s="318">
        <f t="shared" si="15"/>
        <v>8.6685247877074847E-3</v>
      </c>
      <c r="D169" s="318">
        <f t="shared" si="15"/>
        <v>7.9214857824565065E-3</v>
      </c>
      <c r="E169" s="318">
        <f t="shared" si="15"/>
        <v>1.0213557980868464E-2</v>
      </c>
      <c r="F169" s="318">
        <f t="shared" si="15"/>
        <v>3.8833000841882959E-2</v>
      </c>
      <c r="G169" s="318">
        <f t="shared" si="15"/>
        <v>7.3906410053579008E-2</v>
      </c>
      <c r="H169" s="318">
        <f t="shared" si="15"/>
        <v>7.336008521272476E-2</v>
      </c>
      <c r="I169" s="318">
        <f t="shared" si="15"/>
        <v>4.9101107481203284E-2</v>
      </c>
      <c r="J169" s="318">
        <f t="shared" si="15"/>
        <v>5.4048413185334515E-2</v>
      </c>
      <c r="K169" s="318">
        <f t="shared" si="15"/>
        <v>8.1208679175367796E-2</v>
      </c>
      <c r="L169" s="318">
        <f t="shared" si="15"/>
        <v>8.3820429940673818E-2</v>
      </c>
      <c r="M169" s="318">
        <f t="shared" si="15"/>
        <v>5.6867306016076355E-2</v>
      </c>
      <c r="N169" s="318">
        <f t="shared" si="15"/>
        <v>6.0638727706560903E-2</v>
      </c>
      <c r="O169" s="318">
        <f t="shared" si="15"/>
        <v>6.0332152006357741E-2</v>
      </c>
      <c r="P169" s="318">
        <f t="shared" si="15"/>
        <v>6.1488129038003013E-2</v>
      </c>
      <c r="Q169" s="318">
        <f t="shared" si="15"/>
        <v>5.5696115456788958E-2</v>
      </c>
      <c r="R169" s="318">
        <f t="shared" si="15"/>
        <v>5.4382022837999464E-2</v>
      </c>
      <c r="S169" s="318">
        <f t="shared" si="15"/>
        <v>5.204945668714564E-2</v>
      </c>
      <c r="T169" s="318">
        <f t="shared" si="15"/>
        <v>5.8644856245821976E-2</v>
      </c>
      <c r="U169" s="318">
        <f t="shared" si="15"/>
        <v>5.7246905706132986E-2</v>
      </c>
      <c r="V169" s="318">
        <f t="shared" si="15"/>
        <v>5.3139865416161447E-2</v>
      </c>
      <c r="W169" s="318">
        <f t="shared" si="15"/>
        <v>6.0586141304064305E-2</v>
      </c>
      <c r="X169" s="318">
        <f t="shared" si="15"/>
        <v>5.8850107638971041E-2</v>
      </c>
      <c r="Y169" s="318">
        <f t="shared" si="15"/>
        <v>4.6398423502447141E-2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7.6740868336469996E-3</v>
      </c>
      <c r="C170" s="318">
        <f t="shared" si="16"/>
        <v>7.3489941321721137E-3</v>
      </c>
      <c r="D170" s="318">
        <f t="shared" si="16"/>
        <v>8.9904390119094763E-3</v>
      </c>
      <c r="E170" s="318">
        <f t="shared" si="16"/>
        <v>8.4134624902387437E-3</v>
      </c>
      <c r="F170" s="318">
        <f t="shared" si="16"/>
        <v>1.9058259915123172E-3</v>
      </c>
      <c r="G170" s="318">
        <f t="shared" si="16"/>
        <v>4.2493159811522356E-4</v>
      </c>
      <c r="H170" s="318">
        <f t="shared" si="16"/>
        <v>5.1431439606089836E-4</v>
      </c>
      <c r="I170" s="318">
        <f t="shared" si="16"/>
        <v>5.3151052295086535E-4</v>
      </c>
      <c r="J170" s="318">
        <f t="shared" si="16"/>
        <v>4.9649985795539495E-4</v>
      </c>
      <c r="K170" s="318">
        <f t="shared" si="16"/>
        <v>3.1187917694694108E-4</v>
      </c>
      <c r="L170" s="318">
        <f t="shared" si="16"/>
        <v>4.3484338683073012E-4</v>
      </c>
      <c r="M170" s="318">
        <f t="shared" si="16"/>
        <v>3.5672158374472362E-4</v>
      </c>
      <c r="N170" s="318">
        <f t="shared" si="16"/>
        <v>2.7927020268354012E-4</v>
      </c>
      <c r="O170" s="318">
        <f t="shared" si="16"/>
        <v>4.3667087620593935E-4</v>
      </c>
      <c r="P170" s="318">
        <f t="shared" si="16"/>
        <v>3.4960756869429472E-4</v>
      </c>
      <c r="Q170" s="318">
        <f t="shared" si="16"/>
        <v>3.306049194869773E-4</v>
      </c>
      <c r="R170" s="318">
        <f t="shared" si="16"/>
        <v>5.3836860355930215E-4</v>
      </c>
      <c r="S170" s="318">
        <f t="shared" si="16"/>
        <v>5.1129631463101336E-4</v>
      </c>
      <c r="T170" s="318">
        <f t="shared" si="16"/>
        <v>4.7396150524426088E-4</v>
      </c>
      <c r="U170" s="318">
        <f t="shared" si="16"/>
        <v>3.8494926041248004E-4</v>
      </c>
      <c r="V170" s="318">
        <f t="shared" si="16"/>
        <v>7.0244603715858482E-4</v>
      </c>
      <c r="W170" s="318">
        <f t="shared" si="16"/>
        <v>6.0322562065372133E-4</v>
      </c>
      <c r="X170" s="318">
        <f t="shared" si="16"/>
        <v>6.3053029229758265E-4</v>
      </c>
      <c r="Y170" s="318">
        <f t="shared" si="16"/>
        <v>7.2165062131549634E-4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6.1928465996085296E-3</v>
      </c>
      <c r="C171" s="269">
        <f t="shared" si="17"/>
        <v>5.3253250463046646E-3</v>
      </c>
      <c r="D171" s="269">
        <f t="shared" si="17"/>
        <v>5.960008734195766E-3</v>
      </c>
      <c r="E171" s="269">
        <f t="shared" si="17"/>
        <v>6.3964844919112591E-3</v>
      </c>
      <c r="F171" s="269">
        <f t="shared" si="17"/>
        <v>8.0447556691532925E-3</v>
      </c>
      <c r="G171" s="269">
        <f t="shared" si="17"/>
        <v>1.2655234950040178E-2</v>
      </c>
      <c r="H171" s="269">
        <f t="shared" si="17"/>
        <v>1.2511525860301218E-2</v>
      </c>
      <c r="I171" s="269">
        <f t="shared" si="17"/>
        <v>8.5771111000417198E-3</v>
      </c>
      <c r="J171" s="269">
        <f t="shared" si="17"/>
        <v>9.3560510056166345E-3</v>
      </c>
      <c r="K171" s="269">
        <f t="shared" si="17"/>
        <v>1.3985880240458758E-2</v>
      </c>
      <c r="L171" s="269">
        <f t="shared" si="17"/>
        <v>1.4528063192402454E-2</v>
      </c>
      <c r="M171" s="269">
        <f t="shared" si="17"/>
        <v>1.0028435177732763E-2</v>
      </c>
      <c r="N171" s="269">
        <f t="shared" si="17"/>
        <v>1.0510950517617754E-2</v>
      </c>
      <c r="O171" s="269">
        <f t="shared" si="17"/>
        <v>1.0691167343211091E-2</v>
      </c>
      <c r="P171" s="269">
        <f t="shared" si="17"/>
        <v>1.0949306728316514E-2</v>
      </c>
      <c r="Q171" s="269">
        <f t="shared" si="17"/>
        <v>9.702391650431701E-3</v>
      </c>
      <c r="R171" s="269">
        <f t="shared" si="17"/>
        <v>9.5918947839182343E-3</v>
      </c>
      <c r="S171" s="269">
        <f t="shared" si="17"/>
        <v>9.7176067329966843E-3</v>
      </c>
      <c r="T171" s="269">
        <f t="shared" si="17"/>
        <v>1.0740116336092131E-2</v>
      </c>
      <c r="U171" s="269">
        <f t="shared" si="17"/>
        <v>1.0285155090172336E-2</v>
      </c>
      <c r="V171" s="269">
        <f t="shared" si="17"/>
        <v>9.2176255852654976E-3</v>
      </c>
      <c r="W171" s="269">
        <f t="shared" si="17"/>
        <v>1.0728650847322148E-2</v>
      </c>
      <c r="X171" s="269">
        <f t="shared" si="17"/>
        <v>9.7948548632138515E-3</v>
      </c>
      <c r="Y171" s="269">
        <f t="shared" si="17"/>
        <v>7.72833623096956E-3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1.6773194462872364E-4</v>
      </c>
      <c r="C172" s="318">
        <f t="shared" si="18"/>
        <v>1.4993587620348316E-4</v>
      </c>
      <c r="D172" s="318">
        <f t="shared" si="18"/>
        <v>1.6965125514602629E-4</v>
      </c>
      <c r="E172" s="318">
        <f t="shared" si="18"/>
        <v>2.5620800488627634E-4</v>
      </c>
      <c r="F172" s="318">
        <f t="shared" si="18"/>
        <v>2.9769618347981596E-3</v>
      </c>
      <c r="G172" s="318">
        <f t="shared" si="18"/>
        <v>7.6959698212076899E-3</v>
      </c>
      <c r="H172" s="318">
        <f t="shared" si="18"/>
        <v>7.531580217236598E-3</v>
      </c>
      <c r="I172" s="318">
        <f t="shared" si="18"/>
        <v>4.8285073574896456E-3</v>
      </c>
      <c r="J172" s="318">
        <f t="shared" si="18"/>
        <v>5.4061527028829472E-3</v>
      </c>
      <c r="K172" s="318">
        <f t="shared" si="18"/>
        <v>8.6240950358043439E-3</v>
      </c>
      <c r="L172" s="318">
        <f t="shared" si="18"/>
        <v>8.7217663611241988E-3</v>
      </c>
      <c r="M172" s="318">
        <f t="shared" si="18"/>
        <v>5.8350396911627574E-3</v>
      </c>
      <c r="N172" s="318">
        <f t="shared" si="18"/>
        <v>6.3626860843842377E-3</v>
      </c>
      <c r="O172" s="318">
        <f t="shared" si="18"/>
        <v>6.1056438461317888E-3</v>
      </c>
      <c r="P172" s="318">
        <f t="shared" si="18"/>
        <v>6.3200046146598896E-3</v>
      </c>
      <c r="Q172" s="318">
        <f t="shared" si="18"/>
        <v>5.7421720950492396E-3</v>
      </c>
      <c r="R172" s="318">
        <f t="shared" si="18"/>
        <v>5.3734005378524123E-3</v>
      </c>
      <c r="S172" s="318">
        <f t="shared" si="18"/>
        <v>5.0744995169357066E-3</v>
      </c>
      <c r="T172" s="318">
        <f t="shared" si="18"/>
        <v>5.8349551891608096E-3</v>
      </c>
      <c r="U172" s="318">
        <f t="shared" si="18"/>
        <v>5.7982749597721914E-3</v>
      </c>
      <c r="V172" s="318">
        <f t="shared" si="18"/>
        <v>5.1357254546682178E-3</v>
      </c>
      <c r="W172" s="318">
        <f t="shared" si="18"/>
        <v>5.9633515944260921E-3</v>
      </c>
      <c r="X172" s="318">
        <f t="shared" si="18"/>
        <v>5.879108758384829E-3</v>
      </c>
      <c r="Y172" s="318">
        <f t="shared" si="18"/>
        <v>4.3932199933219892E-3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3.7745830882725375E-3</v>
      </c>
      <c r="C173" s="318">
        <f t="shared" si="19"/>
        <v>3.0488097705273004E-3</v>
      </c>
      <c r="D173" s="318">
        <f t="shared" si="19"/>
        <v>3.5431058239361888E-3</v>
      </c>
      <c r="E173" s="318">
        <f t="shared" si="19"/>
        <v>3.7759804447092416E-3</v>
      </c>
      <c r="F173" s="318">
        <f t="shared" si="19"/>
        <v>3.6067758554459797E-3</v>
      </c>
      <c r="G173" s="318">
        <f t="shared" si="19"/>
        <v>4.5167783739215777E-3</v>
      </c>
      <c r="H173" s="318">
        <f t="shared" si="19"/>
        <v>4.4473836649912913E-3</v>
      </c>
      <c r="I173" s="318">
        <f t="shared" si="19"/>
        <v>3.2204981964577425E-3</v>
      </c>
      <c r="J173" s="318">
        <f t="shared" si="19"/>
        <v>3.4481780838335348E-3</v>
      </c>
      <c r="K173" s="318">
        <f t="shared" si="19"/>
        <v>5.0275226833317024E-3</v>
      </c>
      <c r="L173" s="318">
        <f t="shared" si="19"/>
        <v>5.3480581887358925E-3</v>
      </c>
      <c r="M173" s="318">
        <f t="shared" si="19"/>
        <v>3.8273706568978435E-3</v>
      </c>
      <c r="N173" s="318">
        <f t="shared" si="19"/>
        <v>3.8529239145571577E-3</v>
      </c>
      <c r="O173" s="318">
        <f t="shared" si="19"/>
        <v>4.1391044259075456E-3</v>
      </c>
      <c r="P173" s="318">
        <f t="shared" si="19"/>
        <v>4.2666020407717761E-3</v>
      </c>
      <c r="Q173" s="318">
        <f t="shared" si="19"/>
        <v>3.6161868472495431E-3</v>
      </c>
      <c r="R173" s="318">
        <f t="shared" si="19"/>
        <v>3.6808645469337945E-3</v>
      </c>
      <c r="S173" s="318">
        <f t="shared" si="19"/>
        <v>4.139583635602964E-3</v>
      </c>
      <c r="T173" s="318">
        <f t="shared" si="19"/>
        <v>4.4289171531070428E-3</v>
      </c>
      <c r="U173" s="318">
        <f t="shared" si="19"/>
        <v>4.0923721753961754E-3</v>
      </c>
      <c r="V173" s="318">
        <f t="shared" si="19"/>
        <v>3.3936029106350785E-3</v>
      </c>
      <c r="W173" s="318">
        <f t="shared" si="19"/>
        <v>4.1615031257785772E-3</v>
      </c>
      <c r="X173" s="318">
        <f t="shared" si="19"/>
        <v>3.267104265381062E-3</v>
      </c>
      <c r="Y173" s="318">
        <f t="shared" si="19"/>
        <v>2.592913809081279E-3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2.2505315667072675E-3</v>
      </c>
      <c r="C174" s="318">
        <f t="shared" si="20"/>
        <v>2.1265793995738813E-3</v>
      </c>
      <c r="D174" s="318">
        <f t="shared" si="20"/>
        <v>2.2472516551135511E-3</v>
      </c>
      <c r="E174" s="318">
        <f t="shared" si="20"/>
        <v>2.3642960423157413E-3</v>
      </c>
      <c r="F174" s="318">
        <f t="shared" si="20"/>
        <v>1.4610179789091523E-3</v>
      </c>
      <c r="G174" s="318">
        <f t="shared" si="20"/>
        <v>4.4248675491090903E-4</v>
      </c>
      <c r="H174" s="318">
        <f t="shared" si="20"/>
        <v>5.3256197807332911E-4</v>
      </c>
      <c r="I174" s="318">
        <f t="shared" si="20"/>
        <v>5.2810554609433041E-4</v>
      </c>
      <c r="J174" s="318">
        <f t="shared" si="20"/>
        <v>5.0172021890015212E-4</v>
      </c>
      <c r="K174" s="318">
        <f t="shared" si="20"/>
        <v>3.3426252132271231E-4</v>
      </c>
      <c r="L174" s="318">
        <f t="shared" si="20"/>
        <v>4.5823864254236044E-4</v>
      </c>
      <c r="M174" s="318">
        <f t="shared" si="20"/>
        <v>3.6602482967216127E-4</v>
      </c>
      <c r="N174" s="318">
        <f t="shared" si="20"/>
        <v>2.9534051867635843E-4</v>
      </c>
      <c r="O174" s="318">
        <f t="shared" si="20"/>
        <v>4.4641907117175565E-4</v>
      </c>
      <c r="P174" s="318">
        <f t="shared" si="20"/>
        <v>3.6270007288484874E-4</v>
      </c>
      <c r="Q174" s="318">
        <f t="shared" si="20"/>
        <v>3.4403270813291876E-4</v>
      </c>
      <c r="R174" s="318">
        <f t="shared" si="20"/>
        <v>5.3762969913202839E-4</v>
      </c>
      <c r="S174" s="318">
        <f t="shared" si="20"/>
        <v>5.035235804580142E-4</v>
      </c>
      <c r="T174" s="318">
        <f t="shared" si="20"/>
        <v>4.7624399382427814E-4</v>
      </c>
      <c r="U174" s="318">
        <f t="shared" si="20"/>
        <v>3.9450795500396956E-4</v>
      </c>
      <c r="V174" s="318">
        <f t="shared" si="20"/>
        <v>6.8829721996220116E-4</v>
      </c>
      <c r="W174" s="318">
        <f t="shared" si="20"/>
        <v>6.03796127117477E-4</v>
      </c>
      <c r="X174" s="318">
        <f t="shared" si="20"/>
        <v>6.4864183944796062E-4</v>
      </c>
      <c r="Y174" s="318">
        <f t="shared" si="20"/>
        <v>7.4220242856629201E-4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1.0858410970965061E-2</v>
      </c>
      <c r="C175" s="319">
        <f t="shared" si="21"/>
        <v>9.1251325895052218E-3</v>
      </c>
      <c r="D175" s="319">
        <f t="shared" si="21"/>
        <v>1.0355033613558925E-2</v>
      </c>
      <c r="E175" s="319">
        <f t="shared" si="21"/>
        <v>1.1104246837857016E-2</v>
      </c>
      <c r="F175" s="319">
        <f t="shared" si="21"/>
        <v>1.2619721046532285E-2</v>
      </c>
      <c r="G175" s="319">
        <f t="shared" si="21"/>
        <v>1.6698766499469966E-2</v>
      </c>
      <c r="H175" s="319">
        <f t="shared" si="21"/>
        <v>1.6667160745945944E-2</v>
      </c>
      <c r="I175" s="319">
        <f t="shared" si="21"/>
        <v>1.1902409746200316E-2</v>
      </c>
      <c r="J175" s="319">
        <f t="shared" si="21"/>
        <v>1.2794324307985751E-2</v>
      </c>
      <c r="K175" s="319">
        <f t="shared" si="21"/>
        <v>1.8147861335804018E-2</v>
      </c>
      <c r="L175" s="319">
        <f t="shared" si="21"/>
        <v>1.9291486007483788E-2</v>
      </c>
      <c r="M175" s="319">
        <f t="shared" si="21"/>
        <v>1.3602730886514224E-2</v>
      </c>
      <c r="N175" s="319">
        <f t="shared" si="21"/>
        <v>1.3852375803727677E-2</v>
      </c>
      <c r="O175" s="319">
        <f t="shared" si="21"/>
        <v>1.4686408247296934E-2</v>
      </c>
      <c r="P175" s="319">
        <f t="shared" si="21"/>
        <v>1.4902484285845549E-2</v>
      </c>
      <c r="Q175" s="319">
        <f t="shared" si="21"/>
        <v>1.3023012932813627E-2</v>
      </c>
      <c r="R175" s="319">
        <f t="shared" si="21"/>
        <v>1.3344169895646333E-2</v>
      </c>
      <c r="S175" s="319">
        <f t="shared" si="21"/>
        <v>1.4014692741793927E-2</v>
      </c>
      <c r="T175" s="319">
        <f t="shared" si="21"/>
        <v>1.5175725540950433E-2</v>
      </c>
      <c r="U175" s="319">
        <f t="shared" si="21"/>
        <v>1.4224497350052177E-2</v>
      </c>
      <c r="V175" s="319">
        <f t="shared" si="21"/>
        <v>1.2857382842315621E-2</v>
      </c>
      <c r="W175" s="319">
        <f t="shared" si="21"/>
        <v>1.5002360106440482E-2</v>
      </c>
      <c r="X175" s="319">
        <f t="shared" si="21"/>
        <v>1.313961105960532E-2</v>
      </c>
      <c r="Y175" s="319">
        <f t="shared" si="21"/>
        <v>1.0650166176125525E-2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0.99999999999999989</v>
      </c>
      <c r="D178" s="232">
        <f t="shared" si="22"/>
        <v>1.0000000000000002</v>
      </c>
      <c r="E178" s="232">
        <f t="shared" si="22"/>
        <v>1</v>
      </c>
      <c r="F178" s="232">
        <f t="shared" si="22"/>
        <v>1</v>
      </c>
      <c r="G178" s="232">
        <f t="shared" si="22"/>
        <v>1.0000000000000002</v>
      </c>
      <c r="H178" s="232">
        <f t="shared" si="22"/>
        <v>1.0000000000000002</v>
      </c>
      <c r="I178" s="232">
        <f t="shared" si="22"/>
        <v>1.0000000000000002</v>
      </c>
      <c r="J178" s="232">
        <f t="shared" si="22"/>
        <v>1.0000000000000002</v>
      </c>
      <c r="K178" s="232">
        <f t="shared" si="22"/>
        <v>0.99999999999999989</v>
      </c>
      <c r="L178" s="232">
        <f t="shared" si="22"/>
        <v>0.99999999999999956</v>
      </c>
      <c r="M178" s="232">
        <f t="shared" si="22"/>
        <v>0.99999999999999978</v>
      </c>
      <c r="N178" s="232">
        <f t="shared" si="22"/>
        <v>0.99999999999999989</v>
      </c>
      <c r="O178" s="232">
        <f t="shared" si="22"/>
        <v>1.0000000000000002</v>
      </c>
      <c r="P178" s="232">
        <f t="shared" si="22"/>
        <v>0.99999999999999989</v>
      </c>
      <c r="Q178" s="232">
        <f t="shared" si="22"/>
        <v>0.99999999999999978</v>
      </c>
      <c r="R178" s="232">
        <f t="shared" si="22"/>
        <v>0.99999999999999978</v>
      </c>
      <c r="S178" s="232">
        <f t="shared" si="22"/>
        <v>1</v>
      </c>
      <c r="T178" s="232">
        <f t="shared" si="22"/>
        <v>0.99999999999999989</v>
      </c>
      <c r="U178" s="232">
        <f t="shared" si="22"/>
        <v>1</v>
      </c>
      <c r="V178" s="232">
        <f t="shared" si="22"/>
        <v>1.0000000000000002</v>
      </c>
      <c r="W178" s="232">
        <f t="shared" si="22"/>
        <v>0.99999999999999989</v>
      </c>
      <c r="X178" s="232">
        <f t="shared" si="22"/>
        <v>0.99999999999999978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4.7962763594388428E-3</v>
      </c>
      <c r="C179" s="266">
        <f t="shared" si="23"/>
        <v>5.3620390455292937E-3</v>
      </c>
      <c r="D179" s="266">
        <f t="shared" si="23"/>
        <v>5.0573456025176872E-3</v>
      </c>
      <c r="E179" s="266">
        <f t="shared" si="23"/>
        <v>5.1221524685642148E-3</v>
      </c>
      <c r="F179" s="266">
        <f t="shared" si="23"/>
        <v>5.9016371838690991E-3</v>
      </c>
      <c r="G179" s="266">
        <f t="shared" si="23"/>
        <v>4.4084057989288074E-3</v>
      </c>
      <c r="H179" s="266">
        <f t="shared" si="23"/>
        <v>4.7156515124979403E-3</v>
      </c>
      <c r="I179" s="266">
        <f t="shared" si="23"/>
        <v>5.0223251623968852E-3</v>
      </c>
      <c r="J179" s="266">
        <f t="shared" si="23"/>
        <v>4.8958669560581801E-3</v>
      </c>
      <c r="K179" s="266">
        <f t="shared" si="23"/>
        <v>3.8431388023341694E-3</v>
      </c>
      <c r="L179" s="266">
        <f t="shared" si="23"/>
        <v>4.1112040960512956E-3</v>
      </c>
      <c r="M179" s="266">
        <f t="shared" si="23"/>
        <v>4.1649294390586041E-3</v>
      </c>
      <c r="N179" s="266">
        <f t="shared" si="23"/>
        <v>3.9750083802930639E-3</v>
      </c>
      <c r="O179" s="266">
        <f t="shared" si="23"/>
        <v>4.2868285820131724E-3</v>
      </c>
      <c r="P179" s="266">
        <f t="shared" si="23"/>
        <v>3.9362090160793509E-3</v>
      </c>
      <c r="Q179" s="266">
        <f t="shared" si="23"/>
        <v>4.2231962271341572E-3</v>
      </c>
      <c r="R179" s="266">
        <f t="shared" si="23"/>
        <v>4.7657170791809752E-3</v>
      </c>
      <c r="S179" s="266">
        <f t="shared" si="23"/>
        <v>4.1604532401050961E-3</v>
      </c>
      <c r="T179" s="266">
        <f t="shared" si="23"/>
        <v>4.084745604127569E-3</v>
      </c>
      <c r="U179" s="266">
        <f t="shared" si="23"/>
        <v>4.0395616463822564E-3</v>
      </c>
      <c r="V179" s="266">
        <f t="shared" si="23"/>
        <v>5.4369399411505212E-3</v>
      </c>
      <c r="W179" s="266">
        <f t="shared" si="23"/>
        <v>4.7072034375951356E-3</v>
      </c>
      <c r="X179" s="266">
        <f t="shared" si="23"/>
        <v>5.7618951719960705E-3</v>
      </c>
      <c r="Y179" s="266">
        <f t="shared" si="23"/>
        <v>6.3492350029532036E-3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3.8063588521904029E-2</v>
      </c>
      <c r="C180" s="267">
        <f t="shared" si="24"/>
        <v>4.2553521226055734E-2</v>
      </c>
      <c r="D180" s="267">
        <f t="shared" si="24"/>
        <v>4.0135452505454972E-2</v>
      </c>
      <c r="E180" s="267">
        <f t="shared" si="24"/>
        <v>4.0649764379443336E-2</v>
      </c>
      <c r="F180" s="267">
        <f t="shared" si="24"/>
        <v>4.6835810228133753E-2</v>
      </c>
      <c r="G180" s="267">
        <f t="shared" si="24"/>
        <v>3.4985420312109369E-2</v>
      </c>
      <c r="H180" s="267">
        <f t="shared" si="24"/>
        <v>3.7423744032426175E-2</v>
      </c>
      <c r="I180" s="267">
        <f t="shared" si="24"/>
        <v>3.9857527814983182E-2</v>
      </c>
      <c r="J180" s="267">
        <f t="shared" si="24"/>
        <v>3.8853946542644284E-2</v>
      </c>
      <c r="K180" s="267">
        <f t="shared" si="24"/>
        <v>3.049942143486617E-2</v>
      </c>
      <c r="L180" s="267">
        <f t="shared" si="24"/>
        <v>3.262680657124848E-2</v>
      </c>
      <c r="M180" s="267">
        <f t="shared" si="24"/>
        <v>3.3053174694387143E-2</v>
      </c>
      <c r="N180" s="267">
        <f t="shared" si="24"/>
        <v>3.1545947735233865E-2</v>
      </c>
      <c r="O180" s="267">
        <f t="shared" si="24"/>
        <v>3.4020574917158784E-2</v>
      </c>
      <c r="P180" s="267">
        <f t="shared" si="24"/>
        <v>3.1238033235804326E-2</v>
      </c>
      <c r="Q180" s="267">
        <f t="shared" si="24"/>
        <v>3.3515584046891693E-2</v>
      </c>
      <c r="R180" s="267">
        <f t="shared" si="24"/>
        <v>3.7821067911728644E-2</v>
      </c>
      <c r="S180" s="267">
        <f t="shared" si="24"/>
        <v>3.3017651262803982E-2</v>
      </c>
      <c r="T180" s="267">
        <f t="shared" si="24"/>
        <v>3.2416830107420865E-2</v>
      </c>
      <c r="U180" s="267">
        <f t="shared" si="24"/>
        <v>3.2058247022018808E-2</v>
      </c>
      <c r="V180" s="267">
        <f t="shared" si="24"/>
        <v>4.3147940032894905E-2</v>
      </c>
      <c r="W180" s="267">
        <f t="shared" si="24"/>
        <v>3.7356699512301757E-2</v>
      </c>
      <c r="X180" s="267">
        <f t="shared" si="24"/>
        <v>4.572680773525397E-2</v>
      </c>
      <c r="Y180" s="267">
        <f t="shared" si="24"/>
        <v>5.0387978187636483E-2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4.2607697892587219E-2</v>
      </c>
      <c r="C181" s="267">
        <f t="shared" si="25"/>
        <v>4.7633647984141381E-2</v>
      </c>
      <c r="D181" s="267">
        <f t="shared" si="25"/>
        <v>4.49269052535766E-2</v>
      </c>
      <c r="E181" s="267">
        <f t="shared" si="25"/>
        <v>4.5502616735347612E-2</v>
      </c>
      <c r="F181" s="267">
        <f t="shared" si="25"/>
        <v>5.2427165442020862E-2</v>
      </c>
      <c r="G181" s="267">
        <f t="shared" si="25"/>
        <v>3.9162051640131965E-2</v>
      </c>
      <c r="H181" s="267">
        <f t="shared" si="25"/>
        <v>4.18914674538775E-2</v>
      </c>
      <c r="I181" s="267">
        <f t="shared" si="25"/>
        <v>4.4615801342769587E-2</v>
      </c>
      <c r="J181" s="267">
        <f t="shared" si="25"/>
        <v>4.3492410477038015E-2</v>
      </c>
      <c r="K181" s="267">
        <f t="shared" si="25"/>
        <v>3.4140505003821736E-2</v>
      </c>
      <c r="L181" s="267">
        <f t="shared" si="25"/>
        <v>3.6521861746893841E-2</v>
      </c>
      <c r="M181" s="267">
        <f t="shared" si="25"/>
        <v>3.6999130572224578E-2</v>
      </c>
      <c r="N181" s="267">
        <f t="shared" si="25"/>
        <v>3.5311967763226405E-2</v>
      </c>
      <c r="O181" s="267">
        <f t="shared" si="25"/>
        <v>3.8082021020384944E-2</v>
      </c>
      <c r="P181" s="267">
        <f t="shared" si="25"/>
        <v>3.4967293798476851E-2</v>
      </c>
      <c r="Q181" s="267">
        <f t="shared" si="25"/>
        <v>3.7516743302902403E-2</v>
      </c>
      <c r="R181" s="267">
        <f t="shared" si="25"/>
        <v>4.2336224673893377E-2</v>
      </c>
      <c r="S181" s="267">
        <f t="shared" si="25"/>
        <v>3.6959366280422908E-2</v>
      </c>
      <c r="T181" s="267">
        <f t="shared" si="25"/>
        <v>3.6286817861576212E-2</v>
      </c>
      <c r="U181" s="267">
        <f t="shared" si="25"/>
        <v>3.58854263910003E-2</v>
      </c>
      <c r="V181" s="267">
        <f t="shared" si="25"/>
        <v>4.8299029728926142E-2</v>
      </c>
      <c r="W181" s="267">
        <f t="shared" si="25"/>
        <v>4.1816419021248205E-2</v>
      </c>
      <c r="X181" s="267">
        <f t="shared" si="25"/>
        <v>5.1185767953931795E-2</v>
      </c>
      <c r="Y181" s="267">
        <f t="shared" si="25"/>
        <v>5.6403398507779361E-2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6.8594775407524219E-2</v>
      </c>
      <c r="C182" s="267">
        <f t="shared" si="26"/>
        <v>7.6686128256690037E-2</v>
      </c>
      <c r="D182" s="267">
        <f t="shared" si="26"/>
        <v>7.23285023141408E-2</v>
      </c>
      <c r="E182" s="267">
        <f t="shared" si="26"/>
        <v>7.3255348910996831E-2</v>
      </c>
      <c r="F182" s="267">
        <f t="shared" si="26"/>
        <v>8.4403284303567069E-2</v>
      </c>
      <c r="G182" s="267">
        <f t="shared" si="26"/>
        <v>6.3047577541617786E-2</v>
      </c>
      <c r="H182" s="267">
        <f t="shared" si="26"/>
        <v>6.7441705222714407E-2</v>
      </c>
      <c r="I182" s="267">
        <f t="shared" si="26"/>
        <v>7.1827651436348547E-2</v>
      </c>
      <c r="J182" s="267">
        <f t="shared" si="26"/>
        <v>7.0019087539655842E-2</v>
      </c>
      <c r="K182" s="267">
        <f t="shared" si="26"/>
        <v>5.4963313881458017E-2</v>
      </c>
      <c r="L182" s="267">
        <f t="shared" si="26"/>
        <v>5.8797096015569587E-2</v>
      </c>
      <c r="M182" s="267">
        <f t="shared" si="26"/>
        <v>5.9565458295200525E-2</v>
      </c>
      <c r="N182" s="267">
        <f t="shared" si="26"/>
        <v>5.6849269444751258E-2</v>
      </c>
      <c r="O182" s="267">
        <f t="shared" si="26"/>
        <v>6.1308819958855107E-2</v>
      </c>
      <c r="P182" s="267">
        <f t="shared" si="26"/>
        <v>5.6294373630844094E-2</v>
      </c>
      <c r="Q182" s="267">
        <f t="shared" si="26"/>
        <v>6.0398770836479578E-2</v>
      </c>
      <c r="R182" s="267">
        <f t="shared" si="26"/>
        <v>6.815772657863868E-2</v>
      </c>
      <c r="S182" s="267">
        <f t="shared" si="26"/>
        <v>5.9501441162140414E-2</v>
      </c>
      <c r="T182" s="267">
        <f t="shared" si="26"/>
        <v>5.8418695319880261E-2</v>
      </c>
      <c r="U182" s="267">
        <f t="shared" si="26"/>
        <v>5.7772489137981838E-2</v>
      </c>
      <c r="V182" s="267">
        <f t="shared" si="26"/>
        <v>7.7757336362296703E-2</v>
      </c>
      <c r="W182" s="267">
        <f t="shared" si="26"/>
        <v>6.7320883619212832E-2</v>
      </c>
      <c r="X182" s="267">
        <f t="shared" si="26"/>
        <v>8.2404739765873355E-2</v>
      </c>
      <c r="Y182" s="267">
        <f t="shared" si="26"/>
        <v>9.0804681882034416E-2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1.3108840409545403E-2</v>
      </c>
      <c r="C183" s="268">
        <f t="shared" si="27"/>
        <v>1.4631984990496741E-2</v>
      </c>
      <c r="D183" s="268">
        <f t="shared" si="27"/>
        <v>1.3768752399368095E-2</v>
      </c>
      <c r="E183" s="268">
        <f t="shared" si="27"/>
        <v>1.3917871808486583E-2</v>
      </c>
      <c r="F183" s="268">
        <f t="shared" si="27"/>
        <v>2.0740243497391508E-2</v>
      </c>
      <c r="G183" s="268">
        <f t="shared" si="27"/>
        <v>2.9101515900611129E-2</v>
      </c>
      <c r="H183" s="268">
        <f t="shared" si="27"/>
        <v>2.8834620197276652E-2</v>
      </c>
      <c r="I183" s="268">
        <f t="shared" si="27"/>
        <v>2.6754367206615386E-2</v>
      </c>
      <c r="J183" s="268">
        <f t="shared" si="27"/>
        <v>2.7478071193026799E-2</v>
      </c>
      <c r="K183" s="268">
        <f t="shared" si="27"/>
        <v>2.9581217404779987E-2</v>
      </c>
      <c r="L183" s="268">
        <f t="shared" si="27"/>
        <v>2.8461930553670418E-2</v>
      </c>
      <c r="M183" s="268">
        <f t="shared" si="27"/>
        <v>2.7247413912885876E-2</v>
      </c>
      <c r="N183" s="268">
        <f t="shared" si="27"/>
        <v>2.8773776075207775E-2</v>
      </c>
      <c r="O183" s="268">
        <f t="shared" si="27"/>
        <v>2.6641598670338478E-2</v>
      </c>
      <c r="P183" s="268">
        <f t="shared" si="27"/>
        <v>2.6837494334061063E-2</v>
      </c>
      <c r="Q183" s="268">
        <f t="shared" si="27"/>
        <v>2.7929246499805875E-2</v>
      </c>
      <c r="R183" s="268">
        <f t="shared" si="27"/>
        <v>2.6372790213783893E-2</v>
      </c>
      <c r="S183" s="268">
        <f t="shared" si="27"/>
        <v>2.3766042344382052E-2</v>
      </c>
      <c r="T183" s="268">
        <f t="shared" si="27"/>
        <v>2.5258681914409043E-2</v>
      </c>
      <c r="U183" s="268">
        <f t="shared" si="27"/>
        <v>2.648416169485452E-2</v>
      </c>
      <c r="V183" s="268">
        <f t="shared" si="27"/>
        <v>2.7364224509953853E-2</v>
      </c>
      <c r="W183" s="268">
        <f t="shared" si="27"/>
        <v>2.7054341440386768E-2</v>
      </c>
      <c r="X183" s="268">
        <f t="shared" si="27"/>
        <v>3.0634409290980887E-2</v>
      </c>
      <c r="Y183" s="268">
        <f t="shared" si="27"/>
        <v>2.9743505682639917E-2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0.71577206236576363</v>
      </c>
      <c r="C184" s="269">
        <f t="shared" si="28"/>
        <v>0.68576117085573085</v>
      </c>
      <c r="D184" s="269">
        <f t="shared" si="28"/>
        <v>0.70342256344469534</v>
      </c>
      <c r="E184" s="269">
        <f t="shared" si="28"/>
        <v>0.69890328829245019</v>
      </c>
      <c r="F184" s="269">
        <f t="shared" si="28"/>
        <v>0.58748540214476153</v>
      </c>
      <c r="G184" s="269">
        <f t="shared" si="28"/>
        <v>0.56287370508795775</v>
      </c>
      <c r="H184" s="269">
        <f t="shared" si="28"/>
        <v>0.55421941832061306</v>
      </c>
      <c r="I184" s="269">
        <f t="shared" si="28"/>
        <v>0.56060485704916374</v>
      </c>
      <c r="J184" s="269">
        <f t="shared" si="28"/>
        <v>0.5589468123700404</v>
      </c>
      <c r="K184" s="269">
        <f t="shared" si="28"/>
        <v>0.57853335634038683</v>
      </c>
      <c r="L184" s="269">
        <f t="shared" si="28"/>
        <v>0.57784713694121004</v>
      </c>
      <c r="M184" s="269">
        <f t="shared" si="28"/>
        <v>0.5860771850439811</v>
      </c>
      <c r="N184" s="269">
        <f t="shared" si="28"/>
        <v>0.58027291545707149</v>
      </c>
      <c r="O184" s="269">
        <f t="shared" si="28"/>
        <v>0.58652643078514077</v>
      </c>
      <c r="P184" s="269">
        <f t="shared" si="28"/>
        <v>0.59711449053573407</v>
      </c>
      <c r="Q184" s="269">
        <f t="shared" si="28"/>
        <v>0.57831224218523869</v>
      </c>
      <c r="R184" s="269">
        <f t="shared" si="28"/>
        <v>0.57234838958923417</v>
      </c>
      <c r="S184" s="269">
        <f t="shared" si="28"/>
        <v>0.61464203120308669</v>
      </c>
      <c r="T184" s="269">
        <f t="shared" si="28"/>
        <v>0.60775248497458945</v>
      </c>
      <c r="U184" s="269">
        <f t="shared" si="28"/>
        <v>0.59949943410939877</v>
      </c>
      <c r="V184" s="269">
        <f t="shared" si="28"/>
        <v>0.54545550406737542</v>
      </c>
      <c r="W184" s="269">
        <f t="shared" si="28"/>
        <v>0.57567220959449295</v>
      </c>
      <c r="X184" s="269">
        <f t="shared" si="28"/>
        <v>0.51316580457084715</v>
      </c>
      <c r="Y184" s="269">
        <f t="shared" si="28"/>
        <v>0.50054474494023249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0.7155686890561529</v>
      </c>
      <c r="C185" s="318">
        <f t="shared" si="29"/>
        <v>0.68553380788803919</v>
      </c>
      <c r="D185" s="318">
        <f t="shared" si="29"/>
        <v>0.70320812018998069</v>
      </c>
      <c r="E185" s="318">
        <f t="shared" si="29"/>
        <v>0.6986860970753902</v>
      </c>
      <c r="F185" s="318">
        <f t="shared" si="29"/>
        <v>0.58723515895686784</v>
      </c>
      <c r="G185" s="318">
        <f t="shared" si="29"/>
        <v>0.56268677839519732</v>
      </c>
      <c r="H185" s="318">
        <f t="shared" si="29"/>
        <v>0.55401946369264832</v>
      </c>
      <c r="I185" s="318">
        <f t="shared" si="29"/>
        <v>0.56039189874282935</v>
      </c>
      <c r="J185" s="318">
        <f t="shared" si="29"/>
        <v>0.55873921618674138</v>
      </c>
      <c r="K185" s="318">
        <f t="shared" si="29"/>
        <v>0.57837039828731585</v>
      </c>
      <c r="L185" s="318">
        <f t="shared" si="29"/>
        <v>0.57767281229416301</v>
      </c>
      <c r="M185" s="318">
        <f t="shared" si="29"/>
        <v>0.58590058231702402</v>
      </c>
      <c r="N185" s="318">
        <f t="shared" si="29"/>
        <v>0.58010436582618141</v>
      </c>
      <c r="O185" s="318">
        <f t="shared" si="29"/>
        <v>0.5863446592500744</v>
      </c>
      <c r="P185" s="318">
        <f t="shared" si="29"/>
        <v>0.5969475860884238</v>
      </c>
      <c r="Q185" s="318">
        <f t="shared" si="29"/>
        <v>0.57813316881050336</v>
      </c>
      <c r="R185" s="318">
        <f t="shared" si="29"/>
        <v>0.57214631206441557</v>
      </c>
      <c r="S185" s="318">
        <f t="shared" si="29"/>
        <v>0.61446561827741042</v>
      </c>
      <c r="T185" s="318">
        <f t="shared" si="29"/>
        <v>0.6075792822293401</v>
      </c>
      <c r="U185" s="318">
        <f t="shared" si="29"/>
        <v>0.59932814726939332</v>
      </c>
      <c r="V185" s="318">
        <f t="shared" si="29"/>
        <v>0.54522496512693042</v>
      </c>
      <c r="W185" s="318">
        <f t="shared" si="29"/>
        <v>0.57547261318461751</v>
      </c>
      <c r="X185" s="318">
        <f t="shared" si="29"/>
        <v>0.51292148677034066</v>
      </c>
      <c r="Y185" s="318">
        <f t="shared" si="29"/>
        <v>0.50027552256035324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2.0337330961071119E-4</v>
      </c>
      <c r="C186" s="318">
        <f t="shared" si="30"/>
        <v>2.2736296769161523E-4</v>
      </c>
      <c r="D186" s="318">
        <f t="shared" si="30"/>
        <v>2.1444325471469181E-4</v>
      </c>
      <c r="E186" s="318">
        <f t="shared" si="30"/>
        <v>2.1719121705998968E-4</v>
      </c>
      <c r="F186" s="318">
        <f t="shared" si="30"/>
        <v>2.5024318789368535E-4</v>
      </c>
      <c r="G186" s="318">
        <f t="shared" si="30"/>
        <v>1.8692669276048515E-4</v>
      </c>
      <c r="H186" s="318">
        <f t="shared" si="30"/>
        <v>1.9995462796469651E-4</v>
      </c>
      <c r="I186" s="318">
        <f t="shared" si="30"/>
        <v>2.1295830633439778E-4</v>
      </c>
      <c r="J186" s="318">
        <f t="shared" si="30"/>
        <v>2.0759618329911349E-4</v>
      </c>
      <c r="K186" s="318">
        <f t="shared" si="30"/>
        <v>1.6295805307088056E-4</v>
      </c>
      <c r="L186" s="318">
        <f t="shared" si="30"/>
        <v>1.7432464704700377E-4</v>
      </c>
      <c r="M186" s="318">
        <f t="shared" si="30"/>
        <v>1.7660272695702904E-4</v>
      </c>
      <c r="N186" s="318">
        <f t="shared" si="30"/>
        <v>1.685496308901383E-4</v>
      </c>
      <c r="O186" s="318">
        <f t="shared" si="30"/>
        <v>1.81771535066385E-4</v>
      </c>
      <c r="P186" s="318">
        <f t="shared" si="30"/>
        <v>1.6690444731029601E-4</v>
      </c>
      <c r="Q186" s="318">
        <f t="shared" si="30"/>
        <v>1.7907337473527718E-4</v>
      </c>
      <c r="R186" s="318">
        <f t="shared" si="30"/>
        <v>2.020775248185916E-4</v>
      </c>
      <c r="S186" s="318">
        <f t="shared" si="30"/>
        <v>1.7641292567632105E-4</v>
      </c>
      <c r="T186" s="318">
        <f t="shared" si="30"/>
        <v>1.7320274524932122E-4</v>
      </c>
      <c r="U186" s="318">
        <f t="shared" si="30"/>
        <v>1.7128684000547708E-4</v>
      </c>
      <c r="V186" s="318">
        <f t="shared" si="30"/>
        <v>2.3053894044500293E-4</v>
      </c>
      <c r="W186" s="318">
        <f t="shared" si="30"/>
        <v>1.9959640987548193E-4</v>
      </c>
      <c r="X186" s="318">
        <f t="shared" si="30"/>
        <v>2.4431780050637421E-4</v>
      </c>
      <c r="Y186" s="318">
        <f t="shared" si="30"/>
        <v>2.6922237987926184E-4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7.4236135680544366E-2</v>
      </c>
      <c r="C187" s="269">
        <f t="shared" si="31"/>
        <v>8.2029699943986678E-2</v>
      </c>
      <c r="D187" s="269">
        <f t="shared" si="31"/>
        <v>7.6448702583408162E-2</v>
      </c>
      <c r="E187" s="269">
        <f t="shared" si="31"/>
        <v>7.8500619542439573E-2</v>
      </c>
      <c r="F187" s="269">
        <f t="shared" si="31"/>
        <v>0.1510701783200756</v>
      </c>
      <c r="G187" s="269">
        <f t="shared" si="31"/>
        <v>0.21090517116142948</v>
      </c>
      <c r="H187" s="269">
        <f t="shared" si="31"/>
        <v>0.20960021206559043</v>
      </c>
      <c r="I187" s="269">
        <f t="shared" si="31"/>
        <v>0.19670404886131312</v>
      </c>
      <c r="J187" s="269">
        <f t="shared" si="31"/>
        <v>0.2013033712870792</v>
      </c>
      <c r="K187" s="269">
        <f t="shared" si="31"/>
        <v>0.2135976604084644</v>
      </c>
      <c r="L187" s="269">
        <f t="shared" si="31"/>
        <v>0.20728134769934065</v>
      </c>
      <c r="M187" s="269">
        <f t="shared" si="31"/>
        <v>0.19951665528626206</v>
      </c>
      <c r="N187" s="269">
        <f t="shared" si="31"/>
        <v>0.20890010111282187</v>
      </c>
      <c r="O187" s="269">
        <f t="shared" si="31"/>
        <v>0.19606710742203051</v>
      </c>
      <c r="P187" s="269">
        <f t="shared" si="31"/>
        <v>0.19705387346492204</v>
      </c>
      <c r="Q187" s="269">
        <f t="shared" si="31"/>
        <v>0.20400910603437963</v>
      </c>
      <c r="R187" s="269">
        <f t="shared" si="31"/>
        <v>0.19443221257502374</v>
      </c>
      <c r="S187" s="269">
        <f t="shared" si="31"/>
        <v>0.17769689201619912</v>
      </c>
      <c r="T187" s="269">
        <f t="shared" si="31"/>
        <v>0.18471768112734491</v>
      </c>
      <c r="U187" s="269">
        <f t="shared" si="31"/>
        <v>0.19223367880951189</v>
      </c>
      <c r="V187" s="269">
        <f t="shared" si="31"/>
        <v>0.19702245808160526</v>
      </c>
      <c r="W187" s="269">
        <f t="shared" si="31"/>
        <v>0.19272041516033478</v>
      </c>
      <c r="X187" s="269">
        <f t="shared" si="31"/>
        <v>0.21268694980455169</v>
      </c>
      <c r="Y187" s="269">
        <f t="shared" si="31"/>
        <v>0.20706393645832039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4.1101181397115556E-2</v>
      </c>
      <c r="C188" s="318">
        <f t="shared" si="32"/>
        <v>4.4393672381440256E-2</v>
      </c>
      <c r="D188" s="318">
        <f t="shared" si="32"/>
        <v>3.5808302009683622E-2</v>
      </c>
      <c r="E188" s="318">
        <f t="shared" si="32"/>
        <v>4.3043418053598376E-2</v>
      </c>
      <c r="F188" s="318">
        <f t="shared" si="32"/>
        <v>0.14400287926499372</v>
      </c>
      <c r="G188" s="318">
        <f t="shared" si="32"/>
        <v>0.20969948498059421</v>
      </c>
      <c r="H188" s="318">
        <f t="shared" si="32"/>
        <v>0.2081409730456644</v>
      </c>
      <c r="I188" s="318">
        <f t="shared" si="32"/>
        <v>0.194597565744342</v>
      </c>
      <c r="J188" s="318">
        <f t="shared" si="32"/>
        <v>0.19947098968312185</v>
      </c>
      <c r="K188" s="318">
        <f t="shared" si="32"/>
        <v>0.21278048417865889</v>
      </c>
      <c r="L188" s="318">
        <f t="shared" si="32"/>
        <v>0.20621156393743817</v>
      </c>
      <c r="M188" s="318">
        <f t="shared" si="32"/>
        <v>0.19827291379789841</v>
      </c>
      <c r="N188" s="318">
        <f t="shared" si="32"/>
        <v>0.2079424272630459</v>
      </c>
      <c r="O188" s="318">
        <f t="shared" si="32"/>
        <v>0.19465821398733957</v>
      </c>
      <c r="P188" s="318">
        <f t="shared" si="32"/>
        <v>0.19593980413793438</v>
      </c>
      <c r="Q188" s="318">
        <f t="shared" si="32"/>
        <v>0.20280528018803101</v>
      </c>
      <c r="R188" s="318">
        <f t="shared" si="32"/>
        <v>0.19252625021708339</v>
      </c>
      <c r="S188" s="318">
        <f t="shared" si="32"/>
        <v>0.17596830631640528</v>
      </c>
      <c r="T188" s="318">
        <f t="shared" si="32"/>
        <v>0.18323678090770601</v>
      </c>
      <c r="U188" s="318">
        <f t="shared" si="32"/>
        <v>0.19094966300736471</v>
      </c>
      <c r="V188" s="318">
        <f t="shared" si="32"/>
        <v>0.19445203268241612</v>
      </c>
      <c r="W188" s="318">
        <f t="shared" si="32"/>
        <v>0.19082051166581485</v>
      </c>
      <c r="X188" s="318">
        <f t="shared" si="32"/>
        <v>0.21043234108997966</v>
      </c>
      <c r="Y188" s="318">
        <f t="shared" si="32"/>
        <v>0.20389272289009253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3.3134954283428837E-2</v>
      </c>
      <c r="C189" s="318">
        <f t="shared" si="33"/>
        <v>3.7636027562546408E-2</v>
      </c>
      <c r="D189" s="318">
        <f t="shared" si="33"/>
        <v>4.0640400573724547E-2</v>
      </c>
      <c r="E189" s="318">
        <f t="shared" si="33"/>
        <v>3.5457201488841197E-2</v>
      </c>
      <c r="F189" s="318">
        <f t="shared" si="33"/>
        <v>7.0672990550819251E-3</v>
      </c>
      <c r="G189" s="318">
        <f t="shared" si="33"/>
        <v>1.2056861808352446E-3</v>
      </c>
      <c r="H189" s="318">
        <f t="shared" si="33"/>
        <v>1.4592390199260582E-3</v>
      </c>
      <c r="I189" s="318">
        <f t="shared" si="33"/>
        <v>2.1064831169711512E-3</v>
      </c>
      <c r="J189" s="318">
        <f t="shared" si="33"/>
        <v>1.8323816039573359E-3</v>
      </c>
      <c r="K189" s="318">
        <f t="shared" si="33"/>
        <v>8.1717622980550348E-4</v>
      </c>
      <c r="L189" s="318">
        <f t="shared" si="33"/>
        <v>1.0697837619024796E-3</v>
      </c>
      <c r="M189" s="318">
        <f t="shared" si="33"/>
        <v>1.2437414883636753E-3</v>
      </c>
      <c r="N189" s="318">
        <f t="shared" si="33"/>
        <v>9.5767384977595645E-4</v>
      </c>
      <c r="O189" s="318">
        <f t="shared" si="33"/>
        <v>1.4088934346909658E-3</v>
      </c>
      <c r="P189" s="318">
        <f t="shared" si="33"/>
        <v>1.1140693269876786E-3</v>
      </c>
      <c r="Q189" s="318">
        <f t="shared" si="33"/>
        <v>1.2038258463485919E-3</v>
      </c>
      <c r="R189" s="318">
        <f t="shared" si="33"/>
        <v>1.9059623579403601E-3</v>
      </c>
      <c r="S189" s="318">
        <f t="shared" si="33"/>
        <v>1.7285856997938495E-3</v>
      </c>
      <c r="T189" s="318">
        <f t="shared" si="33"/>
        <v>1.4809002196388952E-3</v>
      </c>
      <c r="U189" s="318">
        <f t="shared" si="33"/>
        <v>1.2840158021470581E-3</v>
      </c>
      <c r="V189" s="318">
        <f t="shared" si="33"/>
        <v>2.5704253991891551E-3</v>
      </c>
      <c r="W189" s="318">
        <f t="shared" si="33"/>
        <v>1.8999034945199602E-3</v>
      </c>
      <c r="X189" s="318">
        <f t="shared" si="33"/>
        <v>2.254608714572089E-3</v>
      </c>
      <c r="Y189" s="318">
        <f t="shared" si="33"/>
        <v>3.1712135682278762E-3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2.9810379076513946E-2</v>
      </c>
      <c r="C190" s="269">
        <f t="shared" si="34"/>
        <v>3.079689146937177E-2</v>
      </c>
      <c r="D190" s="269">
        <f t="shared" si="34"/>
        <v>3.0193362528330502E-2</v>
      </c>
      <c r="E190" s="269">
        <f t="shared" si="34"/>
        <v>3.0254131212580433E-2</v>
      </c>
      <c r="F190" s="269">
        <f t="shared" si="34"/>
        <v>3.5127663926326255E-2</v>
      </c>
      <c r="G190" s="269">
        <f t="shared" si="34"/>
        <v>4.3558035038860569E-2</v>
      </c>
      <c r="H190" s="269">
        <f t="shared" si="34"/>
        <v>4.308163759986755E-2</v>
      </c>
      <c r="I190" s="269">
        <f t="shared" si="34"/>
        <v>4.099000321830374E-2</v>
      </c>
      <c r="J190" s="269">
        <f t="shared" si="34"/>
        <v>4.1730042698352482E-2</v>
      </c>
      <c r="K190" s="269">
        <f t="shared" si="34"/>
        <v>4.4416596553976936E-2</v>
      </c>
      <c r="L190" s="269">
        <f t="shared" si="34"/>
        <v>4.3200679833680172E-2</v>
      </c>
      <c r="M190" s="269">
        <f t="shared" si="34"/>
        <v>4.2078382360045505E-2</v>
      </c>
      <c r="N190" s="269">
        <f t="shared" si="34"/>
        <v>4.3588518155099426E-2</v>
      </c>
      <c r="O190" s="269">
        <f t="shared" si="34"/>
        <v>4.1438288063167607E-2</v>
      </c>
      <c r="P190" s="269">
        <f t="shared" si="34"/>
        <v>4.1880982171341744E-2</v>
      </c>
      <c r="Q190" s="269">
        <f t="shared" si="34"/>
        <v>4.2639387621497493E-2</v>
      </c>
      <c r="R190" s="269">
        <f t="shared" si="34"/>
        <v>4.0838521336032392E-2</v>
      </c>
      <c r="S190" s="269">
        <f t="shared" si="34"/>
        <v>3.8970594106227129E-2</v>
      </c>
      <c r="T190" s="269">
        <f t="shared" si="34"/>
        <v>3.9983897108971135E-2</v>
      </c>
      <c r="U190" s="269">
        <f t="shared" si="34"/>
        <v>4.1069399939481874E-2</v>
      </c>
      <c r="V190" s="269">
        <f t="shared" si="34"/>
        <v>4.076847698603675E-2</v>
      </c>
      <c r="W190" s="269">
        <f t="shared" si="34"/>
        <v>4.0583200629544854E-2</v>
      </c>
      <c r="X190" s="269">
        <f t="shared" si="34"/>
        <v>4.2804071001799976E-2</v>
      </c>
      <c r="Y190" s="269">
        <f t="shared" si="34"/>
        <v>4.1479763135831814E-2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9.7903098386731735E-4</v>
      </c>
      <c r="C191" s="318">
        <f t="shared" si="35"/>
        <v>1.0380121256680353E-3</v>
      </c>
      <c r="D191" s="318">
        <f t="shared" si="35"/>
        <v>1.0367048858014882E-3</v>
      </c>
      <c r="E191" s="318">
        <f t="shared" si="35"/>
        <v>1.4596319953069134E-3</v>
      </c>
      <c r="F191" s="318">
        <f t="shared" si="35"/>
        <v>1.4923286543276029E-2</v>
      </c>
      <c r="G191" s="318">
        <f t="shared" si="35"/>
        <v>2.9518861280175529E-2</v>
      </c>
      <c r="H191" s="318">
        <f t="shared" si="35"/>
        <v>2.888716000609479E-2</v>
      </c>
      <c r="I191" s="318">
        <f t="shared" si="35"/>
        <v>2.5869021428156828E-2</v>
      </c>
      <c r="J191" s="318">
        <f t="shared" si="35"/>
        <v>2.6971561521549274E-2</v>
      </c>
      <c r="K191" s="318">
        <f t="shared" si="35"/>
        <v>3.0546669572815977E-2</v>
      </c>
      <c r="L191" s="318">
        <f t="shared" si="35"/>
        <v>2.900604844840193E-2</v>
      </c>
      <c r="M191" s="318">
        <f t="shared" si="35"/>
        <v>2.7502079696682363E-2</v>
      </c>
      <c r="N191" s="318">
        <f t="shared" si="35"/>
        <v>2.9495415136605273E-2</v>
      </c>
      <c r="O191" s="318">
        <f t="shared" si="35"/>
        <v>2.6630319245038565E-2</v>
      </c>
      <c r="P191" s="318">
        <f t="shared" si="35"/>
        <v>2.7225118203490075E-2</v>
      </c>
      <c r="Q191" s="318">
        <f t="shared" si="35"/>
        <v>2.8265166211671723E-2</v>
      </c>
      <c r="R191" s="318">
        <f t="shared" si="35"/>
        <v>2.571608167122091E-2</v>
      </c>
      <c r="S191" s="318">
        <f t="shared" si="35"/>
        <v>2.319169316613099E-2</v>
      </c>
      <c r="T191" s="318">
        <f t="shared" si="35"/>
        <v>2.4645704677600973E-2</v>
      </c>
      <c r="U191" s="318">
        <f t="shared" si="35"/>
        <v>2.6144881195441772E-2</v>
      </c>
      <c r="V191" s="318">
        <f t="shared" si="35"/>
        <v>2.5404744057919738E-2</v>
      </c>
      <c r="W191" s="318">
        <f t="shared" si="35"/>
        <v>2.539002718815974E-2</v>
      </c>
      <c r="X191" s="318">
        <f t="shared" si="35"/>
        <v>2.8418274647638526E-2</v>
      </c>
      <c r="Y191" s="318">
        <f t="shared" si="35"/>
        <v>2.6097712351587074E-2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1.5695268743808295E-2</v>
      </c>
      <c r="C192" s="318">
        <f t="shared" si="36"/>
        <v>1.5036484284913538E-2</v>
      </c>
      <c r="D192" s="318">
        <f t="shared" si="36"/>
        <v>1.5424152283365047E-2</v>
      </c>
      <c r="E192" s="318">
        <f t="shared" si="36"/>
        <v>1.5324966322415815E-2</v>
      </c>
      <c r="F192" s="318">
        <f t="shared" si="36"/>
        <v>1.2880403763610942E-2</v>
      </c>
      <c r="G192" s="318">
        <f t="shared" si="36"/>
        <v>1.2341960094913104E-2</v>
      </c>
      <c r="H192" s="318">
        <f t="shared" si="36"/>
        <v>1.2151851394484778E-2</v>
      </c>
      <c r="I192" s="318">
        <f t="shared" si="36"/>
        <v>1.2291624252345538E-2</v>
      </c>
      <c r="J192" s="318">
        <f t="shared" si="36"/>
        <v>1.2255374347531763E-2</v>
      </c>
      <c r="K192" s="318">
        <f t="shared" si="36"/>
        <v>1.2685964287448727E-2</v>
      </c>
      <c r="L192" s="318">
        <f t="shared" si="36"/>
        <v>1.2670663450782877E-2</v>
      </c>
      <c r="M192" s="318">
        <f t="shared" si="36"/>
        <v>1.2851131187348307E-2</v>
      </c>
      <c r="N192" s="318">
        <f t="shared" si="36"/>
        <v>1.2723997095384239E-2</v>
      </c>
      <c r="O192" s="318">
        <f t="shared" si="36"/>
        <v>1.2860871561562194E-2</v>
      </c>
      <c r="P192" s="318">
        <f t="shared" si="36"/>
        <v>1.3093435938321525E-2</v>
      </c>
      <c r="Q192" s="318">
        <f t="shared" si="36"/>
        <v>1.2680760901038089E-2</v>
      </c>
      <c r="R192" s="318">
        <f t="shared" si="36"/>
        <v>1.2549445309680289E-2</v>
      </c>
      <c r="S192" s="318">
        <f t="shared" si="36"/>
        <v>1.347767609202569E-2</v>
      </c>
      <c r="T192" s="318">
        <f t="shared" si="36"/>
        <v>1.3326631340365025E-2</v>
      </c>
      <c r="U192" s="318">
        <f t="shared" si="36"/>
        <v>1.3145651117755487E-2</v>
      </c>
      <c r="V192" s="318">
        <f t="shared" si="36"/>
        <v>1.1958953045846798E-2</v>
      </c>
      <c r="W192" s="318">
        <f t="shared" si="36"/>
        <v>1.2622404329272469E-2</v>
      </c>
      <c r="X192" s="318">
        <f t="shared" si="36"/>
        <v>1.1250409223400865E-2</v>
      </c>
      <c r="Y192" s="318">
        <f t="shared" si="36"/>
        <v>1.0973032907421843E-2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1.3136079348838337E-2</v>
      </c>
      <c r="C193" s="318">
        <f t="shared" si="37"/>
        <v>1.4722395058790198E-2</v>
      </c>
      <c r="D193" s="318">
        <f t="shared" si="37"/>
        <v>1.3732505359163967E-2</v>
      </c>
      <c r="E193" s="318">
        <f t="shared" si="37"/>
        <v>1.3469532894857706E-2</v>
      </c>
      <c r="F193" s="318">
        <f t="shared" si="37"/>
        <v>7.323973619439289E-3</v>
      </c>
      <c r="G193" s="318">
        <f t="shared" si="37"/>
        <v>1.6972136637719364E-3</v>
      </c>
      <c r="H193" s="318">
        <f t="shared" si="37"/>
        <v>2.0426261992879898E-3</v>
      </c>
      <c r="I193" s="318">
        <f t="shared" si="37"/>
        <v>2.8293575378013696E-3</v>
      </c>
      <c r="J193" s="318">
        <f t="shared" si="37"/>
        <v>2.5031068292714512E-3</v>
      </c>
      <c r="K193" s="318">
        <f t="shared" si="37"/>
        <v>1.1839626937122372E-3</v>
      </c>
      <c r="L193" s="318">
        <f t="shared" si="37"/>
        <v>1.52396793449537E-3</v>
      </c>
      <c r="M193" s="318">
        <f t="shared" si="37"/>
        <v>1.7251714760148289E-3</v>
      </c>
      <c r="N193" s="318">
        <f t="shared" si="37"/>
        <v>1.3691059231099186E-3</v>
      </c>
      <c r="O193" s="318">
        <f t="shared" si="37"/>
        <v>1.9470972565668457E-3</v>
      </c>
      <c r="P193" s="318">
        <f t="shared" si="37"/>
        <v>1.5624280295301449E-3</v>
      </c>
      <c r="Q193" s="318">
        <f t="shared" si="37"/>
        <v>1.6934605087876786E-3</v>
      </c>
      <c r="R193" s="318">
        <f t="shared" si="37"/>
        <v>2.5729943551311921E-3</v>
      </c>
      <c r="S193" s="318">
        <f t="shared" si="37"/>
        <v>2.3012248480704491E-3</v>
      </c>
      <c r="T193" s="318">
        <f t="shared" si="37"/>
        <v>2.0115610910051325E-3</v>
      </c>
      <c r="U193" s="318">
        <f t="shared" si="37"/>
        <v>1.7788676262846137E-3</v>
      </c>
      <c r="V193" s="318">
        <f t="shared" si="37"/>
        <v>3.4047798822702158E-3</v>
      </c>
      <c r="W193" s="318">
        <f t="shared" si="37"/>
        <v>2.5707691121126456E-3</v>
      </c>
      <c r="X193" s="318">
        <f t="shared" si="37"/>
        <v>3.1353871307605785E-3</v>
      </c>
      <c r="Y193" s="318">
        <f t="shared" si="37"/>
        <v>4.4090178768229037E-3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1.3010244286178342E-2</v>
      </c>
      <c r="C194" s="319">
        <f t="shared" si="38"/>
        <v>1.4544916227997478E-2</v>
      </c>
      <c r="D194" s="319">
        <f t="shared" si="38"/>
        <v>1.3718413368508049E-2</v>
      </c>
      <c r="E194" s="319">
        <f t="shared" si="38"/>
        <v>1.3894206649691203E-2</v>
      </c>
      <c r="F194" s="319">
        <f t="shared" si="38"/>
        <v>1.6008614953854309E-2</v>
      </c>
      <c r="G194" s="319">
        <f t="shared" si="38"/>
        <v>1.195811751835321E-2</v>
      </c>
      <c r="H194" s="319">
        <f t="shared" si="38"/>
        <v>1.2791543595136515E-2</v>
      </c>
      <c r="I194" s="319">
        <f t="shared" si="38"/>
        <v>1.3623417908105841E-2</v>
      </c>
      <c r="J194" s="319">
        <f t="shared" si="38"/>
        <v>1.3280390936104792E-2</v>
      </c>
      <c r="K194" s="319">
        <f t="shared" si="38"/>
        <v>1.0424790169911803E-2</v>
      </c>
      <c r="L194" s="319">
        <f t="shared" si="38"/>
        <v>1.1151936542335183E-2</v>
      </c>
      <c r="M194" s="319">
        <f t="shared" si="38"/>
        <v>1.1297670395954404E-2</v>
      </c>
      <c r="N194" s="319">
        <f t="shared" si="38"/>
        <v>1.0782495876294658E-2</v>
      </c>
      <c r="O194" s="319">
        <f t="shared" si="38"/>
        <v>1.1628330580910945E-2</v>
      </c>
      <c r="P194" s="319">
        <f t="shared" si="38"/>
        <v>1.0677249812736324E-2</v>
      </c>
      <c r="Q194" s="319">
        <f t="shared" si="38"/>
        <v>1.145572324567023E-2</v>
      </c>
      <c r="R194" s="319">
        <f t="shared" si="38"/>
        <v>1.2927350042484022E-2</v>
      </c>
      <c r="S194" s="319">
        <f t="shared" si="38"/>
        <v>1.1285528384632626E-2</v>
      </c>
      <c r="T194" s="319">
        <f t="shared" si="38"/>
        <v>1.108016598168053E-2</v>
      </c>
      <c r="U194" s="319">
        <f t="shared" si="38"/>
        <v>1.095760124936981E-2</v>
      </c>
      <c r="V194" s="319">
        <f t="shared" si="38"/>
        <v>1.4748090289760613E-2</v>
      </c>
      <c r="W194" s="319">
        <f t="shared" si="38"/>
        <v>1.2768627584882614E-2</v>
      </c>
      <c r="X194" s="319">
        <f t="shared" si="38"/>
        <v>1.5629554704764983E-2</v>
      </c>
      <c r="Y194" s="319">
        <f t="shared" si="38"/>
        <v>1.7222756202572145E-2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</v>
      </c>
      <c r="C197" s="232">
        <f t="shared" si="39"/>
        <v>0</v>
      </c>
      <c r="D197" s="232">
        <f t="shared" si="39"/>
        <v>0</v>
      </c>
      <c r="E197" s="232">
        <f t="shared" si="39"/>
        <v>0</v>
      </c>
      <c r="F197" s="232">
        <f t="shared" si="39"/>
        <v>0</v>
      </c>
      <c r="G197" s="232">
        <f t="shared" si="39"/>
        <v>0</v>
      </c>
      <c r="H197" s="232">
        <f t="shared" si="39"/>
        <v>0</v>
      </c>
      <c r="I197" s="232">
        <f t="shared" si="39"/>
        <v>0</v>
      </c>
      <c r="J197" s="232">
        <f t="shared" si="39"/>
        <v>0</v>
      </c>
      <c r="K197" s="232">
        <f t="shared" si="39"/>
        <v>0</v>
      </c>
      <c r="L197" s="232">
        <f t="shared" si="39"/>
        <v>0</v>
      </c>
      <c r="M197" s="232">
        <f t="shared" si="39"/>
        <v>0</v>
      </c>
      <c r="N197" s="232">
        <f t="shared" si="39"/>
        <v>0</v>
      </c>
      <c r="O197" s="232">
        <f t="shared" si="39"/>
        <v>0</v>
      </c>
      <c r="P197" s="232">
        <f t="shared" si="39"/>
        <v>0</v>
      </c>
      <c r="Q197" s="232">
        <f t="shared" si="39"/>
        <v>0</v>
      </c>
      <c r="R197" s="232">
        <f t="shared" si="39"/>
        <v>0</v>
      </c>
      <c r="S197" s="232">
        <f t="shared" si="39"/>
        <v>0</v>
      </c>
      <c r="T197" s="232">
        <f t="shared" si="39"/>
        <v>0</v>
      </c>
      <c r="U197" s="232">
        <f t="shared" si="39"/>
        <v>0</v>
      </c>
      <c r="V197" s="232">
        <f t="shared" si="39"/>
        <v>0</v>
      </c>
      <c r="W197" s="232">
        <f t="shared" si="39"/>
        <v>0</v>
      </c>
      <c r="X197" s="232">
        <f t="shared" si="39"/>
        <v>0</v>
      </c>
      <c r="Y197" s="232">
        <f t="shared" si="39"/>
        <v>0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0</v>
      </c>
      <c r="C198" s="266">
        <f t="shared" si="40"/>
        <v>0</v>
      </c>
      <c r="D198" s="266">
        <f t="shared" si="40"/>
        <v>0</v>
      </c>
      <c r="E198" s="266">
        <f t="shared" si="40"/>
        <v>0</v>
      </c>
      <c r="F198" s="266">
        <f t="shared" si="40"/>
        <v>0</v>
      </c>
      <c r="G198" s="266">
        <f t="shared" si="40"/>
        <v>0</v>
      </c>
      <c r="H198" s="266">
        <f t="shared" si="40"/>
        <v>0</v>
      </c>
      <c r="I198" s="266">
        <f t="shared" si="40"/>
        <v>0</v>
      </c>
      <c r="J198" s="266">
        <f t="shared" si="40"/>
        <v>0</v>
      </c>
      <c r="K198" s="266">
        <f t="shared" si="40"/>
        <v>0</v>
      </c>
      <c r="L198" s="266">
        <f t="shared" si="40"/>
        <v>0</v>
      </c>
      <c r="M198" s="266">
        <f t="shared" si="40"/>
        <v>0</v>
      </c>
      <c r="N198" s="266">
        <f t="shared" si="40"/>
        <v>0</v>
      </c>
      <c r="O198" s="266">
        <f t="shared" si="40"/>
        <v>0</v>
      </c>
      <c r="P198" s="266">
        <f t="shared" si="40"/>
        <v>0</v>
      </c>
      <c r="Q198" s="266">
        <f t="shared" si="40"/>
        <v>0</v>
      </c>
      <c r="R198" s="266">
        <f t="shared" si="40"/>
        <v>0</v>
      </c>
      <c r="S198" s="266">
        <f t="shared" si="40"/>
        <v>0</v>
      </c>
      <c r="T198" s="266">
        <f t="shared" si="40"/>
        <v>0</v>
      </c>
      <c r="U198" s="266">
        <f t="shared" si="40"/>
        <v>0</v>
      </c>
      <c r="V198" s="266">
        <f t="shared" si="40"/>
        <v>0</v>
      </c>
      <c r="W198" s="266">
        <f t="shared" si="40"/>
        <v>0</v>
      </c>
      <c r="X198" s="266">
        <f t="shared" si="40"/>
        <v>0</v>
      </c>
      <c r="Y198" s="266">
        <f t="shared" si="40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</v>
      </c>
      <c r="C199" s="267">
        <f t="shared" si="41"/>
        <v>0</v>
      </c>
      <c r="D199" s="267">
        <f t="shared" si="41"/>
        <v>0</v>
      </c>
      <c r="E199" s="267">
        <f t="shared" si="41"/>
        <v>0</v>
      </c>
      <c r="F199" s="267">
        <f t="shared" si="41"/>
        <v>0</v>
      </c>
      <c r="G199" s="267">
        <f t="shared" si="41"/>
        <v>0</v>
      </c>
      <c r="H199" s="267">
        <f t="shared" si="41"/>
        <v>0</v>
      </c>
      <c r="I199" s="267">
        <f t="shared" si="41"/>
        <v>0</v>
      </c>
      <c r="J199" s="267">
        <f t="shared" si="41"/>
        <v>0</v>
      </c>
      <c r="K199" s="267">
        <f t="shared" si="41"/>
        <v>0</v>
      </c>
      <c r="L199" s="267">
        <f t="shared" si="41"/>
        <v>0</v>
      </c>
      <c r="M199" s="267">
        <f t="shared" si="41"/>
        <v>0</v>
      </c>
      <c r="N199" s="267">
        <f t="shared" si="41"/>
        <v>0</v>
      </c>
      <c r="O199" s="267">
        <f t="shared" si="41"/>
        <v>0</v>
      </c>
      <c r="P199" s="267">
        <f t="shared" si="41"/>
        <v>0</v>
      </c>
      <c r="Q199" s="267">
        <f t="shared" si="41"/>
        <v>0</v>
      </c>
      <c r="R199" s="267">
        <f t="shared" si="41"/>
        <v>0</v>
      </c>
      <c r="S199" s="267">
        <f t="shared" si="41"/>
        <v>0</v>
      </c>
      <c r="T199" s="267">
        <f t="shared" si="41"/>
        <v>0</v>
      </c>
      <c r="U199" s="267">
        <f t="shared" si="41"/>
        <v>0</v>
      </c>
      <c r="V199" s="267">
        <f t="shared" si="41"/>
        <v>0</v>
      </c>
      <c r="W199" s="267">
        <f t="shared" si="41"/>
        <v>0</v>
      </c>
      <c r="X199" s="267">
        <f t="shared" si="41"/>
        <v>0</v>
      </c>
      <c r="Y199" s="267">
        <f t="shared" si="41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</v>
      </c>
      <c r="C200" s="267">
        <f t="shared" si="42"/>
        <v>0</v>
      </c>
      <c r="D200" s="267">
        <f t="shared" si="42"/>
        <v>0</v>
      </c>
      <c r="E200" s="267">
        <f t="shared" si="42"/>
        <v>0</v>
      </c>
      <c r="F200" s="267">
        <f t="shared" si="42"/>
        <v>0</v>
      </c>
      <c r="G200" s="267">
        <f t="shared" si="42"/>
        <v>0</v>
      </c>
      <c r="H200" s="267">
        <f t="shared" si="42"/>
        <v>0</v>
      </c>
      <c r="I200" s="267">
        <f t="shared" si="42"/>
        <v>0</v>
      </c>
      <c r="J200" s="267">
        <f t="shared" si="42"/>
        <v>0</v>
      </c>
      <c r="K200" s="267">
        <f t="shared" si="42"/>
        <v>0</v>
      </c>
      <c r="L200" s="267">
        <f t="shared" si="42"/>
        <v>0</v>
      </c>
      <c r="M200" s="267">
        <f t="shared" si="42"/>
        <v>0</v>
      </c>
      <c r="N200" s="267">
        <f t="shared" si="42"/>
        <v>0</v>
      </c>
      <c r="O200" s="267">
        <f t="shared" si="42"/>
        <v>0</v>
      </c>
      <c r="P200" s="267">
        <f t="shared" si="42"/>
        <v>0</v>
      </c>
      <c r="Q200" s="267">
        <f t="shared" si="42"/>
        <v>0</v>
      </c>
      <c r="R200" s="267">
        <f t="shared" si="42"/>
        <v>0</v>
      </c>
      <c r="S200" s="267">
        <f t="shared" si="42"/>
        <v>0</v>
      </c>
      <c r="T200" s="267">
        <f t="shared" si="42"/>
        <v>0</v>
      </c>
      <c r="U200" s="267">
        <f t="shared" si="42"/>
        <v>0</v>
      </c>
      <c r="V200" s="267">
        <f t="shared" si="42"/>
        <v>0</v>
      </c>
      <c r="W200" s="267">
        <f t="shared" si="42"/>
        <v>0</v>
      </c>
      <c r="X200" s="267">
        <f t="shared" si="42"/>
        <v>0</v>
      </c>
      <c r="Y200" s="267">
        <f t="shared" si="42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</v>
      </c>
      <c r="C201" s="267">
        <f t="shared" si="43"/>
        <v>0</v>
      </c>
      <c r="D201" s="267">
        <f t="shared" si="43"/>
        <v>0</v>
      </c>
      <c r="E201" s="267">
        <f t="shared" si="43"/>
        <v>0</v>
      </c>
      <c r="F201" s="267">
        <f t="shared" si="43"/>
        <v>0</v>
      </c>
      <c r="G201" s="267">
        <f t="shared" si="43"/>
        <v>0</v>
      </c>
      <c r="H201" s="267">
        <f t="shared" si="43"/>
        <v>0</v>
      </c>
      <c r="I201" s="267">
        <f t="shared" si="43"/>
        <v>0</v>
      </c>
      <c r="J201" s="267">
        <f t="shared" si="43"/>
        <v>0</v>
      </c>
      <c r="K201" s="267">
        <f t="shared" si="43"/>
        <v>0</v>
      </c>
      <c r="L201" s="267">
        <f t="shared" si="43"/>
        <v>0</v>
      </c>
      <c r="M201" s="267">
        <f t="shared" si="43"/>
        <v>0</v>
      </c>
      <c r="N201" s="267">
        <f t="shared" si="43"/>
        <v>0</v>
      </c>
      <c r="O201" s="267">
        <f t="shared" si="43"/>
        <v>0</v>
      </c>
      <c r="P201" s="267">
        <f t="shared" si="43"/>
        <v>0</v>
      </c>
      <c r="Q201" s="267">
        <f t="shared" si="43"/>
        <v>0</v>
      </c>
      <c r="R201" s="267">
        <f t="shared" si="43"/>
        <v>0</v>
      </c>
      <c r="S201" s="267">
        <f t="shared" si="43"/>
        <v>0</v>
      </c>
      <c r="T201" s="267">
        <f t="shared" si="43"/>
        <v>0</v>
      </c>
      <c r="U201" s="267">
        <f t="shared" si="43"/>
        <v>0</v>
      </c>
      <c r="V201" s="267">
        <f t="shared" si="43"/>
        <v>0</v>
      </c>
      <c r="W201" s="267">
        <f t="shared" si="43"/>
        <v>0</v>
      </c>
      <c r="X201" s="267">
        <f t="shared" si="43"/>
        <v>0</v>
      </c>
      <c r="Y201" s="267">
        <f t="shared" si="43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0</v>
      </c>
      <c r="C202" s="268">
        <f t="shared" si="44"/>
        <v>0</v>
      </c>
      <c r="D202" s="268">
        <f t="shared" si="44"/>
        <v>0</v>
      </c>
      <c r="E202" s="268">
        <f t="shared" si="44"/>
        <v>0</v>
      </c>
      <c r="F202" s="268">
        <f t="shared" si="44"/>
        <v>0</v>
      </c>
      <c r="G202" s="268">
        <f t="shared" si="44"/>
        <v>0</v>
      </c>
      <c r="H202" s="268">
        <f t="shared" si="44"/>
        <v>0</v>
      </c>
      <c r="I202" s="268">
        <f t="shared" si="44"/>
        <v>0</v>
      </c>
      <c r="J202" s="268">
        <f t="shared" si="44"/>
        <v>0</v>
      </c>
      <c r="K202" s="268">
        <f t="shared" si="44"/>
        <v>0</v>
      </c>
      <c r="L202" s="268">
        <f t="shared" si="44"/>
        <v>0</v>
      </c>
      <c r="M202" s="268">
        <f t="shared" si="44"/>
        <v>0</v>
      </c>
      <c r="N202" s="268">
        <f t="shared" si="44"/>
        <v>0</v>
      </c>
      <c r="O202" s="268">
        <f t="shared" si="44"/>
        <v>0</v>
      </c>
      <c r="P202" s="268">
        <f t="shared" si="44"/>
        <v>0</v>
      </c>
      <c r="Q202" s="268">
        <f t="shared" si="44"/>
        <v>0</v>
      </c>
      <c r="R202" s="268">
        <f t="shared" si="44"/>
        <v>0</v>
      </c>
      <c r="S202" s="268">
        <f t="shared" si="44"/>
        <v>0</v>
      </c>
      <c r="T202" s="268">
        <f t="shared" si="44"/>
        <v>0</v>
      </c>
      <c r="U202" s="268">
        <f t="shared" si="44"/>
        <v>0</v>
      </c>
      <c r="V202" s="268">
        <f t="shared" si="44"/>
        <v>0</v>
      </c>
      <c r="W202" s="268">
        <f t="shared" si="44"/>
        <v>0</v>
      </c>
      <c r="X202" s="268">
        <f t="shared" si="44"/>
        <v>0</v>
      </c>
      <c r="Y202" s="268">
        <f t="shared" si="44"/>
        <v>0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</v>
      </c>
      <c r="C203" s="269">
        <f t="shared" si="45"/>
        <v>0</v>
      </c>
      <c r="D203" s="269">
        <f t="shared" si="45"/>
        <v>0</v>
      </c>
      <c r="E203" s="269">
        <f t="shared" si="45"/>
        <v>0</v>
      </c>
      <c r="F203" s="269">
        <f t="shared" si="45"/>
        <v>0</v>
      </c>
      <c r="G203" s="269">
        <f t="shared" si="45"/>
        <v>0</v>
      </c>
      <c r="H203" s="269">
        <f t="shared" si="45"/>
        <v>0</v>
      </c>
      <c r="I203" s="269">
        <f t="shared" si="45"/>
        <v>0</v>
      </c>
      <c r="J203" s="269">
        <f t="shared" si="45"/>
        <v>0</v>
      </c>
      <c r="K203" s="269">
        <f t="shared" si="45"/>
        <v>0</v>
      </c>
      <c r="L203" s="269">
        <f t="shared" si="45"/>
        <v>0</v>
      </c>
      <c r="M203" s="269">
        <f t="shared" si="45"/>
        <v>0</v>
      </c>
      <c r="N203" s="269">
        <f t="shared" si="45"/>
        <v>0</v>
      </c>
      <c r="O203" s="269">
        <f t="shared" si="45"/>
        <v>0</v>
      </c>
      <c r="P203" s="269">
        <f t="shared" si="45"/>
        <v>0</v>
      </c>
      <c r="Q203" s="269">
        <f t="shared" si="45"/>
        <v>0</v>
      </c>
      <c r="R203" s="269">
        <f t="shared" si="45"/>
        <v>0</v>
      </c>
      <c r="S203" s="269">
        <f t="shared" si="45"/>
        <v>0</v>
      </c>
      <c r="T203" s="269">
        <f t="shared" si="45"/>
        <v>0</v>
      </c>
      <c r="U203" s="269">
        <f t="shared" si="45"/>
        <v>0</v>
      </c>
      <c r="V203" s="269">
        <f t="shared" si="45"/>
        <v>0</v>
      </c>
      <c r="W203" s="269">
        <f t="shared" si="45"/>
        <v>0</v>
      </c>
      <c r="X203" s="269">
        <f t="shared" si="45"/>
        <v>0</v>
      </c>
      <c r="Y203" s="269">
        <f t="shared" si="45"/>
        <v>0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</v>
      </c>
      <c r="O204" s="318">
        <f t="shared" si="46"/>
        <v>0</v>
      </c>
      <c r="P204" s="318">
        <f t="shared" si="46"/>
        <v>0</v>
      </c>
      <c r="Q204" s="318">
        <f t="shared" si="46"/>
        <v>0</v>
      </c>
      <c r="R204" s="318">
        <f t="shared" si="46"/>
        <v>0</v>
      </c>
      <c r="S204" s="318">
        <f t="shared" si="46"/>
        <v>0</v>
      </c>
      <c r="T204" s="318">
        <f t="shared" si="46"/>
        <v>0</v>
      </c>
      <c r="U204" s="318">
        <f t="shared" si="46"/>
        <v>0</v>
      </c>
      <c r="V204" s="318">
        <f t="shared" si="46"/>
        <v>0</v>
      </c>
      <c r="W204" s="318">
        <f t="shared" si="46"/>
        <v>0</v>
      </c>
      <c r="X204" s="318">
        <f t="shared" si="46"/>
        <v>0</v>
      </c>
      <c r="Y204" s="318">
        <f t="shared" si="46"/>
        <v>0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0</v>
      </c>
      <c r="C205" s="318">
        <f t="shared" si="47"/>
        <v>0</v>
      </c>
      <c r="D205" s="318">
        <f t="shared" si="47"/>
        <v>0</v>
      </c>
      <c r="E205" s="318">
        <f t="shared" si="47"/>
        <v>0</v>
      </c>
      <c r="F205" s="318">
        <f t="shared" si="47"/>
        <v>0</v>
      </c>
      <c r="G205" s="318">
        <f t="shared" si="47"/>
        <v>0</v>
      </c>
      <c r="H205" s="318">
        <f t="shared" si="47"/>
        <v>0</v>
      </c>
      <c r="I205" s="318">
        <f t="shared" si="47"/>
        <v>0</v>
      </c>
      <c r="J205" s="318">
        <f t="shared" si="47"/>
        <v>0</v>
      </c>
      <c r="K205" s="318">
        <f t="shared" si="47"/>
        <v>0</v>
      </c>
      <c r="L205" s="318">
        <f t="shared" si="47"/>
        <v>0</v>
      </c>
      <c r="M205" s="318">
        <f t="shared" si="47"/>
        <v>0</v>
      </c>
      <c r="N205" s="318">
        <f t="shared" si="47"/>
        <v>0</v>
      </c>
      <c r="O205" s="318">
        <f t="shared" si="47"/>
        <v>0</v>
      </c>
      <c r="P205" s="318">
        <f t="shared" si="47"/>
        <v>0</v>
      </c>
      <c r="Q205" s="318">
        <f t="shared" si="47"/>
        <v>0</v>
      </c>
      <c r="R205" s="318">
        <f t="shared" si="47"/>
        <v>0</v>
      </c>
      <c r="S205" s="318">
        <f t="shared" si="47"/>
        <v>0</v>
      </c>
      <c r="T205" s="318">
        <f t="shared" si="47"/>
        <v>0</v>
      </c>
      <c r="U205" s="318">
        <f t="shared" si="47"/>
        <v>0</v>
      </c>
      <c r="V205" s="318">
        <f t="shared" si="47"/>
        <v>0</v>
      </c>
      <c r="W205" s="318">
        <f t="shared" si="47"/>
        <v>0</v>
      </c>
      <c r="X205" s="318">
        <f t="shared" si="47"/>
        <v>0</v>
      </c>
      <c r="Y205" s="318">
        <f t="shared" si="47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</v>
      </c>
      <c r="C206" s="269">
        <f t="shared" si="48"/>
        <v>0</v>
      </c>
      <c r="D206" s="269">
        <f t="shared" si="48"/>
        <v>0</v>
      </c>
      <c r="E206" s="269">
        <f t="shared" si="48"/>
        <v>0</v>
      </c>
      <c r="F206" s="269">
        <f t="shared" si="48"/>
        <v>0</v>
      </c>
      <c r="G206" s="269">
        <f t="shared" si="48"/>
        <v>0</v>
      </c>
      <c r="H206" s="269">
        <f t="shared" si="48"/>
        <v>0</v>
      </c>
      <c r="I206" s="269">
        <f t="shared" si="48"/>
        <v>0</v>
      </c>
      <c r="J206" s="269">
        <f t="shared" si="48"/>
        <v>0</v>
      </c>
      <c r="K206" s="269">
        <f t="shared" si="48"/>
        <v>0</v>
      </c>
      <c r="L206" s="269">
        <f t="shared" si="48"/>
        <v>0</v>
      </c>
      <c r="M206" s="269">
        <f t="shared" si="48"/>
        <v>0</v>
      </c>
      <c r="N206" s="269">
        <f t="shared" si="48"/>
        <v>0</v>
      </c>
      <c r="O206" s="269">
        <f t="shared" si="48"/>
        <v>0</v>
      </c>
      <c r="P206" s="269">
        <f t="shared" si="48"/>
        <v>0</v>
      </c>
      <c r="Q206" s="269">
        <f t="shared" si="48"/>
        <v>0</v>
      </c>
      <c r="R206" s="269">
        <f t="shared" si="48"/>
        <v>0</v>
      </c>
      <c r="S206" s="269">
        <f t="shared" si="48"/>
        <v>0</v>
      </c>
      <c r="T206" s="269">
        <f t="shared" si="48"/>
        <v>0</v>
      </c>
      <c r="U206" s="269">
        <f t="shared" si="48"/>
        <v>0</v>
      </c>
      <c r="V206" s="269">
        <f t="shared" si="48"/>
        <v>0</v>
      </c>
      <c r="W206" s="269">
        <f t="shared" si="48"/>
        <v>0</v>
      </c>
      <c r="X206" s="269">
        <f t="shared" si="48"/>
        <v>0</v>
      </c>
      <c r="Y206" s="269">
        <f t="shared" si="48"/>
        <v>0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0</v>
      </c>
      <c r="O207" s="318">
        <f t="shared" si="49"/>
        <v>0</v>
      </c>
      <c r="P207" s="318">
        <f t="shared" si="49"/>
        <v>0</v>
      </c>
      <c r="Q207" s="318">
        <f t="shared" si="49"/>
        <v>0</v>
      </c>
      <c r="R207" s="318">
        <f t="shared" si="49"/>
        <v>0</v>
      </c>
      <c r="S207" s="318">
        <f t="shared" si="49"/>
        <v>0</v>
      </c>
      <c r="T207" s="318">
        <f t="shared" si="49"/>
        <v>0</v>
      </c>
      <c r="U207" s="318">
        <f t="shared" si="49"/>
        <v>0</v>
      </c>
      <c r="V207" s="318">
        <f t="shared" si="49"/>
        <v>0</v>
      </c>
      <c r="W207" s="318">
        <f t="shared" si="49"/>
        <v>0</v>
      </c>
      <c r="X207" s="318">
        <f t="shared" si="49"/>
        <v>0</v>
      </c>
      <c r="Y207" s="318">
        <f t="shared" si="49"/>
        <v>0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</v>
      </c>
      <c r="C208" s="318">
        <f t="shared" si="50"/>
        <v>0</v>
      </c>
      <c r="D208" s="318">
        <f t="shared" si="50"/>
        <v>0</v>
      </c>
      <c r="E208" s="318">
        <f t="shared" si="50"/>
        <v>0</v>
      </c>
      <c r="F208" s="318">
        <f t="shared" si="50"/>
        <v>0</v>
      </c>
      <c r="G208" s="318">
        <f t="shared" si="50"/>
        <v>0</v>
      </c>
      <c r="H208" s="318">
        <f t="shared" si="50"/>
        <v>0</v>
      </c>
      <c r="I208" s="318">
        <f t="shared" si="50"/>
        <v>0</v>
      </c>
      <c r="J208" s="318">
        <f t="shared" si="50"/>
        <v>0</v>
      </c>
      <c r="K208" s="318">
        <f t="shared" si="50"/>
        <v>0</v>
      </c>
      <c r="L208" s="318">
        <f t="shared" si="50"/>
        <v>0</v>
      </c>
      <c r="M208" s="318">
        <f t="shared" si="50"/>
        <v>0</v>
      </c>
      <c r="N208" s="318">
        <f t="shared" si="50"/>
        <v>0</v>
      </c>
      <c r="O208" s="318">
        <f t="shared" si="50"/>
        <v>0</v>
      </c>
      <c r="P208" s="318">
        <f t="shared" si="50"/>
        <v>0</v>
      </c>
      <c r="Q208" s="318">
        <f t="shared" si="50"/>
        <v>0</v>
      </c>
      <c r="R208" s="318">
        <f t="shared" si="50"/>
        <v>0</v>
      </c>
      <c r="S208" s="318">
        <f t="shared" si="50"/>
        <v>0</v>
      </c>
      <c r="T208" s="318">
        <f t="shared" si="50"/>
        <v>0</v>
      </c>
      <c r="U208" s="318">
        <f t="shared" si="50"/>
        <v>0</v>
      </c>
      <c r="V208" s="318">
        <f t="shared" si="50"/>
        <v>0</v>
      </c>
      <c r="W208" s="318">
        <f t="shared" si="50"/>
        <v>0</v>
      </c>
      <c r="X208" s="318">
        <f t="shared" si="50"/>
        <v>0</v>
      </c>
      <c r="Y208" s="318">
        <f t="shared" si="50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</v>
      </c>
      <c r="C209" s="269">
        <f t="shared" si="51"/>
        <v>0</v>
      </c>
      <c r="D209" s="269">
        <f t="shared" si="51"/>
        <v>0</v>
      </c>
      <c r="E209" s="269">
        <f t="shared" si="51"/>
        <v>0</v>
      </c>
      <c r="F209" s="269">
        <f t="shared" si="51"/>
        <v>0</v>
      </c>
      <c r="G209" s="269">
        <f t="shared" si="51"/>
        <v>0</v>
      </c>
      <c r="H209" s="269">
        <f t="shared" si="51"/>
        <v>0</v>
      </c>
      <c r="I209" s="269">
        <f t="shared" si="51"/>
        <v>0</v>
      </c>
      <c r="J209" s="269">
        <f t="shared" si="51"/>
        <v>0</v>
      </c>
      <c r="K209" s="269">
        <f t="shared" si="51"/>
        <v>0</v>
      </c>
      <c r="L209" s="269">
        <f t="shared" si="51"/>
        <v>0</v>
      </c>
      <c r="M209" s="269">
        <f t="shared" si="51"/>
        <v>0</v>
      </c>
      <c r="N209" s="269">
        <f t="shared" si="51"/>
        <v>0</v>
      </c>
      <c r="O209" s="269">
        <f t="shared" si="51"/>
        <v>0</v>
      </c>
      <c r="P209" s="269">
        <f t="shared" si="51"/>
        <v>0</v>
      </c>
      <c r="Q209" s="269">
        <f t="shared" si="51"/>
        <v>0</v>
      </c>
      <c r="R209" s="269">
        <f t="shared" si="51"/>
        <v>0</v>
      </c>
      <c r="S209" s="269">
        <f t="shared" si="51"/>
        <v>0</v>
      </c>
      <c r="T209" s="269">
        <f t="shared" si="51"/>
        <v>0</v>
      </c>
      <c r="U209" s="269">
        <f t="shared" si="51"/>
        <v>0</v>
      </c>
      <c r="V209" s="269">
        <f t="shared" si="51"/>
        <v>0</v>
      </c>
      <c r="W209" s="269">
        <f t="shared" si="51"/>
        <v>0</v>
      </c>
      <c r="X209" s="269">
        <f t="shared" si="51"/>
        <v>0</v>
      </c>
      <c r="Y209" s="269">
        <f t="shared" si="51"/>
        <v>0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0</v>
      </c>
      <c r="O211" s="318">
        <f t="shared" si="53"/>
        <v>0</v>
      </c>
      <c r="P211" s="318">
        <f t="shared" si="53"/>
        <v>0</v>
      </c>
      <c r="Q211" s="318">
        <f t="shared" si="53"/>
        <v>0</v>
      </c>
      <c r="R211" s="318">
        <f t="shared" si="53"/>
        <v>0</v>
      </c>
      <c r="S211" s="318">
        <f t="shared" si="53"/>
        <v>0</v>
      </c>
      <c r="T211" s="318">
        <f t="shared" si="53"/>
        <v>0</v>
      </c>
      <c r="U211" s="318">
        <f t="shared" si="53"/>
        <v>0</v>
      </c>
      <c r="V211" s="318">
        <f t="shared" si="53"/>
        <v>0</v>
      </c>
      <c r="W211" s="318">
        <f t="shared" si="53"/>
        <v>0</v>
      </c>
      <c r="X211" s="318">
        <f t="shared" si="53"/>
        <v>0</v>
      </c>
      <c r="Y211" s="318">
        <f t="shared" si="53"/>
        <v>0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</v>
      </c>
      <c r="C212" s="318">
        <f t="shared" si="54"/>
        <v>0</v>
      </c>
      <c r="D212" s="318">
        <f t="shared" si="54"/>
        <v>0</v>
      </c>
      <c r="E212" s="318">
        <f t="shared" si="54"/>
        <v>0</v>
      </c>
      <c r="F212" s="318">
        <f t="shared" si="54"/>
        <v>0</v>
      </c>
      <c r="G212" s="318">
        <f t="shared" si="54"/>
        <v>0</v>
      </c>
      <c r="H212" s="318">
        <f t="shared" si="54"/>
        <v>0</v>
      </c>
      <c r="I212" s="318">
        <f t="shared" si="54"/>
        <v>0</v>
      </c>
      <c r="J212" s="318">
        <f t="shared" si="54"/>
        <v>0</v>
      </c>
      <c r="K212" s="318">
        <f t="shared" si="54"/>
        <v>0</v>
      </c>
      <c r="L212" s="318">
        <f t="shared" si="54"/>
        <v>0</v>
      </c>
      <c r="M212" s="318">
        <f t="shared" si="54"/>
        <v>0</v>
      </c>
      <c r="N212" s="318">
        <f t="shared" si="54"/>
        <v>0</v>
      </c>
      <c r="O212" s="318">
        <f t="shared" si="54"/>
        <v>0</v>
      </c>
      <c r="P212" s="318">
        <f t="shared" si="54"/>
        <v>0</v>
      </c>
      <c r="Q212" s="318">
        <f t="shared" si="54"/>
        <v>0</v>
      </c>
      <c r="R212" s="318">
        <f t="shared" si="54"/>
        <v>0</v>
      </c>
      <c r="S212" s="318">
        <f t="shared" si="54"/>
        <v>0</v>
      </c>
      <c r="T212" s="318">
        <f t="shared" si="54"/>
        <v>0</v>
      </c>
      <c r="U212" s="318">
        <f t="shared" si="54"/>
        <v>0</v>
      </c>
      <c r="V212" s="318">
        <f t="shared" si="54"/>
        <v>0</v>
      </c>
      <c r="W212" s="318">
        <f t="shared" si="54"/>
        <v>0</v>
      </c>
      <c r="X212" s="318">
        <f t="shared" si="54"/>
        <v>0</v>
      </c>
      <c r="Y212" s="318">
        <f t="shared" si="54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</v>
      </c>
      <c r="C213" s="319">
        <f t="shared" si="55"/>
        <v>0</v>
      </c>
      <c r="D213" s="319">
        <f t="shared" si="55"/>
        <v>0</v>
      </c>
      <c r="E213" s="319">
        <f t="shared" si="55"/>
        <v>0</v>
      </c>
      <c r="F213" s="319">
        <f t="shared" si="55"/>
        <v>0</v>
      </c>
      <c r="G213" s="319">
        <f t="shared" si="55"/>
        <v>0</v>
      </c>
      <c r="H213" s="319">
        <f t="shared" si="55"/>
        <v>0</v>
      </c>
      <c r="I213" s="319">
        <f t="shared" si="55"/>
        <v>0</v>
      </c>
      <c r="J213" s="319">
        <f t="shared" si="55"/>
        <v>0</v>
      </c>
      <c r="K213" s="319">
        <f t="shared" si="55"/>
        <v>0</v>
      </c>
      <c r="L213" s="319">
        <f t="shared" si="55"/>
        <v>0</v>
      </c>
      <c r="M213" s="319">
        <f t="shared" si="55"/>
        <v>0</v>
      </c>
      <c r="N213" s="319">
        <f t="shared" si="55"/>
        <v>0</v>
      </c>
      <c r="O213" s="319">
        <f t="shared" si="55"/>
        <v>0</v>
      </c>
      <c r="P213" s="319">
        <f t="shared" si="55"/>
        <v>0</v>
      </c>
      <c r="Q213" s="319">
        <f t="shared" si="55"/>
        <v>0</v>
      </c>
      <c r="R213" s="319">
        <f t="shared" si="55"/>
        <v>0</v>
      </c>
      <c r="S213" s="319">
        <f t="shared" si="55"/>
        <v>0</v>
      </c>
      <c r="T213" s="319">
        <f t="shared" si="55"/>
        <v>0</v>
      </c>
      <c r="U213" s="319">
        <f t="shared" si="55"/>
        <v>0</v>
      </c>
      <c r="V213" s="319">
        <f t="shared" si="55"/>
        <v>0</v>
      </c>
      <c r="W213" s="319">
        <f t="shared" si="55"/>
        <v>0</v>
      </c>
      <c r="X213" s="319">
        <f t="shared" si="55"/>
        <v>0</v>
      </c>
      <c r="Y213" s="319">
        <f t="shared" si="55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1995.3625382285093</v>
      </c>
      <c r="C217" s="320">
        <f t="shared" si="56"/>
        <v>1912.6173935352338</v>
      </c>
      <c r="D217" s="320">
        <f t="shared" si="56"/>
        <v>1843.604005548023</v>
      </c>
      <c r="E217" s="320">
        <f t="shared" si="56"/>
        <v>2020.5294504160875</v>
      </c>
      <c r="F217" s="320">
        <f t="shared" si="56"/>
        <v>1695.1165029459003</v>
      </c>
      <c r="G217" s="320">
        <f t="shared" si="56"/>
        <v>1515.9846208234144</v>
      </c>
      <c r="H217" s="320">
        <f t="shared" si="56"/>
        <v>1432.8086221286901</v>
      </c>
      <c r="I217" s="320">
        <f t="shared" si="56"/>
        <v>1923.1716971261292</v>
      </c>
      <c r="J217" s="320">
        <f t="shared" si="56"/>
        <v>1698.361552375289</v>
      </c>
      <c r="K217" s="320">
        <f t="shared" si="56"/>
        <v>1797.0187743407739</v>
      </c>
      <c r="L217" s="320">
        <f t="shared" si="56"/>
        <v>1383.4336092879664</v>
      </c>
      <c r="M217" s="320">
        <f t="shared" si="56"/>
        <v>1924.274127119792</v>
      </c>
      <c r="N217" s="320">
        <f t="shared" si="56"/>
        <v>1808.3072053554774</v>
      </c>
      <c r="O217" s="320">
        <f t="shared" si="56"/>
        <v>1313.225421283372</v>
      </c>
      <c r="P217" s="320">
        <f t="shared" si="56"/>
        <v>1652.6388186819077</v>
      </c>
      <c r="Q217" s="320">
        <f t="shared" si="56"/>
        <v>1506.2029367532009</v>
      </c>
      <c r="R217" s="320">
        <f t="shared" si="56"/>
        <v>1686.2253882159662</v>
      </c>
      <c r="S217" s="320">
        <f t="shared" si="56"/>
        <v>1781.0673784140786</v>
      </c>
      <c r="T217" s="320">
        <f t="shared" si="56"/>
        <v>1614.214297533799</v>
      </c>
      <c r="U217" s="320">
        <f t="shared" si="56"/>
        <v>1485.9142667599608</v>
      </c>
      <c r="V217" s="320">
        <f t="shared" si="56"/>
        <v>1448.1633604683759</v>
      </c>
      <c r="W217" s="320">
        <f t="shared" si="56"/>
        <v>870.05746758646785</v>
      </c>
      <c r="X217" s="320">
        <f t="shared" si="56"/>
        <v>1549.4582790842362</v>
      </c>
      <c r="Y217" s="320">
        <f t="shared" si="56"/>
        <v>1339.9036805204726</v>
      </c>
      <c r="DA217" s="95"/>
    </row>
    <row r="218" spans="1:105" ht="12" customHeight="1" x14ac:dyDescent="0.25">
      <c r="A218" s="55" t="s">
        <v>91</v>
      </c>
      <c r="B218" s="273">
        <f>IF(B$6=0,0,B$6/CHI!B$10*1000)</f>
        <v>1.8342848000926091</v>
      </c>
      <c r="C218" s="273">
        <f>IF(C$6=0,0,C$6/CHI!C$10*1000)</f>
        <v>1.6572293510322613</v>
      </c>
      <c r="D218" s="273">
        <f>IF(D$6=0,0,D$6/CHI!D$10*1000)</f>
        <v>1.7069217642027998</v>
      </c>
      <c r="E218" s="273">
        <f>IF(E$6=0,0,E$6/CHI!E$10*1000)</f>
        <v>2.032302797054899</v>
      </c>
      <c r="F218" s="273">
        <f>IF(F$6=0,0,F$6/CHI!F$10*1000)</f>
        <v>2.2325554585578988</v>
      </c>
      <c r="G218" s="273">
        <f>IF(G$6=0,0,G$6/CHI!G$10*1000)</f>
        <v>1.9492229882558811</v>
      </c>
      <c r="H218" s="273">
        <f>IF(H$6=0,0,H$6/CHI!H$10*1000)</f>
        <v>1.9707546351517236</v>
      </c>
      <c r="I218" s="273">
        <f>IF(I$6=0,0,I$6/CHI!I$10*1000)</f>
        <v>2.0168666794853078</v>
      </c>
      <c r="J218" s="273">
        <f>IF(J$6=0,0,J$6/CHI!J$10*1000)</f>
        <v>1.8645042742932714</v>
      </c>
      <c r="K218" s="273">
        <f>IF(K$6=0,0,K$6/CHI!K$10*1000)</f>
        <v>2.1812716724210031</v>
      </c>
      <c r="L218" s="273">
        <f>IF(L$6=0,0,L$6/CHI!L$10*1000)</f>
        <v>1.9132188380931741</v>
      </c>
      <c r="M218" s="273">
        <f>IF(M$6=0,0,M$6/CHI!M$10*1000)</f>
        <v>1.9022792698685933</v>
      </c>
      <c r="N218" s="273">
        <f>IF(N$6=0,0,N$6/CHI!N$10*1000)</f>
        <v>1.7346731386041612</v>
      </c>
      <c r="O218" s="273">
        <f>IF(O$6=0,0,O$6/CHI!O$10*1000)</f>
        <v>1.4439491575724834</v>
      </c>
      <c r="P218" s="273">
        <f>IF(P$6=0,0,P$6/CHI!P$10*1000)</f>
        <v>1.6893713744264023</v>
      </c>
      <c r="Q218" s="273">
        <f>IF(Q$6=0,0,Q$6/CHI!Q$10*1000)</f>
        <v>1.4456754962401273</v>
      </c>
      <c r="R218" s="273">
        <f>IF(R$6=0,0,R$6/CHI!R$10*1000)</f>
        <v>1.8784935433402457</v>
      </c>
      <c r="S218" s="273">
        <f>IF(S$6=0,0,S$6/CHI!S$10*1000)</f>
        <v>1.8138574860363468</v>
      </c>
      <c r="T218" s="273">
        <f>IF(T$6=0,0,T$6/CHI!T$10*1000)</f>
        <v>1.7464007005171001</v>
      </c>
      <c r="U218" s="273">
        <f>IF(U$6=0,0,U$6/CHI!U$10*1000)</f>
        <v>1.4892291701447664</v>
      </c>
      <c r="V218" s="273">
        <f>IF(V$6=0,0,V$6/CHI!V$10*1000)</f>
        <v>1.7806578326972342</v>
      </c>
      <c r="W218" s="273">
        <f>IF(W$6=0,0,W$6/CHI!W$10*1000)</f>
        <v>1.0761171805369365</v>
      </c>
      <c r="X218" s="273">
        <f>IF(X$6=0,0,X$6/CHI!X$10*1000)</f>
        <v>2.0662384311817865</v>
      </c>
      <c r="Y218" s="273">
        <f>IF(Y$6=0,0,Y$6/CHI!Y$10*1000)</f>
        <v>1.602126859695699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14.513410527596347</v>
      </c>
      <c r="C219" s="274">
        <f>IF(C$7=0,0,C$7/CHI!C$10*1000)</f>
        <v>13.112494803805252</v>
      </c>
      <c r="D219" s="274">
        <f>IF(D$7=0,0,D$7/CHI!D$10*1000)</f>
        <v>13.505676054838105</v>
      </c>
      <c r="E219" s="274">
        <f>IF(E$7=0,0,E$7/CHI!E$10*1000)</f>
        <v>16.080188206624683</v>
      </c>
      <c r="F219" s="274">
        <f>IF(F$7=0,0,F$7/CHI!F$10*1000)</f>
        <v>17.664647220563037</v>
      </c>
      <c r="G219" s="274">
        <f>IF(G$7=0,0,G$7/CHI!G$10*1000)</f>
        <v>15.422835885113058</v>
      </c>
      <c r="H219" s="274">
        <f>IF(H$7=0,0,H$7/CHI!H$10*1000)</f>
        <v>15.593200721979619</v>
      </c>
      <c r="I219" s="274">
        <f>IF(I$7=0,0,I$7/CHI!I$10*1000)</f>
        <v>15.958053022803481</v>
      </c>
      <c r="J219" s="274">
        <f>IF(J$7=0,0,J$7/CHI!J$10*1000)</f>
        <v>14.75251605525496</v>
      </c>
      <c r="K219" s="274">
        <f>IF(K$7=0,0,K$7/CHI!K$10*1000)</f>
        <v>17.258874550159476</v>
      </c>
      <c r="L219" s="274">
        <f>IF(L$7=0,0,L$7/CHI!L$10*1000)</f>
        <v>15.137960269296912</v>
      </c>
      <c r="M219" s="274">
        <f>IF(M$7=0,0,M$7/CHI!M$10*1000)</f>
        <v>15.051403130171085</v>
      </c>
      <c r="N219" s="274">
        <f>IF(N$7=0,0,N$7/CHI!N$10*1000)</f>
        <v>13.725253237929662</v>
      </c>
      <c r="O219" s="274">
        <f>IF(O$7=0,0,O$7/CHI!O$10*1000)</f>
        <v>11.424958056550601</v>
      </c>
      <c r="P219" s="274">
        <f>IF(P$7=0,0,P$7/CHI!P$10*1000)</f>
        <v>13.366812116298496</v>
      </c>
      <c r="Q219" s="274">
        <f>IF(Q$7=0,0,Q$7/CHI!Q$10*1000)</f>
        <v>11.438617364958933</v>
      </c>
      <c r="R219" s="274">
        <f>IF(R$7=0,0,R$7/CHI!R$10*1000)</f>
        <v>14.863203340375295</v>
      </c>
      <c r="S219" s="274">
        <f>IF(S$7=0,0,S$7/CHI!S$10*1000)</f>
        <v>14.351783502796433</v>
      </c>
      <c r="T219" s="274">
        <f>IF(T$7=0,0,T$7/CHI!T$10*1000)</f>
        <v>13.818045219044963</v>
      </c>
      <c r="U219" s="274">
        <f>IF(U$7=0,0,U$7/CHI!U$10*1000)</f>
        <v>11.78322707296674</v>
      </c>
      <c r="V219" s="274">
        <f>IF(V$7=0,0,V$7/CHI!V$10*1000)</f>
        <v>14.089097905521635</v>
      </c>
      <c r="W219" s="274">
        <f>IF(W$7=0,0,W$7/CHI!W$10*1000)</f>
        <v>8.5145613244701934</v>
      </c>
      <c r="X219" s="274">
        <f>IF(X$7=0,0,X$7/CHI!X$10*1000)</f>
        <v>16.348697104246778</v>
      </c>
      <c r="Y219" s="274">
        <f>IF(Y$7=0,0,Y$7/CHI!Y$10*1000)</f>
        <v>12.67650739453245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16.017458170748323</v>
      </c>
      <c r="C220" s="274">
        <f>IF(C$8=0,0,C$8/CHI!C$10*1000)</f>
        <v>14.471363339082052</v>
      </c>
      <c r="D220" s="274">
        <f>IF(D$8=0,0,D$8/CHI!D$10*1000)</f>
        <v>14.905290583816598</v>
      </c>
      <c r="E220" s="274">
        <f>IF(E$8=0,0,E$8/CHI!E$10*1000)</f>
        <v>17.746603493894821</v>
      </c>
      <c r="F220" s="274">
        <f>IF(F$8=0,0,F$8/CHI!F$10*1000)</f>
        <v>19.495262496598983</v>
      </c>
      <c r="G220" s="274">
        <f>IF(G$8=0,0,G$8/CHI!G$10*1000)</f>
        <v>17.021128713639946</v>
      </c>
      <c r="H220" s="274">
        <f>IF(H$8=0,0,H$8/CHI!H$10*1000)</f>
        <v>17.209148727480795</v>
      </c>
      <c r="I220" s="274">
        <f>IF(I$8=0,0,I$8/CHI!I$10*1000)</f>
        <v>17.611811248177457</v>
      </c>
      <c r="J220" s="274">
        <f>IF(J$8=0,0,J$8/CHI!J$10*1000)</f>
        <v>16.281342581678771</v>
      </c>
      <c r="K220" s="274">
        <f>IF(K$8=0,0,K$8/CHI!K$10*1000)</f>
        <v>19.047438963828132</v>
      </c>
      <c r="L220" s="274">
        <f>IF(L$8=0,0,L$8/CHI!L$10*1000)</f>
        <v>16.706730988065733</v>
      </c>
      <c r="M220" s="274">
        <f>IF(M$8=0,0,M$8/CHI!M$10*1000)</f>
        <v>16.611203795977328</v>
      </c>
      <c r="N220" s="274">
        <f>IF(N$8=0,0,N$8/CHI!N$10*1000)</f>
        <v>15.147622897005986</v>
      </c>
      <c r="O220" s="274">
        <f>IF(O$8=0,0,O$8/CHI!O$10*1000)</f>
        <v>12.608944494844431</v>
      </c>
      <c r="P220" s="274">
        <f>IF(P$8=0,0,P$8/CHI!P$10*1000)</f>
        <v>14.752035956122146</v>
      </c>
      <c r="Q220" s="274">
        <f>IF(Q$8=0,0,Q$8/CHI!Q$10*1000)</f>
        <v>12.624019338945066</v>
      </c>
      <c r="R220" s="274">
        <f>IF(R$8=0,0,R$8/CHI!R$10*1000)</f>
        <v>16.403500564881778</v>
      </c>
      <c r="S220" s="274">
        <f>IF(S$8=0,0,S$8/CHI!S$10*1000)</f>
        <v>15.839081482231682</v>
      </c>
      <c r="T220" s="274">
        <f>IF(T$8=0,0,T$8/CHI!T$10*1000)</f>
        <v>15.250031057601261</v>
      </c>
      <c r="U220" s="274">
        <f>IF(U$8=0,0,U$8/CHI!U$10*1000)</f>
        <v>13.004341494978158</v>
      </c>
      <c r="V220" s="274">
        <f>IF(V$8=0,0,V$8/CHI!V$10*1000)</f>
        <v>15.549173361848348</v>
      </c>
      <c r="W220" s="274">
        <f>IF(W$8=0,0,W$8/CHI!W$10*1000)</f>
        <v>9.3969387552051611</v>
      </c>
      <c r="X220" s="274">
        <f>IF(X$8=0,0,X$8/CHI!X$10*1000)</f>
        <v>18.042938392432827</v>
      </c>
      <c r="Y220" s="274">
        <f>IF(Y$8=0,0,Y$8/CHI!Y$10*1000)</f>
        <v>13.990193866357396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26.060903357527913</v>
      </c>
      <c r="C221" s="274">
        <f>IF(C$9=0,0,C$9/CHI!C$10*1000)</f>
        <v>23.545358908458468</v>
      </c>
      <c r="D221" s="274">
        <f>IF(D$9=0,0,D$9/CHI!D$10*1000)</f>
        <v>24.251372051659757</v>
      </c>
      <c r="E221" s="274">
        <f>IF(E$9=0,0,E$9/CHI!E$10*1000)</f>
        <v>28.874276657914496</v>
      </c>
      <c r="F221" s="274">
        <f>IF(F$9=0,0,F$9/CHI!F$10*1000)</f>
        <v>31.719399322755852</v>
      </c>
      <c r="G221" s="274">
        <f>IF(G$9=0,0,G$9/CHI!G$10*1000)</f>
        <v>27.693906593263787</v>
      </c>
      <c r="H221" s="274">
        <f>IF(H$9=0,0,H$9/CHI!H$10*1000)</f>
        <v>27.999821012252958</v>
      </c>
      <c r="I221" s="274">
        <f>IF(I$9=0,0,I$9/CHI!I$10*1000)</f>
        <v>28.65496547560722</v>
      </c>
      <c r="J221" s="274">
        <f>IF(J$9=0,0,J$9/CHI!J$10*1000)</f>
        <v>26.490251513615227</v>
      </c>
      <c r="K221" s="274">
        <f>IF(K$9=0,0,K$9/CHI!K$10*1000)</f>
        <v>30.990776486076228</v>
      </c>
      <c r="L221" s="274">
        <f>IF(L$9=0,0,L$9/CHI!L$10*1000)</f>
        <v>27.182371700856233</v>
      </c>
      <c r="M221" s="274">
        <f>IF(M$9=0,0,M$9/CHI!M$10*1000)</f>
        <v>27.026945983835912</v>
      </c>
      <c r="N221" s="274">
        <f>IF(N$9=0,0,N$9/CHI!N$10*1000)</f>
        <v>24.645654273415047</v>
      </c>
      <c r="O221" s="274">
        <f>IF(O$9=0,0,O$9/CHI!O$10*1000)</f>
        <v>20.515145438036907</v>
      </c>
      <c r="P221" s="274">
        <f>IF(P$9=0,0,P$9/CHI!P$10*1000)</f>
        <v>24.002021998807258</v>
      </c>
      <c r="Q221" s="274">
        <f>IF(Q$9=0,0,Q$9/CHI!Q$10*1000)</f>
        <v>20.539672678941692</v>
      </c>
      <c r="R221" s="274">
        <f>IF(R$9=0,0,R$9/CHI!R$10*1000)</f>
        <v>26.689006357278142</v>
      </c>
      <c r="S221" s="274">
        <f>IF(S$9=0,0,S$9/CHI!S$10*1000)</f>
        <v>25.770678929212735</v>
      </c>
      <c r="T221" s="274">
        <f>IF(T$9=0,0,T$9/CHI!T$10*1000)</f>
        <v>24.812275540525306</v>
      </c>
      <c r="U221" s="274">
        <f>IF(U$9=0,0,U$9/CHI!U$10*1000)</f>
        <v>21.158468673127953</v>
      </c>
      <c r="V221" s="274">
        <f>IF(V$9=0,0,V$9/CHI!V$10*1000)</f>
        <v>25.298989387255908</v>
      </c>
      <c r="W221" s="274">
        <f>IF(W$9=0,0,W$9/CHI!W$10*1000)</f>
        <v>15.28911205170135</v>
      </c>
      <c r="X221" s="274">
        <f>IF(X$9=0,0,X$9/CHI!X$10*1000)</f>
        <v>29.356422768111027</v>
      </c>
      <c r="Y221" s="274">
        <f>IF(Y$9=0,0,Y$9/CHI!Y$10*1000)</f>
        <v>22.762481188810629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5.0133363693167263</v>
      </c>
      <c r="C222" s="275">
        <f>IF(C$10=0,0,C$10/CHI!C$10*1000)</f>
        <v>4.5222637851420124</v>
      </c>
      <c r="D222" s="275">
        <f>IF(D$10=0,0,D$10/CHI!D$10*1000)</f>
        <v>4.6471380410903178</v>
      </c>
      <c r="E222" s="275">
        <f>IF(E$10=0,0,E$10/CHI!E$10*1000)</f>
        <v>5.5221569406674256</v>
      </c>
      <c r="F222" s="275">
        <f>IF(F$10=0,0,F$10/CHI!F$10*1000)</f>
        <v>7.8459150214253821</v>
      </c>
      <c r="G222" s="275">
        <f>IF(G$10=0,0,G$10/CHI!G$10*1000)</f>
        <v>12.867541323067076</v>
      </c>
      <c r="H222" s="275">
        <f>IF(H$10=0,0,H$10/CHI!H$10*1000)</f>
        <v>12.050500605487002</v>
      </c>
      <c r="I222" s="275">
        <f>IF(I$10=0,0,I$10/CHI!I$10*1000)</f>
        <v>10.744025925231901</v>
      </c>
      <c r="J222" s="275">
        <f>IF(J$10=0,0,J$10/CHI!J$10*1000)</f>
        <v>10.464537057187988</v>
      </c>
      <c r="K222" s="275">
        <f>IF(K$10=0,0,K$10/CHI!K$10*1000)</f>
        <v>16.789576145827386</v>
      </c>
      <c r="L222" s="275">
        <f>IF(L$10=0,0,L$10/CHI!L$10*1000)</f>
        <v>13.245244077296771</v>
      </c>
      <c r="M222" s="275">
        <f>IF(M$10=0,0,M$10/CHI!M$10*1000)</f>
        <v>12.444914470322269</v>
      </c>
      <c r="N222" s="275">
        <f>IF(N$10=0,0,N$10/CHI!N$10*1000)</f>
        <v>12.556727352155628</v>
      </c>
      <c r="O222" s="275">
        <f>IF(O$10=0,0,O$10/CHI!O$10*1000)</f>
        <v>8.9737933813890454</v>
      </c>
      <c r="P222" s="275">
        <f>IF(P$10=0,0,P$10/CHI!P$10*1000)</f>
        <v>11.518314831373603</v>
      </c>
      <c r="Q222" s="275">
        <f>IF(Q$10=0,0,Q$10/CHI!Q$10*1000)</f>
        <v>9.5606799025341243</v>
      </c>
      <c r="R222" s="275">
        <f>IF(R$10=0,0,R$10/CHI!R$10*1000)</f>
        <v>10.395312040842674</v>
      </c>
      <c r="S222" s="275">
        <f>IF(S$10=0,0,S$10/CHI!S$10*1000)</f>
        <v>10.361422501824592</v>
      </c>
      <c r="T222" s="275">
        <f>IF(T$10=0,0,T$10/CHI!T$10*1000)</f>
        <v>10.799149828299727</v>
      </c>
      <c r="U222" s="275">
        <f>IF(U$10=0,0,U$10/CHI!U$10*1000)</f>
        <v>9.7636797245389868</v>
      </c>
      <c r="V222" s="275">
        <f>IF(V$10=0,0,V$10/CHI!V$10*1000)</f>
        <v>8.9620855180945025</v>
      </c>
      <c r="W222" s="275">
        <f>IF(W$10=0,0,W$10/CHI!W$10*1000)</f>
        <v>6.1849125532985898</v>
      </c>
      <c r="X222" s="275">
        <f>IF(X$10=0,0,X$10/CHI!X$10*1000)</f>
        <v>10.985620512712087</v>
      </c>
      <c r="Y222" s="275">
        <f>IF(Y$10=0,0,Y$10/CHI!Y$10*1000)</f>
        <v>7.5052930523920027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1562.0332087050658</v>
      </c>
      <c r="C223" s="321">
        <f>IF(C$16=0,0,C$16/CHI!C$10*1000)</f>
        <v>1563.5596473549285</v>
      </c>
      <c r="D223" s="321">
        <f>IF(D$16=0,0,D$16/CHI!D$10*1000)</f>
        <v>1461.7923765969563</v>
      </c>
      <c r="E223" s="321">
        <f>IF(E$16=0,0,E$16/CHI!E$10*1000)</f>
        <v>1571.8002952042448</v>
      </c>
      <c r="F223" s="321">
        <f>IF(F$16=0,0,F$16/CHI!F$10*1000)</f>
        <v>1267.2785547746396</v>
      </c>
      <c r="G223" s="321">
        <f>IF(G$16=0,0,G$16/CHI!G$10*1000)</f>
        <v>1009.6831568248022</v>
      </c>
      <c r="H223" s="321">
        <f>IF(H$16=0,0,H$16/CHI!H$10*1000)</f>
        <v>955.19158966446435</v>
      </c>
      <c r="I223" s="321">
        <f>IF(I$16=0,0,I$16/CHI!I$10*1000)</f>
        <v>1465.3641460961296</v>
      </c>
      <c r="J223" s="321">
        <f>IF(J$16=0,0,J$16/CHI!J$10*1000)</f>
        <v>1263.7737825089639</v>
      </c>
      <c r="K223" s="321">
        <f>IF(K$16=0,0,K$16/CHI!K$10*1000)</f>
        <v>1144.7778236489721</v>
      </c>
      <c r="L223" s="321">
        <f>IF(L$16=0,0,L$16/CHI!L$10*1000)</f>
        <v>849.66380697037187</v>
      </c>
      <c r="M223" s="321">
        <f>IF(M$16=0,0,M$16/CHI!M$10*1000)</f>
        <v>1400.7664650576655</v>
      </c>
      <c r="N223" s="321">
        <f>IF(N$16=0,0,N$16/CHI!N$10*1000)</f>
        <v>1307.3201858118271</v>
      </c>
      <c r="O223" s="321">
        <f>IF(O$16=0,0,O$16/CHI!O$10*1000)</f>
        <v>927.49412812928063</v>
      </c>
      <c r="P223" s="321">
        <f>IF(P$16=0,0,P$16/CHI!P$10*1000)</f>
        <v>1160.0703381699448</v>
      </c>
      <c r="Q223" s="321">
        <f>IF(Q$16=0,0,Q$16/CHI!Q$10*1000)</f>
        <v>1113.896930257443</v>
      </c>
      <c r="R223" s="321">
        <f>IF(R$16=0,0,R$16/CHI!R$10*1000)</f>
        <v>1236.1998269615408</v>
      </c>
      <c r="S223" s="321">
        <f>IF(S$16=0,0,S$16/CHI!S$10*1000)</f>
        <v>1281.8451371957001</v>
      </c>
      <c r="T223" s="321">
        <f>IF(T$16=0,0,T$16/CHI!T$10*1000)</f>
        <v>1124.2768346605403</v>
      </c>
      <c r="U223" s="321">
        <f>IF(U$16=0,0,U$16/CHI!U$10*1000)</f>
        <v>1063.1865957611597</v>
      </c>
      <c r="V223" s="321">
        <f>IF(V$16=0,0,V$16/CHI!V$10*1000)</f>
        <v>1075.7715455930795</v>
      </c>
      <c r="W223" s="321">
        <f>IF(W$16=0,0,W$16/CHI!W$10*1000)</f>
        <v>608.99915874574754</v>
      </c>
      <c r="X223" s="321">
        <f>IF(X$16=0,0,X$16/CHI!X$10*1000)</f>
        <v>1142.2726962788854</v>
      </c>
      <c r="Y223" s="321">
        <f>IF(Y$16=0,0,Y$16/CHI!Y$10*1000)</f>
        <v>1054.4997433693738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301.55990948943702</v>
      </c>
      <c r="C224" s="276">
        <f>IF(C$25=0,0,C$25/CHI!C$10*1000)</f>
        <v>233.47545408655</v>
      </c>
      <c r="D224" s="276">
        <f>IF(D$25=0,0,D$25/CHI!D$10*1000)</f>
        <v>261.53786074003324</v>
      </c>
      <c r="E224" s="276">
        <f>IF(E$25=0,0,E$25/CHI!E$10*1000)</f>
        <v>305.4764406246947</v>
      </c>
      <c r="F224" s="276">
        <f>IF(F$25=0,0,F$25/CHI!F$10*1000)</f>
        <v>244.79441546991592</v>
      </c>
      <c r="G224" s="276">
        <f>IF(G$25=0,0,G$25/CHI!G$10*1000)</f>
        <v>274.16144294904763</v>
      </c>
      <c r="H224" s="276">
        <f>IF(H$25=0,0,H$25/CHI!H$10*1000)</f>
        <v>255.1382562960035</v>
      </c>
      <c r="I224" s="276">
        <f>IF(I$25=0,0,I$25/CHI!I$10*1000)</f>
        <v>247.98414761663483</v>
      </c>
      <c r="J224" s="276">
        <f>IF(J$25=0,0,J$25/CHI!J$10*1000)</f>
        <v>234.4782893906131</v>
      </c>
      <c r="K224" s="276">
        <f>IF(K$25=0,0,K$25/CHI!K$10*1000)</f>
        <v>361.73410211727844</v>
      </c>
      <c r="L224" s="276">
        <f>IF(L$25=0,0,L$25/CHI!L$10*1000)</f>
        <v>296.23559854888123</v>
      </c>
      <c r="M224" s="276">
        <f>IF(M$25=0,0,M$25/CHI!M$10*1000)</f>
        <v>294.88335820092499</v>
      </c>
      <c r="N224" s="276">
        <f>IF(N$25=0,0,N$25/CHI!N$10*1000)</f>
        <v>278.96225555610738</v>
      </c>
      <c r="O224" s="276">
        <f>IF(O$25=0,0,O$25/CHI!O$10*1000)</f>
        <v>217.63486219885328</v>
      </c>
      <c r="P224" s="276">
        <f>IF(P$25=0,0,P$25/CHI!P$10*1000)</f>
        <v>282.32080689682334</v>
      </c>
      <c r="Q224" s="276">
        <f>IF(Q$25=0,0,Q$25/CHI!Q$10*1000)</f>
        <v>218.08065982455193</v>
      </c>
      <c r="R224" s="276">
        <f>IF(R$25=0,0,R$25/CHI!R$10*1000)</f>
        <v>248.51251245974672</v>
      </c>
      <c r="S224" s="276">
        <f>IF(S$25=0,0,S$25/CHI!S$10*1000)</f>
        <v>295.20235035062967</v>
      </c>
      <c r="T224" s="276">
        <f>IF(T$25=0,0,T$25/CHI!T$10*1000)</f>
        <v>286.24739716965672</v>
      </c>
      <c r="U224" s="276">
        <f>IF(U$25=0,0,U$25/CHI!U$10*1000)</f>
        <v>243.47348711415617</v>
      </c>
      <c r="V224" s="276">
        <f>IF(V$25=0,0,V$25/CHI!V$10*1000)</f>
        <v>196.77112979340029</v>
      </c>
      <c r="W224" s="276">
        <f>IF(W$25=0,0,W$25/CHI!W$10*1000)</f>
        <v>144.97094311689844</v>
      </c>
      <c r="X224" s="276">
        <f>IF(X$25=0,0,X$25/CHI!X$10*1000)</f>
        <v>202.68690060836286</v>
      </c>
      <c r="Y224" s="276">
        <f>IF(Y$25=0,0,Y$25/CHI!Y$10*1000)</f>
        <v>139.1055510267625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34.306586222716469</v>
      </c>
      <c r="C225" s="276">
        <f>IF(C$36=0,0,C$36/CHI!C$10*1000)</f>
        <v>30.635385287441409</v>
      </c>
      <c r="D225" s="276">
        <f>IF(D$36=0,0,D$36/CHI!D$10*1000)</f>
        <v>31.178892292420052</v>
      </c>
      <c r="E225" s="276">
        <f>IF(E$36=0,0,E$36/CHI!E$10*1000)</f>
        <v>37.636443435375462</v>
      </c>
      <c r="F225" s="276">
        <f>IF(F$36=0,0,F$36/CHI!F$10*1000)</f>
        <v>69.057057675943597</v>
      </c>
      <c r="G225" s="276">
        <f>IF(G$36=0,0,G$36/CHI!G$10*1000)</f>
        <v>112.68517078913933</v>
      </c>
      <c r="H225" s="276">
        <f>IF(H$36=0,0,H$36/CHI!H$10*1000)</f>
        <v>105.84787671404845</v>
      </c>
      <c r="I225" s="276">
        <f>IF(I$36=0,0,I$36/CHI!I$10*1000)</f>
        <v>95.452046199861982</v>
      </c>
      <c r="J225" s="276">
        <f>IF(J$36=0,0,J$36/CHI!J$10*1000)</f>
        <v>92.636983190376995</v>
      </c>
      <c r="K225" s="276">
        <f>IF(K$36=0,0,K$36/CHI!K$10*1000)</f>
        <v>146.4939738538522</v>
      </c>
      <c r="L225" s="276">
        <f>IF(L$36=0,0,L$36/CHI!L$10*1000)</f>
        <v>116.56157688101372</v>
      </c>
      <c r="M225" s="276">
        <f>IF(M$36=0,0,M$36/CHI!M$10*1000)</f>
        <v>110.11471575992456</v>
      </c>
      <c r="N225" s="276">
        <f>IF(N$36=0,0,N$36/CHI!N$10*1000)</f>
        <v>110.15845455511662</v>
      </c>
      <c r="O225" s="276">
        <f>IF(O$36=0,0,O$36/CHI!O$10*1000)</f>
        <v>79.803163030849319</v>
      </c>
      <c r="P225" s="276">
        <f>IF(P$36=0,0,P$36/CHI!P$10*1000)</f>
        <v>102.19544397565519</v>
      </c>
      <c r="Q225" s="276">
        <f>IF(Q$36=0,0,Q$36/CHI!Q$10*1000)</f>
        <v>84.38761076739722</v>
      </c>
      <c r="R225" s="276">
        <f>IF(R$36=0,0,R$36/CHI!R$10*1000)</f>
        <v>92.60815837951526</v>
      </c>
      <c r="S225" s="276">
        <f>IF(S$36=0,0,S$36/CHI!S$10*1000)</f>
        <v>93.614242556344252</v>
      </c>
      <c r="T225" s="276">
        <f>IF(T$36=0,0,T$36/CHI!T$10*1000)</f>
        <v>95.430440867066082</v>
      </c>
      <c r="U225" s="276">
        <f>IF(U$36=0,0,U$36/CHI!U$10*1000)</f>
        <v>85.635995514630807</v>
      </c>
      <c r="V225" s="276">
        <f>IF(V$36=0,0,V$36/CHI!V$10*1000)</f>
        <v>77.972462689624862</v>
      </c>
      <c r="W225" s="276">
        <f>IF(W$36=0,0,W$36/CHI!W$10*1000)</f>
        <v>53.238265629739345</v>
      </c>
      <c r="X225" s="276">
        <f>IF(X$36=0,0,X$36/CHI!X$10*1000)</f>
        <v>92.162766887816005</v>
      </c>
      <c r="Y225" s="276">
        <f>IF(Y$36=0,0,Y$36/CHI!Y$10*1000)</f>
        <v>63.136360744827051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12.356974109854669</v>
      </c>
      <c r="C226" s="276">
        <f>IF(C$44=0,0,C$44/CHI!C$10*1000)</f>
        <v>10.185309309791126</v>
      </c>
      <c r="D226" s="276">
        <f>IF(D$44=0,0,D$44/CHI!D$10*1000)</f>
        <v>10.987895975464518</v>
      </c>
      <c r="E226" s="276">
        <f>IF(E$44=0,0,E$44/CHI!E$10*1000)</f>
        <v>12.924285295036482</v>
      </c>
      <c r="F226" s="276">
        <f>IF(F$44=0,0,F$44/CHI!F$10*1000)</f>
        <v>13.636798096949333</v>
      </c>
      <c r="G226" s="276">
        <f>IF(G$44=0,0,G$44/CHI!G$10*1000)</f>
        <v>19.185141557167878</v>
      </c>
      <c r="H226" s="276">
        <f>IF(H$44=0,0,H$44/CHI!H$10*1000)</f>
        <v>17.926622128625667</v>
      </c>
      <c r="I226" s="276">
        <f>IF(I$44=0,0,I$44/CHI!I$10*1000)</f>
        <v>16.495257310706592</v>
      </c>
      <c r="J226" s="276">
        <f>IF(J$44=0,0,J$44/CHI!J$10*1000)</f>
        <v>15.889957310001448</v>
      </c>
      <c r="K226" s="276">
        <f>IF(K$44=0,0,K$44/CHI!K$10*1000)</f>
        <v>25.132889367786049</v>
      </c>
      <c r="L226" s="276">
        <f>IF(L$44=0,0,L$44/CHI!L$10*1000)</f>
        <v>20.098610898228976</v>
      </c>
      <c r="M226" s="276">
        <f>IF(M$44=0,0,M$44/CHI!M$10*1000)</f>
        <v>19.297458348009123</v>
      </c>
      <c r="N226" s="276">
        <f>IF(N$44=0,0,N$44/CHI!N$10*1000)</f>
        <v>19.007027556143065</v>
      </c>
      <c r="O226" s="276">
        <f>IF(O$44=0,0,O$44/CHI!O$10*1000)</f>
        <v>14.039912738299416</v>
      </c>
      <c r="P226" s="276">
        <f>IF(P$44=0,0,P$44/CHI!P$10*1000)</f>
        <v>18.095249336870864</v>
      </c>
      <c r="Q226" s="276">
        <f>IF(Q$44=0,0,Q$44/CHI!Q$10*1000)</f>
        <v>14.613770797409963</v>
      </c>
      <c r="R226" s="276">
        <f>IF(R$44=0,0,R$44/CHI!R$10*1000)</f>
        <v>16.174096505739229</v>
      </c>
      <c r="S226" s="276">
        <f>IF(S$44=0,0,S$44/CHI!S$10*1000)</f>
        <v>17.307712348397406</v>
      </c>
      <c r="T226" s="276">
        <f>IF(T$44=0,0,T$44/CHI!T$10*1000)</f>
        <v>17.336849346896241</v>
      </c>
      <c r="U226" s="276">
        <f>IF(U$44=0,0,U$44/CHI!U$10*1000)</f>
        <v>15.282858684325904</v>
      </c>
      <c r="V226" s="276">
        <f>IF(V$44=0,0,V$44/CHI!V$10*1000)</f>
        <v>13.348627643097362</v>
      </c>
      <c r="W226" s="276">
        <f>IF(W$44=0,0,W$44/CHI!W$10*1000)</f>
        <v>9.3345427868405206</v>
      </c>
      <c r="X226" s="276">
        <f>IF(X$44=0,0,X$44/CHI!X$10*1000)</f>
        <v>15.176718960235196</v>
      </c>
      <c r="Y226" s="276">
        <f>IF(Y$44=0,0,Y$44/CHI!Y$10*1000)</f>
        <v>10.355226160175835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21.666466476153136</v>
      </c>
      <c r="C227" s="277">
        <f>IF(C$58=0,0,C$58/CHI!C$10*1000)</f>
        <v>17.4528873090029</v>
      </c>
      <c r="D227" s="277">
        <f>IF(D$58=0,0,D$58/CHI!D$10*1000)</f>
        <v>19.090581447541656</v>
      </c>
      <c r="E227" s="277">
        <f>IF(E$58=0,0,E$58/CHI!E$10*1000)</f>
        <v>22.436457760579813</v>
      </c>
      <c r="F227" s="277">
        <f>IF(F$58=0,0,F$58/CHI!F$10*1000)</f>
        <v>21.391897408550584</v>
      </c>
      <c r="G227" s="277">
        <f>IF(G$58=0,0,G$58/CHI!G$10*1000)</f>
        <v>25.315073199917709</v>
      </c>
      <c r="H227" s="277">
        <f>IF(H$58=0,0,H$58/CHI!H$10*1000)</f>
        <v>23.880851623196204</v>
      </c>
      <c r="I227" s="277">
        <f>IF(I$58=0,0,I$58/CHI!I$10*1000)</f>
        <v>22.890377551490641</v>
      </c>
      <c r="J227" s="277">
        <f>IF(J$58=0,0,J$58/CHI!J$10*1000)</f>
        <v>21.729388493303574</v>
      </c>
      <c r="K227" s="277">
        <f>IF(K$58=0,0,K$58/CHI!K$10*1000)</f>
        <v>32.612047534572866</v>
      </c>
      <c r="L227" s="277">
        <f>IF(L$58=0,0,L$58/CHI!L$10*1000)</f>
        <v>26.68849011586159</v>
      </c>
      <c r="M227" s="277">
        <f>IF(M$58=0,0,M$58/CHI!M$10*1000)</f>
        <v>26.175383103092582</v>
      </c>
      <c r="N227" s="277">
        <f>IF(N$58=0,0,N$58/CHI!N$10*1000)</f>
        <v>25.049350977172626</v>
      </c>
      <c r="O227" s="277">
        <f>IF(O$58=0,0,O$58/CHI!O$10*1000)</f>
        <v>19.286564657696108</v>
      </c>
      <c r="P227" s="277">
        <f>IF(P$58=0,0,P$58/CHI!P$10*1000)</f>
        <v>24.628424025585481</v>
      </c>
      <c r="Q227" s="277">
        <f>IF(Q$58=0,0,Q$58/CHI!Q$10*1000)</f>
        <v>19.615300324778801</v>
      </c>
      <c r="R227" s="277">
        <f>IF(R$58=0,0,R$58/CHI!R$10*1000)</f>
        <v>22.501278062706046</v>
      </c>
      <c r="S227" s="277">
        <f>IF(S$58=0,0,S$58/CHI!S$10*1000)</f>
        <v>24.961112060905727</v>
      </c>
      <c r="T227" s="277">
        <f>IF(T$58=0,0,T$58/CHI!T$10*1000)</f>
        <v>24.496873143651037</v>
      </c>
      <c r="U227" s="277">
        <f>IF(U$58=0,0,U$58/CHI!U$10*1000)</f>
        <v>21.136383549931786</v>
      </c>
      <c r="V227" s="277">
        <f>IF(V$58=0,0,V$58/CHI!V$10*1000)</f>
        <v>18.619590743756227</v>
      </c>
      <c r="W227" s="277">
        <f>IF(W$58=0,0,W$58/CHI!W$10*1000)</f>
        <v>13.052915442029859</v>
      </c>
      <c r="X227" s="277">
        <f>IF(X$58=0,0,X$58/CHI!X$10*1000)</f>
        <v>20.359279140252255</v>
      </c>
      <c r="Y227" s="277">
        <f>IF(Y$58=0,0,Y$58/CHI!Y$10*1000)</f>
        <v>14.270196857545244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545.99495519953336</v>
      </c>
      <c r="C229" s="320">
        <f t="shared" si="57"/>
        <v>456.66023561874829</v>
      </c>
      <c r="D229" s="320">
        <f t="shared" si="57"/>
        <v>501.3849000013538</v>
      </c>
      <c r="E229" s="320">
        <f t="shared" si="57"/>
        <v>577.63566742817977</v>
      </c>
      <c r="F229" s="320">
        <f t="shared" si="57"/>
        <v>575.83785246749096</v>
      </c>
      <c r="G229" s="320">
        <f t="shared" si="57"/>
        <v>691.06132482180635</v>
      </c>
      <c r="H229" s="320">
        <f t="shared" si="57"/>
        <v>697.18408554782798</v>
      </c>
      <c r="I229" s="320">
        <f t="shared" si="57"/>
        <v>705.72289722765208</v>
      </c>
      <c r="J229" s="320">
        <f t="shared" si="57"/>
        <v>681.37212806270406</v>
      </c>
      <c r="K229" s="320">
        <f t="shared" si="57"/>
        <v>712.16219403824482</v>
      </c>
      <c r="L229" s="320">
        <f t="shared" si="57"/>
        <v>582.80712538314458</v>
      </c>
      <c r="M229" s="320">
        <f t="shared" si="57"/>
        <v>585.01903736252746</v>
      </c>
      <c r="N229" s="320">
        <f t="shared" si="57"/>
        <v>584.16617959714881</v>
      </c>
      <c r="O229" s="320">
        <f t="shared" si="57"/>
        <v>340.87689717048642</v>
      </c>
      <c r="P229" s="320">
        <f t="shared" si="57"/>
        <v>435.29062396766341</v>
      </c>
      <c r="Q229" s="320">
        <f t="shared" si="57"/>
        <v>353.32600740680465</v>
      </c>
      <c r="R229" s="320">
        <f t="shared" si="57"/>
        <v>405.31047742382879</v>
      </c>
      <c r="S229" s="320">
        <f t="shared" si="57"/>
        <v>449.61891578959001</v>
      </c>
      <c r="T229" s="320">
        <f t="shared" si="57"/>
        <v>441.2566842457922</v>
      </c>
      <c r="U229" s="320">
        <f t="shared" si="57"/>
        <v>411.64325469626817</v>
      </c>
      <c r="V229" s="320">
        <f t="shared" si="57"/>
        <v>362.62726387256777</v>
      </c>
      <c r="W229" s="320">
        <f t="shared" si="57"/>
        <v>288.41095792825683</v>
      </c>
      <c r="X229" s="320">
        <f t="shared" si="57"/>
        <v>440.51966786386942</v>
      </c>
      <c r="Y229" s="320">
        <f t="shared" si="57"/>
        <v>235.73516187293339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2.6187426959963922</v>
      </c>
      <c r="C230" s="273">
        <f>IF(C$62=0,0,C$62/CHI!C$11*1000)</f>
        <v>2.4486300139283355</v>
      </c>
      <c r="D230" s="273">
        <f>IF(D$62=0,0,D$62/CHI!D$11*1000)</f>
        <v>2.535676719190616</v>
      </c>
      <c r="E230" s="273">
        <f>IF(E$62=0,0,E$62/CHI!E$11*1000)</f>
        <v>2.9587379598479893</v>
      </c>
      <c r="F230" s="273">
        <f>IF(F$62=0,0,F$62/CHI!F$11*1000)</f>
        <v>3.3983860820014726</v>
      </c>
      <c r="G230" s="273">
        <f>IF(G$62=0,0,G$62/CHI!G$11*1000)</f>
        <v>3.0464787517598748</v>
      </c>
      <c r="H230" s="273">
        <f>IF(H$62=0,0,H$62/CHI!H$11*1000)</f>
        <v>3.2876771875031072</v>
      </c>
      <c r="I230" s="273">
        <f>IF(I$62=0,0,I$62/CHI!I$11*1000)</f>
        <v>3.5443698644260682</v>
      </c>
      <c r="J230" s="273">
        <f>IF(J$62=0,0,J$62/CHI!J$11*1000)</f>
        <v>3.3359072865612349</v>
      </c>
      <c r="K230" s="273">
        <f>IF(K$62=0,0,K$62/CHI!K$11*1000)</f>
        <v>2.7369381614638142</v>
      </c>
      <c r="L230" s="273">
        <f>IF(L$62=0,0,L$62/CHI!L$11*1000)</f>
        <v>2.3960390410830654</v>
      </c>
      <c r="M230" s="273">
        <f>IF(M$62=0,0,M$62/CHI!M$11*1000)</f>
        <v>2.4365630111209162</v>
      </c>
      <c r="N230" s="273">
        <f>IF(N$62=0,0,N$62/CHI!N$11*1000)</f>
        <v>2.3220654593824501</v>
      </c>
      <c r="O230" s="273">
        <f>IF(O$62=0,0,O$62/CHI!O$11*1000)</f>
        <v>1.4612808257384058</v>
      </c>
      <c r="P230" s="273">
        <f>IF(P$62=0,0,P$62/CHI!P$11*1000)</f>
        <v>1.7133948786763233</v>
      </c>
      <c r="Q230" s="273">
        <f>IF(Q$62=0,0,Q$62/CHI!Q$11*1000)</f>
        <v>1.4921650614287933</v>
      </c>
      <c r="R230" s="273">
        <f>IF(R$62=0,0,R$62/CHI!R$11*1000)</f>
        <v>1.9315950646297362</v>
      </c>
      <c r="S230" s="273">
        <f>IF(S$62=0,0,S$62/CHI!S$11*1000)</f>
        <v>1.8706184750093402</v>
      </c>
      <c r="T230" s="273">
        <f>IF(T$62=0,0,T$62/CHI!T$11*1000)</f>
        <v>1.8024213012649062</v>
      </c>
      <c r="U230" s="273">
        <f>IF(U$62=0,0,U$62/CHI!U$11*1000)</f>
        <v>1.6628583036630076</v>
      </c>
      <c r="V230" s="273">
        <f>IF(V$62=0,0,V$62/CHI!V$11*1000)</f>
        <v>1.971582654698893</v>
      </c>
      <c r="W230" s="273">
        <f>IF(W$62=0,0,W$62/CHI!W$11*1000)</f>
        <v>1.3576090525999969</v>
      </c>
      <c r="X230" s="273">
        <f>IF(X$62=0,0,X$62/CHI!X$11*1000)</f>
        <v>2.5382281474341424</v>
      </c>
      <c r="Y230" s="273">
        <f>IF(Y$62=0,0,Y$62/CHI!Y$11*1000)</f>
        <v>1.496737941190468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20.782527309750467</v>
      </c>
      <c r="C231" s="274">
        <f>IF(C$63=0,0,C$63/CHI!C$11*1000)</f>
        <v>19.432501029498017</v>
      </c>
      <c r="D231" s="274">
        <f>IF(D$63=0,0,D$63/CHI!D$11*1000)</f>
        <v>20.123309840956619</v>
      </c>
      <c r="E231" s="274">
        <f>IF(E$63=0,0,E$63/CHI!E$11*1000)</f>
        <v>23.480753778118</v>
      </c>
      <c r="F231" s="274">
        <f>IF(F$63=0,0,F$63/CHI!F$11*1000)</f>
        <v>26.969832380343487</v>
      </c>
      <c r="G231" s="274">
        <f>IF(G$63=0,0,G$63/CHI!G$11*1000)</f>
        <v>24.177070910334034</v>
      </c>
      <c r="H231" s="274">
        <f>IF(H$63=0,0,H$63/CHI!H$11*1000)</f>
        <v>26.091238761023018</v>
      </c>
      <c r="I231" s="274">
        <f>IF(I$63=0,0,I$63/CHI!I$11*1000)</f>
        <v>28.12837000592166</v>
      </c>
      <c r="J231" s="274">
        <f>IF(J$63=0,0,J$63/CHI!J$11*1000)</f>
        <v>26.473996239396072</v>
      </c>
      <c r="K231" s="274">
        <f>IF(K$63=0,0,K$63/CHI!K$11*1000)</f>
        <v>21.720534885951359</v>
      </c>
      <c r="L231" s="274">
        <f>IF(L$63=0,0,L$63/CHI!L$11*1000)</f>
        <v>19.015135348221225</v>
      </c>
      <c r="M231" s="274">
        <f>IF(M$63=0,0,M$63/CHI!M$11*1000)</f>
        <v>19.336736441485822</v>
      </c>
      <c r="N231" s="274">
        <f>IF(N$63=0,0,N$63/CHI!N$11*1000)</f>
        <v>18.428075770262897</v>
      </c>
      <c r="O231" s="274">
        <f>IF(O$63=0,0,O$63/CHI!O$11*1000)</f>
        <v>11.596828017717161</v>
      </c>
      <c r="P231" s="274">
        <f>IF(P$63=0,0,P$63/CHI!P$11*1000)</f>
        <v>13.597622978735876</v>
      </c>
      <c r="Q231" s="274">
        <f>IF(Q$63=0,0,Q$63/CHI!Q$11*1000)</f>
        <v>11.841927497195444</v>
      </c>
      <c r="R231" s="274">
        <f>IF(R$63=0,0,R$63/CHI!R$11*1000)</f>
        <v>15.32927509198179</v>
      </c>
      <c r="S231" s="274">
        <f>IF(S$63=0,0,S$63/CHI!S$11*1000)</f>
        <v>14.845360562700716</v>
      </c>
      <c r="T231" s="274">
        <f>IF(T$63=0,0,T$63/CHI!T$11*1000)</f>
        <v>14.304142966959699</v>
      </c>
      <c r="U231" s="274">
        <f>IF(U$63=0,0,U$63/CHI!U$11*1000)</f>
        <v>13.19656114400077</v>
      </c>
      <c r="V231" s="274">
        <f>IF(V$63=0,0,V$63/CHI!V$11*1000)</f>
        <v>15.64661943586631</v>
      </c>
      <c r="W231" s="274">
        <f>IF(W$63=0,0,W$63/CHI!W$11*1000)</f>
        <v>10.774081491380997</v>
      </c>
      <c r="X231" s="274">
        <f>IF(X$63=0,0,X$63/CHI!X$11*1000)</f>
        <v>20.143558156009096</v>
      </c>
      <c r="Y231" s="274">
        <f>IF(Y$63=0,0,Y$63/CHI!Y$11*1000)</f>
        <v>11.878218194512321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23.263588102018414</v>
      </c>
      <c r="C232" s="274">
        <f>IF(C$64=0,0,C$64/CHI!C$11*1000)</f>
        <v>21.752392911818514</v>
      </c>
      <c r="D232" s="274">
        <f>IF(D$64=0,0,D$64/CHI!D$11*1000)</f>
        <v>22.525671897934789</v>
      </c>
      <c r="E232" s="274">
        <f>IF(E$64=0,0,E$64/CHI!E$11*1000)</f>
        <v>26.283934387651183</v>
      </c>
      <c r="F232" s="274">
        <f>IF(F$64=0,0,F$64/CHI!F$11*1000)</f>
        <v>30.189546359091146</v>
      </c>
      <c r="G232" s="274">
        <f>IF(G$64=0,0,G$64/CHI!G$11*1000)</f>
        <v>27.063379289169589</v>
      </c>
      <c r="H232" s="274">
        <f>IF(H$64=0,0,H$64/CHI!H$11*1000)</f>
        <v>29.206064429088173</v>
      </c>
      <c r="I232" s="274">
        <f>IF(I$64=0,0,I$64/CHI!I$11*1000)</f>
        <v>31.486392585752718</v>
      </c>
      <c r="J232" s="274">
        <f>IF(J$64=0,0,J$64/CHI!J$11*1000)</f>
        <v>29.634516281316031</v>
      </c>
      <c r="K232" s="274">
        <f>IF(K$64=0,0,K$64/CHI!K$11*1000)</f>
        <v>24.313576949095356</v>
      </c>
      <c r="L232" s="274">
        <f>IF(L$64=0,0,L$64/CHI!L$11*1000)</f>
        <v>21.285201258347836</v>
      </c>
      <c r="M232" s="274">
        <f>IF(M$64=0,0,M$64/CHI!M$11*1000)</f>
        <v>21.645195750613286</v>
      </c>
      <c r="N232" s="274">
        <f>IF(N$64=0,0,N$64/CHI!N$11*1000)</f>
        <v>20.628057302301652</v>
      </c>
      <c r="O232" s="274">
        <f>IF(O$64=0,0,O$64/CHI!O$11*1000)</f>
        <v>12.981281163410056</v>
      </c>
      <c r="P232" s="274">
        <f>IF(P$64=0,0,P$64/CHI!P$11*1000)</f>
        <v>15.2209351359996</v>
      </c>
      <c r="Q232" s="274">
        <f>IF(Q$64=0,0,Q$64/CHI!Q$11*1000)</f>
        <v>13.255641122120489</v>
      </c>
      <c r="R232" s="274">
        <f>IF(R$64=0,0,R$64/CHI!R$11*1000)</f>
        <v>17.159315434898208</v>
      </c>
      <c r="S232" s="274">
        <f>IF(S$64=0,0,S$64/CHI!S$11*1000)</f>
        <v>16.617630195274078</v>
      </c>
      <c r="T232" s="274">
        <f>IF(T$64=0,0,T$64/CHI!T$11*1000)</f>
        <v>16.011800931430109</v>
      </c>
      <c r="U232" s="274">
        <f>IF(U$64=0,0,U$64/CHI!U$11*1000)</f>
        <v>14.771993715754721</v>
      </c>
      <c r="V232" s="274">
        <f>IF(V$64=0,0,V$64/CHI!V$11*1000)</f>
        <v>17.514544998300295</v>
      </c>
      <c r="W232" s="274">
        <f>IF(W$64=0,0,W$64/CHI!W$11*1000)</f>
        <v>12.060313467047576</v>
      </c>
      <c r="X232" s="274">
        <f>IF(X$64=0,0,X$64/CHI!X$11*1000)</f>
        <v>22.548337498423127</v>
      </c>
      <c r="Y232" s="274">
        <f>IF(Y$64=0,0,Y$64/CHI!Y$11*1000)</f>
        <v>13.296264277414934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37.45240132555324</v>
      </c>
      <c r="C233" s="274">
        <f>IF(C$65=0,0,C$65/CHI!C$11*1000)</f>
        <v>35.019505398389619</v>
      </c>
      <c r="D233" s="274">
        <f>IF(D$65=0,0,D$65/CHI!D$11*1000)</f>
        <v>36.264418900023159</v>
      </c>
      <c r="E233" s="274">
        <f>IF(E$65=0,0,E$65/CHI!E$11*1000)</f>
        <v>42.314902360887835</v>
      </c>
      <c r="F233" s="274">
        <f>IF(F$65=0,0,F$65/CHI!F$11*1000)</f>
        <v>48.602605974569151</v>
      </c>
      <c r="G233" s="274">
        <f>IF(G$65=0,0,G$65/CHI!G$11*1000)</f>
        <v>43.569742462715951</v>
      </c>
      <c r="H233" s="274">
        <f>IF(H$65=0,0,H$65/CHI!H$11*1000)</f>
        <v>47.019283583484295</v>
      </c>
      <c r="I233" s="274">
        <f>IF(I$65=0,0,I$65/CHI!I$11*1000)</f>
        <v>50.690418272717814</v>
      </c>
      <c r="J233" s="274">
        <f>IF(J$65=0,0,J$65/CHI!J$11*1000)</f>
        <v>47.70905468190405</v>
      </c>
      <c r="K233" s="274">
        <f>IF(K$65=0,0,K$65/CHI!K$11*1000)</f>
        <v>39.142794205431855</v>
      </c>
      <c r="L233" s="274">
        <f>IF(L$65=0,0,L$65/CHI!L$11*1000)</f>
        <v>34.267366509710861</v>
      </c>
      <c r="M233" s="274">
        <f>IF(M$65=0,0,M$65/CHI!M$11*1000)</f>
        <v>34.846927071915992</v>
      </c>
      <c r="N233" s="274">
        <f>IF(N$65=0,0,N$65/CHI!N$11*1000)</f>
        <v>33.209420544429278</v>
      </c>
      <c r="O233" s="274">
        <f>IF(O$65=0,0,O$65/CHI!O$11*1000)</f>
        <v>20.898760316758512</v>
      </c>
      <c r="P233" s="274">
        <f>IF(P$65=0,0,P$65/CHI!P$11*1000)</f>
        <v>24.504413023638907</v>
      </c>
      <c r="Q233" s="274">
        <f>IF(Q$65=0,0,Q$65/CHI!Q$11*1000)</f>
        <v>21.34045655193189</v>
      </c>
      <c r="R233" s="274">
        <f>IF(R$65=0,0,R$65/CHI!R$11*1000)</f>
        <v>27.62504069971083</v>
      </c>
      <c r="S233" s="274">
        <f>IF(S$65=0,0,S$65/CHI!S$11*1000)</f>
        <v>26.752973463239659</v>
      </c>
      <c r="T233" s="274">
        <f>IF(T$65=0,0,T$65/CHI!T$11*1000)</f>
        <v>25.777639794815546</v>
      </c>
      <c r="U233" s="274">
        <f>IF(U$65=0,0,U$65/CHI!U$11*1000)</f>
        <v>23.781655460663647</v>
      </c>
      <c r="V233" s="274">
        <f>IF(V$65=0,0,V$65/CHI!V$11*1000)</f>
        <v>28.196930131078577</v>
      </c>
      <c r="W233" s="274">
        <f>IF(W$65=0,0,W$65/CHI!W$11*1000)</f>
        <v>19.416080533193874</v>
      </c>
      <c r="X233" s="274">
        <f>IF(X$65=0,0,X$65/CHI!X$11*1000)</f>
        <v>36.300908592071131</v>
      </c>
      <c r="Y233" s="274">
        <f>IF(Y$65=0,0,Y$65/CHI!Y$11*1000)</f>
        <v>21.405856382281598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7.1573607321275761</v>
      </c>
      <c r="C234" s="275">
        <f>IF(C$66=0,0,C$66/CHI!C$11*1000)</f>
        <v>6.6818457133302296</v>
      </c>
      <c r="D234" s="275">
        <f>IF(D$66=0,0,D$66/CHI!D$11*1000)</f>
        <v>6.9034445449005695</v>
      </c>
      <c r="E234" s="275">
        <f>IF(E$66=0,0,E$66/CHI!E$11*1000)</f>
        <v>8.0394591712749968</v>
      </c>
      <c r="F234" s="275">
        <f>IF(F$66=0,0,F$66/CHI!F$11*1000)</f>
        <v>11.943017275190769</v>
      </c>
      <c r="G234" s="275">
        <f>IF(G$66=0,0,G$66/CHI!G$11*1000)</f>
        <v>20.110932132599185</v>
      </c>
      <c r="H234" s="275">
        <f>IF(H$66=0,0,H$66/CHI!H$11*1000)</f>
        <v>20.103038314357249</v>
      </c>
      <c r="I234" s="275">
        <f>IF(I$66=0,0,I$66/CHI!I$11*1000)</f>
        <v>18.881169538545095</v>
      </c>
      <c r="J234" s="275">
        <f>IF(J$66=0,0,J$66/CHI!J$11*1000)</f>
        <v>18.722791843851152</v>
      </c>
      <c r="K234" s="275">
        <f>IF(K$66=0,0,K$66/CHI!K$11*1000)</f>
        <v>21.066624689310427</v>
      </c>
      <c r="L234" s="275">
        <f>IF(L$66=0,0,L$66/CHI!L$11*1000)</f>
        <v>16.587815928839355</v>
      </c>
      <c r="M234" s="275">
        <f>IF(M$66=0,0,M$66/CHI!M$11*1000)</f>
        <v>15.940255857934835</v>
      </c>
      <c r="N234" s="275">
        <f>IF(N$66=0,0,N$66/CHI!N$11*1000)</f>
        <v>16.808666842437972</v>
      </c>
      <c r="O234" s="275">
        <f>IF(O$66=0,0,O$66/CHI!O$11*1000)</f>
        <v>9.0815054904063341</v>
      </c>
      <c r="P234" s="275">
        <f>IF(P$66=0,0,P$66/CHI!P$11*1000)</f>
        <v>11.682109654402076</v>
      </c>
      <c r="Q234" s="275">
        <f>IF(Q$66=0,0,Q$66/CHI!Q$11*1000)</f>
        <v>9.868129155656888</v>
      </c>
      <c r="R234" s="275">
        <f>IF(R$66=0,0,R$66/CHI!R$11*1000)</f>
        <v>10.689168192547232</v>
      </c>
      <c r="S234" s="275">
        <f>IF(S$66=0,0,S$66/CHI!S$11*1000)</f>
        <v>10.685662191490545</v>
      </c>
      <c r="T234" s="275">
        <f>IF(T$66=0,0,T$66/CHI!T$11*1000)</f>
        <v>11.145562229971294</v>
      </c>
      <c r="U234" s="275">
        <f>IF(U$66=0,0,U$66/CHI!U$11*1000)</f>
        <v>10.902026517972148</v>
      </c>
      <c r="V234" s="275">
        <f>IF(V$66=0,0,V$66/CHI!V$11*1000)</f>
        <v>9.9230138620392232</v>
      </c>
      <c r="W234" s="275">
        <f>IF(W$66=0,0,W$66/CHI!W$11*1000)</f>
        <v>7.8027685309400852</v>
      </c>
      <c r="X234" s="275">
        <f>IF(X$66=0,0,X$66/CHI!X$11*1000)</f>
        <v>13.495059806068738</v>
      </c>
      <c r="Y234" s="275">
        <f>IF(Y$66=0,0,Y$66/CHI!Y$11*1000)</f>
        <v>7.0115901267656344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390.80793512447275</v>
      </c>
      <c r="C235" s="276">
        <f>IF(C$72=0,0,C$72/CHI!C$11*1000)</f>
        <v>313.15985786116676</v>
      </c>
      <c r="D235" s="276">
        <f>IF(D$72=0,0,D$72/CHI!D$11*1000)</f>
        <v>352.68545163141442</v>
      </c>
      <c r="E235" s="276">
        <f>IF(E$72=0,0,E$72/CHI!E$11*1000)</f>
        <v>403.711467400559</v>
      </c>
      <c r="F235" s="276">
        <f>IF(F$72=0,0,F$72/CHI!F$11*1000)</f>
        <v>338.29633232703975</v>
      </c>
      <c r="G235" s="276">
        <f>IF(G$72=0,0,G$72/CHI!G$11*1000)</f>
        <v>388.98024834544276</v>
      </c>
      <c r="H235" s="276">
        <f>IF(H$72=0,0,H$72/CHI!H$11*1000)</f>
        <v>386.39295835470563</v>
      </c>
      <c r="I235" s="276">
        <f>IF(I$72=0,0,I$72/CHI!I$11*1000)</f>
        <v>395.63168391662958</v>
      </c>
      <c r="J235" s="276">
        <f>IF(J$72=0,0,J$72/CHI!J$11*1000)</f>
        <v>380.85077901843931</v>
      </c>
      <c r="K235" s="276">
        <f>IF(K$72=0,0,K$72/CHI!K$11*1000)</f>
        <v>412.00958437567954</v>
      </c>
      <c r="L235" s="276">
        <f>IF(L$72=0,0,L$72/CHI!L$11*1000)</f>
        <v>336.77342879158704</v>
      </c>
      <c r="M235" s="276">
        <f>IF(M$72=0,0,M$72/CHI!M$11*1000)</f>
        <v>342.86631061456973</v>
      </c>
      <c r="N235" s="276">
        <f>IF(N$72=0,0,N$72/CHI!N$11*1000)</f>
        <v>338.97581214625689</v>
      </c>
      <c r="O235" s="276">
        <f>IF(O$72=0,0,O$72/CHI!O$11*1000)</f>
        <v>199.93330983451878</v>
      </c>
      <c r="P235" s="276">
        <f>IF(P$72=0,0,P$72/CHI!P$11*1000)</f>
        <v>259.91833916543317</v>
      </c>
      <c r="Q235" s="276">
        <f>IF(Q$72=0,0,Q$72/CHI!Q$11*1000)</f>
        <v>204.33275556578752</v>
      </c>
      <c r="R235" s="276">
        <f>IF(R$72=0,0,R$72/CHI!R$11*1000)</f>
        <v>231.97879903717208</v>
      </c>
      <c r="S235" s="276">
        <f>IF(S$72=0,0,S$72/CHI!S$11*1000)</f>
        <v>276.35468366824318</v>
      </c>
      <c r="T235" s="276">
        <f>IF(T$72=0,0,T$72/CHI!T$11*1000)</f>
        <v>268.17484636202801</v>
      </c>
      <c r="U235" s="276">
        <f>IF(U$72=0,0,U$72/CHI!U$11*1000)</f>
        <v>246.77989824536388</v>
      </c>
      <c r="V235" s="276">
        <f>IF(V$72=0,0,V$72/CHI!V$11*1000)</f>
        <v>197.79703700418457</v>
      </c>
      <c r="W235" s="276">
        <f>IF(W$72=0,0,W$72/CHI!W$11*1000)</f>
        <v>166.030173421824</v>
      </c>
      <c r="X235" s="276">
        <f>IF(X$72=0,0,X$72/CHI!X$11*1000)</f>
        <v>226.05962978864491</v>
      </c>
      <c r="Y235" s="276">
        <f>IF(Y$72=0,0,Y$72/CHI!Y$11*1000)</f>
        <v>117.99599647313183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40.532555575085311</v>
      </c>
      <c r="C236" s="276">
        <f>IF(C$85=0,0,C$85/CHI!C$11*1000)</f>
        <v>37.459702104156179</v>
      </c>
      <c r="D236" s="276">
        <f>IF(D$85=0,0,D$85/CHI!D$11*1000)</f>
        <v>38.330225100015326</v>
      </c>
      <c r="E236" s="276">
        <f>IF(E$85=0,0,E$85/CHI!E$11*1000)</f>
        <v>45.344757762922704</v>
      </c>
      <c r="F236" s="276">
        <f>IF(F$85=0,0,F$85/CHI!F$11*1000)</f>
        <v>86.991927055713248</v>
      </c>
      <c r="G236" s="276">
        <f>IF(G$85=0,0,G$85/CHI!G$11*1000)</f>
        <v>145.74840699458727</v>
      </c>
      <c r="H236" s="276">
        <f>IF(H$85=0,0,H$85/CHI!H$11*1000)</f>
        <v>146.12993217957941</v>
      </c>
      <c r="I236" s="276">
        <f>IF(I$85=0,0,I$85/CHI!I$11*1000)</f>
        <v>138.81855125881555</v>
      </c>
      <c r="J236" s="276">
        <f>IF(J$85=0,0,J$85/CHI!J$11*1000)</f>
        <v>137.16250648007377</v>
      </c>
      <c r="K236" s="276">
        <f>IF(K$85=0,0,K$85/CHI!K$11*1000)</f>
        <v>152.11617847792795</v>
      </c>
      <c r="L236" s="276">
        <f>IF(L$85=0,0,L$85/CHI!L$11*1000)</f>
        <v>120.80504639819684</v>
      </c>
      <c r="M236" s="276">
        <f>IF(M$85=0,0,M$85/CHI!M$11*1000)</f>
        <v>116.72104161336027</v>
      </c>
      <c r="N236" s="276">
        <f>IF(N$85=0,0,N$85/CHI!N$11*1000)</f>
        <v>122.03237398453527</v>
      </c>
      <c r="O236" s="276">
        <f>IF(O$85=0,0,O$85/CHI!O$11*1000)</f>
        <v>66.834747215214193</v>
      </c>
      <c r="P236" s="276">
        <f>IF(P$85=0,0,P$85/CHI!P$11*1000)</f>
        <v>85.775703535790925</v>
      </c>
      <c r="Q236" s="276">
        <f>IF(Q$85=0,0,Q$85/CHI!Q$11*1000)</f>
        <v>72.081722909758838</v>
      </c>
      <c r="R236" s="276">
        <f>IF(R$85=0,0,R$85/CHI!R$11*1000)</f>
        <v>78.80541290535426</v>
      </c>
      <c r="S236" s="276">
        <f>IF(S$85=0,0,S$85/CHI!S$11*1000)</f>
        <v>79.895883927503291</v>
      </c>
      <c r="T236" s="276">
        <f>IF(T$85=0,0,T$85/CHI!T$11*1000)</f>
        <v>81.507911495823762</v>
      </c>
      <c r="U236" s="276">
        <f>IF(U$85=0,0,U$85/CHI!U$11*1000)</f>
        <v>79.131697207384519</v>
      </c>
      <c r="V236" s="276">
        <f>IF(V$85=0,0,V$85/CHI!V$11*1000)</f>
        <v>71.445714895580181</v>
      </c>
      <c r="W236" s="276">
        <f>IF(W$85=0,0,W$85/CHI!W$11*1000)</f>
        <v>55.582679548723519</v>
      </c>
      <c r="X236" s="276">
        <f>IF(X$85=0,0,X$85/CHI!X$11*1000)</f>
        <v>93.692784486880598</v>
      </c>
      <c r="Y236" s="276">
        <f>IF(Y$85=0,0,Y$85/CHI!Y$11*1000)</f>
        <v>48.812250579048943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16.276316588362342</v>
      </c>
      <c r="C237" s="276">
        <f>IF(C$93=0,0,C$93/CHI!C$11*1000)</f>
        <v>14.06371571472833</v>
      </c>
      <c r="D237" s="276">
        <f>IF(D$93=0,0,D$93/CHI!D$11*1000)</f>
        <v>15.138496051971607</v>
      </c>
      <c r="E237" s="276">
        <f>IF(E$93=0,0,E$93/CHI!E$11*1000)</f>
        <v>17.475865275438625</v>
      </c>
      <c r="F237" s="276">
        <f>IF(F$93=0,0,F$93/CHI!F$11*1000)</f>
        <v>20.22783855753546</v>
      </c>
      <c r="G237" s="276">
        <f>IF(G$93=0,0,G$93/CHI!G$11*1000)</f>
        <v>30.101273400589644</v>
      </c>
      <c r="H237" s="276">
        <f>IF(H$93=0,0,H$93/CHI!H$11*1000)</f>
        <v>30.03583211396657</v>
      </c>
      <c r="I237" s="276">
        <f>IF(I$93=0,0,I$93/CHI!I$11*1000)</f>
        <v>28.927583828592095</v>
      </c>
      <c r="J237" s="276">
        <f>IF(J$93=0,0,J$93/CHI!J$11*1000)</f>
        <v>28.433687997523926</v>
      </c>
      <c r="K237" s="276">
        <f>IF(K$93=0,0,K$93/CHI!K$11*1000)</f>
        <v>31.631820853591758</v>
      </c>
      <c r="L237" s="276">
        <f>IF(L$93=0,0,L$93/CHI!L$11*1000)</f>
        <v>25.177664028464733</v>
      </c>
      <c r="M237" s="276">
        <f>IF(M$93=0,0,M$93/CHI!M$11*1000)</f>
        <v>24.61665474204618</v>
      </c>
      <c r="N237" s="276">
        <f>IF(N$93=0,0,N$93/CHI!N$11*1000)</f>
        <v>25.462938124965401</v>
      </c>
      <c r="O237" s="276">
        <f>IF(O$93=0,0,O$93/CHI!O$11*1000)</f>
        <v>14.125355059029374</v>
      </c>
      <c r="P237" s="276">
        <f>IF(P$93=0,0,P$93/CHI!P$11*1000)</f>
        <v>18.230398861741939</v>
      </c>
      <c r="Q237" s="276">
        <f>IF(Q$93=0,0,Q$93/CHI!Q$11*1000)</f>
        <v>15.065604586574844</v>
      </c>
      <c r="R237" s="276">
        <f>IF(R$93=0,0,R$93/CHI!R$11*1000)</f>
        <v>16.552280579990509</v>
      </c>
      <c r="S237" s="276">
        <f>IF(S$93=0,0,S$93/CHI!S$11*1000)</f>
        <v>17.52191626971803</v>
      </c>
      <c r="T237" s="276">
        <f>IF(T$93=0,0,T$93/CHI!T$11*1000)</f>
        <v>17.643161861529517</v>
      </c>
      <c r="U237" s="276">
        <f>IF(U$93=0,0,U$93/CHI!U$11*1000)</f>
        <v>16.905941459511038</v>
      </c>
      <c r="V237" s="276">
        <f>IF(V$93=0,0,V$93/CHI!V$11*1000)</f>
        <v>14.783761261698256</v>
      </c>
      <c r="W237" s="276">
        <f>IF(W$93=0,0,W$93/CHI!W$11*1000)</f>
        <v>11.704639769361671</v>
      </c>
      <c r="X237" s="276">
        <f>IF(X$93=0,0,X$93/CHI!X$11*1000)</f>
        <v>18.856035140934413</v>
      </c>
      <c r="Y237" s="276">
        <f>IF(Y$93=0,0,Y$93/CHI!Y$11*1000)</f>
        <v>9.7782386772762475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7.1035277461669297</v>
      </c>
      <c r="C238" s="277">
        <f>IF(C$107=0,0,C$107/CHI!C$11*1000)</f>
        <v>6.6420848717322842</v>
      </c>
      <c r="D238" s="277">
        <f>IF(D$107=0,0,D$107/CHI!D$11*1000)</f>
        <v>6.8782053149466407</v>
      </c>
      <c r="E238" s="277">
        <f>IF(E$107=0,0,E$107/CHI!E$11*1000)</f>
        <v>8.025789331479432</v>
      </c>
      <c r="F238" s="277">
        <f>IF(F$107=0,0,F$107/CHI!F$11*1000)</f>
        <v>9.2183664560064269</v>
      </c>
      <c r="G238" s="277">
        <f>IF(G$107=0,0,G$107/CHI!G$11*1000)</f>
        <v>8.2637925346080205</v>
      </c>
      <c r="H238" s="277">
        <f>IF(H$107=0,0,H$107/CHI!H$11*1000)</f>
        <v>8.9180606241204234</v>
      </c>
      <c r="I238" s="277">
        <f>IF(I$107=0,0,I$107/CHI!I$11*1000)</f>
        <v>9.6143579562515331</v>
      </c>
      <c r="J238" s="277">
        <f>IF(J$107=0,0,J$107/CHI!J$11*1000)</f>
        <v>9.0488882336383671</v>
      </c>
      <c r="K238" s="277">
        <f>IF(K$107=0,0,K$107/CHI!K$11*1000)</f>
        <v>7.4241414397927148</v>
      </c>
      <c r="L238" s="277">
        <f>IF(L$107=0,0,L$107/CHI!L$11*1000)</f>
        <v>6.4994280786936152</v>
      </c>
      <c r="M238" s="277">
        <f>IF(M$107=0,0,M$107/CHI!M$11*1000)</f>
        <v>6.6093522594803717</v>
      </c>
      <c r="N238" s="277">
        <f>IF(N$107=0,0,N$107/CHI!N$11*1000)</f>
        <v>6.2987694225770641</v>
      </c>
      <c r="O238" s="277">
        <f>IF(O$107=0,0,O$107/CHI!O$11*1000)</f>
        <v>3.9638292476936012</v>
      </c>
      <c r="P238" s="277">
        <f>IF(P$107=0,0,P$107/CHI!P$11*1000)</f>
        <v>4.647706733244612</v>
      </c>
      <c r="Q238" s="277">
        <f>IF(Q$107=0,0,Q$107/CHI!Q$11*1000)</f>
        <v>4.0476049563499856</v>
      </c>
      <c r="R238" s="277">
        <f>IF(R$107=0,0,R$107/CHI!R$11*1000)</f>
        <v>5.2395904175441537</v>
      </c>
      <c r="S238" s="277">
        <f>IF(S$107=0,0,S$107/CHI!S$11*1000)</f>
        <v>5.0741870364111641</v>
      </c>
      <c r="T238" s="277">
        <f>IF(T$107=0,0,T$107/CHI!T$11*1000)</f>
        <v>4.8891973019693733</v>
      </c>
      <c r="U238" s="277">
        <f>IF(U$107=0,0,U$107/CHI!U$11*1000)</f>
        <v>4.510622641954483</v>
      </c>
      <c r="V238" s="277">
        <f>IF(V$107=0,0,V$107/CHI!V$11*1000)</f>
        <v>5.3480596291214759</v>
      </c>
      <c r="W238" s="277">
        <f>IF(W$107=0,0,W$107/CHI!W$11*1000)</f>
        <v>3.6826121131851601</v>
      </c>
      <c r="X238" s="277">
        <f>IF(X$107=0,0,X$107/CHI!X$11*1000)</f>
        <v>6.8851262474032486</v>
      </c>
      <c r="Y238" s="277">
        <f>IF(Y$107=0,0,Y$107/CHI!Y$11*1000)</f>
        <v>4.0600092213114118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0</v>
      </c>
      <c r="C240" s="320">
        <f t="shared" si="58"/>
        <v>0</v>
      </c>
      <c r="D240" s="320">
        <f t="shared" si="58"/>
        <v>0</v>
      </c>
      <c r="E240" s="320">
        <f t="shared" si="58"/>
        <v>0</v>
      </c>
      <c r="F240" s="320">
        <f t="shared" si="58"/>
        <v>0</v>
      </c>
      <c r="G240" s="320">
        <f t="shared" si="58"/>
        <v>0</v>
      </c>
      <c r="H240" s="320">
        <f t="shared" si="58"/>
        <v>0</v>
      </c>
      <c r="I240" s="320">
        <f t="shared" si="58"/>
        <v>0</v>
      </c>
      <c r="J240" s="320">
        <f t="shared" si="58"/>
        <v>0</v>
      </c>
      <c r="K240" s="320">
        <f t="shared" si="58"/>
        <v>0</v>
      </c>
      <c r="L240" s="320">
        <f t="shared" si="58"/>
        <v>0</v>
      </c>
      <c r="M240" s="320">
        <f t="shared" si="58"/>
        <v>0</v>
      </c>
      <c r="N240" s="320">
        <f t="shared" si="58"/>
        <v>0</v>
      </c>
      <c r="O240" s="320">
        <f t="shared" si="58"/>
        <v>0</v>
      </c>
      <c r="P240" s="320">
        <f t="shared" si="58"/>
        <v>0</v>
      </c>
      <c r="Q240" s="320">
        <f t="shared" si="58"/>
        <v>0</v>
      </c>
      <c r="R240" s="320">
        <f t="shared" si="58"/>
        <v>0</v>
      </c>
      <c r="S240" s="320">
        <f t="shared" si="58"/>
        <v>0</v>
      </c>
      <c r="T240" s="320">
        <f t="shared" si="58"/>
        <v>0</v>
      </c>
      <c r="U240" s="320">
        <f t="shared" si="58"/>
        <v>0</v>
      </c>
      <c r="V240" s="320">
        <f t="shared" si="58"/>
        <v>0</v>
      </c>
      <c r="W240" s="320">
        <f t="shared" si="58"/>
        <v>0</v>
      </c>
      <c r="X240" s="320">
        <f t="shared" si="58"/>
        <v>0</v>
      </c>
      <c r="Y240" s="320">
        <f t="shared" si="58"/>
        <v>0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</v>
      </c>
      <c r="C241" s="273">
        <f>IF(C$111=0,0,C$111/CHI!C$12*1000)</f>
        <v>0</v>
      </c>
      <c r="D241" s="273">
        <f>IF(D$111=0,0,D$111/CHI!D$12*1000)</f>
        <v>0</v>
      </c>
      <c r="E241" s="273">
        <f>IF(E$111=0,0,E$111/CHI!E$12*1000)</f>
        <v>0</v>
      </c>
      <c r="F241" s="273">
        <f>IF(F$111=0,0,F$111/CHI!F$12*1000)</f>
        <v>0</v>
      </c>
      <c r="G241" s="273">
        <f>IF(G$111=0,0,G$111/CHI!G$12*1000)</f>
        <v>0</v>
      </c>
      <c r="H241" s="273">
        <f>IF(H$111=0,0,H$111/CHI!H$12*1000)</f>
        <v>0</v>
      </c>
      <c r="I241" s="273">
        <f>IF(I$111=0,0,I$111/CHI!I$12*1000)</f>
        <v>0</v>
      </c>
      <c r="J241" s="273">
        <f>IF(J$111=0,0,J$111/CHI!J$12*1000)</f>
        <v>0</v>
      </c>
      <c r="K241" s="273">
        <f>IF(K$111=0,0,K$111/CHI!K$12*1000)</f>
        <v>0</v>
      </c>
      <c r="L241" s="273">
        <f>IF(L$111=0,0,L$111/CHI!L$12*1000)</f>
        <v>0</v>
      </c>
      <c r="M241" s="273">
        <f>IF(M$111=0,0,M$111/CHI!M$12*1000)</f>
        <v>0</v>
      </c>
      <c r="N241" s="273">
        <f>IF(N$111=0,0,N$111/CHI!N$12*1000)</f>
        <v>0</v>
      </c>
      <c r="O241" s="273">
        <f>IF(O$111=0,0,O$111/CHI!O$12*1000)</f>
        <v>0</v>
      </c>
      <c r="P241" s="273">
        <f>IF(P$111=0,0,P$111/CHI!P$12*1000)</f>
        <v>0</v>
      </c>
      <c r="Q241" s="273">
        <f>IF(Q$111=0,0,Q$111/CHI!Q$12*1000)</f>
        <v>0</v>
      </c>
      <c r="R241" s="273">
        <f>IF(R$111=0,0,R$111/CHI!R$12*1000)</f>
        <v>0</v>
      </c>
      <c r="S241" s="273">
        <f>IF(S$111=0,0,S$111/CHI!S$12*1000)</f>
        <v>0</v>
      </c>
      <c r="T241" s="273">
        <f>IF(T$111=0,0,T$111/CHI!T$12*1000)</f>
        <v>0</v>
      </c>
      <c r="U241" s="273">
        <f>IF(U$111=0,0,U$111/CHI!U$12*1000)</f>
        <v>0</v>
      </c>
      <c r="V241" s="273">
        <f>IF(V$111=0,0,V$111/CHI!V$12*1000)</f>
        <v>0</v>
      </c>
      <c r="W241" s="273">
        <f>IF(W$111=0,0,W$111/CHI!W$12*1000)</f>
        <v>0</v>
      </c>
      <c r="X241" s="273">
        <f>IF(X$111=0,0,X$111/CHI!X$12*1000)</f>
        <v>0</v>
      </c>
      <c r="Y241" s="273">
        <f>IF(Y$111=0,0,Y$111/CHI!Y$12*1000)</f>
        <v>0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0</v>
      </c>
      <c r="C242" s="274">
        <f>IF(C$112=0,0,C$112/CHI!C$12*1000)</f>
        <v>0</v>
      </c>
      <c r="D242" s="274">
        <f>IF(D$112=0,0,D$112/CHI!D$12*1000)</f>
        <v>0</v>
      </c>
      <c r="E242" s="274">
        <f>IF(E$112=0,0,E$112/CHI!E$12*1000)</f>
        <v>0</v>
      </c>
      <c r="F242" s="274">
        <f>IF(F$112=0,0,F$112/CHI!F$12*1000)</f>
        <v>0</v>
      </c>
      <c r="G242" s="274">
        <f>IF(G$112=0,0,G$112/CHI!G$12*1000)</f>
        <v>0</v>
      </c>
      <c r="H242" s="274">
        <f>IF(H$112=0,0,H$112/CHI!H$12*1000)</f>
        <v>0</v>
      </c>
      <c r="I242" s="274">
        <f>IF(I$112=0,0,I$112/CHI!I$12*1000)</f>
        <v>0</v>
      </c>
      <c r="J242" s="274">
        <f>IF(J$112=0,0,J$112/CHI!J$12*1000)</f>
        <v>0</v>
      </c>
      <c r="K242" s="274">
        <f>IF(K$112=0,0,K$112/CHI!K$12*1000)</f>
        <v>0</v>
      </c>
      <c r="L242" s="274">
        <f>IF(L$112=0,0,L$112/CHI!L$12*1000)</f>
        <v>0</v>
      </c>
      <c r="M242" s="274">
        <f>IF(M$112=0,0,M$112/CHI!M$12*1000)</f>
        <v>0</v>
      </c>
      <c r="N242" s="274">
        <f>IF(N$112=0,0,N$112/CHI!N$12*1000)</f>
        <v>0</v>
      </c>
      <c r="O242" s="274">
        <f>IF(O$112=0,0,O$112/CHI!O$12*1000)</f>
        <v>0</v>
      </c>
      <c r="P242" s="274">
        <f>IF(P$112=0,0,P$112/CHI!P$12*1000)</f>
        <v>0</v>
      </c>
      <c r="Q242" s="274">
        <f>IF(Q$112=0,0,Q$112/CHI!Q$12*1000)</f>
        <v>0</v>
      </c>
      <c r="R242" s="274">
        <f>IF(R$112=0,0,R$112/CHI!R$12*1000)</f>
        <v>0</v>
      </c>
      <c r="S242" s="274">
        <f>IF(S$112=0,0,S$112/CHI!S$12*1000)</f>
        <v>0</v>
      </c>
      <c r="T242" s="274">
        <f>IF(T$112=0,0,T$112/CHI!T$12*1000)</f>
        <v>0</v>
      </c>
      <c r="U242" s="274">
        <f>IF(U$112=0,0,U$112/CHI!U$12*1000)</f>
        <v>0</v>
      </c>
      <c r="V242" s="274">
        <f>IF(V$112=0,0,V$112/CHI!V$12*1000)</f>
        <v>0</v>
      </c>
      <c r="W242" s="274">
        <f>IF(W$112=0,0,W$112/CHI!W$12*1000)</f>
        <v>0</v>
      </c>
      <c r="X242" s="274">
        <f>IF(X$112=0,0,X$112/CHI!X$12*1000)</f>
        <v>0</v>
      </c>
      <c r="Y242" s="274">
        <f>IF(Y$112=0,0,Y$112/CHI!Y$12*1000)</f>
        <v>0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0</v>
      </c>
      <c r="C243" s="274">
        <f>IF(C$113=0,0,C$113/CHI!C$12*1000)</f>
        <v>0</v>
      </c>
      <c r="D243" s="274">
        <f>IF(D$113=0,0,D$113/CHI!D$12*1000)</f>
        <v>0</v>
      </c>
      <c r="E243" s="274">
        <f>IF(E$113=0,0,E$113/CHI!E$12*1000)</f>
        <v>0</v>
      </c>
      <c r="F243" s="274">
        <f>IF(F$113=0,0,F$113/CHI!F$12*1000)</f>
        <v>0</v>
      </c>
      <c r="G243" s="274">
        <f>IF(G$113=0,0,G$113/CHI!G$12*1000)</f>
        <v>0</v>
      </c>
      <c r="H243" s="274">
        <f>IF(H$113=0,0,H$113/CHI!H$12*1000)</f>
        <v>0</v>
      </c>
      <c r="I243" s="274">
        <f>IF(I$113=0,0,I$113/CHI!I$12*1000)</f>
        <v>0</v>
      </c>
      <c r="J243" s="274">
        <f>IF(J$113=0,0,J$113/CHI!J$12*1000)</f>
        <v>0</v>
      </c>
      <c r="K243" s="274">
        <f>IF(K$113=0,0,K$113/CHI!K$12*1000)</f>
        <v>0</v>
      </c>
      <c r="L243" s="274">
        <f>IF(L$113=0,0,L$113/CHI!L$12*1000)</f>
        <v>0</v>
      </c>
      <c r="M243" s="274">
        <f>IF(M$113=0,0,M$113/CHI!M$12*1000)</f>
        <v>0</v>
      </c>
      <c r="N243" s="274">
        <f>IF(N$113=0,0,N$113/CHI!N$12*1000)</f>
        <v>0</v>
      </c>
      <c r="O243" s="274">
        <f>IF(O$113=0,0,O$113/CHI!O$12*1000)</f>
        <v>0</v>
      </c>
      <c r="P243" s="274">
        <f>IF(P$113=0,0,P$113/CHI!P$12*1000)</f>
        <v>0</v>
      </c>
      <c r="Q243" s="274">
        <f>IF(Q$113=0,0,Q$113/CHI!Q$12*1000)</f>
        <v>0</v>
      </c>
      <c r="R243" s="274">
        <f>IF(R$113=0,0,R$113/CHI!R$12*1000)</f>
        <v>0</v>
      </c>
      <c r="S243" s="274">
        <f>IF(S$113=0,0,S$113/CHI!S$12*1000)</f>
        <v>0</v>
      </c>
      <c r="T243" s="274">
        <f>IF(T$113=0,0,T$113/CHI!T$12*1000)</f>
        <v>0</v>
      </c>
      <c r="U243" s="274">
        <f>IF(U$113=0,0,U$113/CHI!U$12*1000)</f>
        <v>0</v>
      </c>
      <c r="V243" s="274">
        <f>IF(V$113=0,0,V$113/CHI!V$12*1000)</f>
        <v>0</v>
      </c>
      <c r="W243" s="274">
        <f>IF(W$113=0,0,W$113/CHI!W$12*1000)</f>
        <v>0</v>
      </c>
      <c r="X243" s="274">
        <f>IF(X$113=0,0,X$113/CHI!X$12*1000)</f>
        <v>0</v>
      </c>
      <c r="Y243" s="274">
        <f>IF(Y$113=0,0,Y$113/CHI!Y$12*1000)</f>
        <v>0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0</v>
      </c>
      <c r="C244" s="274">
        <f>IF(C$114=0,0,C$114/CHI!C$12*1000)</f>
        <v>0</v>
      </c>
      <c r="D244" s="274">
        <f>IF(D$114=0,0,D$114/CHI!D$12*1000)</f>
        <v>0</v>
      </c>
      <c r="E244" s="274">
        <f>IF(E$114=0,0,E$114/CHI!E$12*1000)</f>
        <v>0</v>
      </c>
      <c r="F244" s="274">
        <f>IF(F$114=0,0,F$114/CHI!F$12*1000)</f>
        <v>0</v>
      </c>
      <c r="G244" s="274">
        <f>IF(G$114=0,0,G$114/CHI!G$12*1000)</f>
        <v>0</v>
      </c>
      <c r="H244" s="274">
        <f>IF(H$114=0,0,H$114/CHI!H$12*1000)</f>
        <v>0</v>
      </c>
      <c r="I244" s="274">
        <f>IF(I$114=0,0,I$114/CHI!I$12*1000)</f>
        <v>0</v>
      </c>
      <c r="J244" s="274">
        <f>IF(J$114=0,0,J$114/CHI!J$12*1000)</f>
        <v>0</v>
      </c>
      <c r="K244" s="274">
        <f>IF(K$114=0,0,K$114/CHI!K$12*1000)</f>
        <v>0</v>
      </c>
      <c r="L244" s="274">
        <f>IF(L$114=0,0,L$114/CHI!L$12*1000)</f>
        <v>0</v>
      </c>
      <c r="M244" s="274">
        <f>IF(M$114=0,0,M$114/CHI!M$12*1000)</f>
        <v>0</v>
      </c>
      <c r="N244" s="274">
        <f>IF(N$114=0,0,N$114/CHI!N$12*1000)</f>
        <v>0</v>
      </c>
      <c r="O244" s="274">
        <f>IF(O$114=0,0,O$114/CHI!O$12*1000)</f>
        <v>0</v>
      </c>
      <c r="P244" s="274">
        <f>IF(P$114=0,0,P$114/CHI!P$12*1000)</f>
        <v>0</v>
      </c>
      <c r="Q244" s="274">
        <f>IF(Q$114=0,0,Q$114/CHI!Q$12*1000)</f>
        <v>0</v>
      </c>
      <c r="R244" s="274">
        <f>IF(R$114=0,0,R$114/CHI!R$12*1000)</f>
        <v>0</v>
      </c>
      <c r="S244" s="274">
        <f>IF(S$114=0,0,S$114/CHI!S$12*1000)</f>
        <v>0</v>
      </c>
      <c r="T244" s="274">
        <f>IF(T$114=0,0,T$114/CHI!T$12*1000)</f>
        <v>0</v>
      </c>
      <c r="U244" s="274">
        <f>IF(U$114=0,0,U$114/CHI!U$12*1000)</f>
        <v>0</v>
      </c>
      <c r="V244" s="274">
        <f>IF(V$114=0,0,V$114/CHI!V$12*1000)</f>
        <v>0</v>
      </c>
      <c r="W244" s="274">
        <f>IF(W$114=0,0,W$114/CHI!W$12*1000)</f>
        <v>0</v>
      </c>
      <c r="X244" s="274">
        <f>IF(X$114=0,0,X$114/CHI!X$12*1000)</f>
        <v>0</v>
      </c>
      <c r="Y244" s="274">
        <f>IF(Y$114=0,0,Y$114/CHI!Y$12*1000)</f>
        <v>0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0</v>
      </c>
      <c r="C245" s="275">
        <f>IF(C$115=0,0,C$115/CHI!C$12*1000)</f>
        <v>0</v>
      </c>
      <c r="D245" s="275">
        <f>IF(D$115=0,0,D$115/CHI!D$12*1000)</f>
        <v>0</v>
      </c>
      <c r="E245" s="275">
        <f>IF(E$115=0,0,E$115/CHI!E$12*1000)</f>
        <v>0</v>
      </c>
      <c r="F245" s="275">
        <f>IF(F$115=0,0,F$115/CHI!F$12*1000)</f>
        <v>0</v>
      </c>
      <c r="G245" s="275">
        <f>IF(G$115=0,0,G$115/CHI!G$12*1000)</f>
        <v>0</v>
      </c>
      <c r="H245" s="275">
        <f>IF(H$115=0,0,H$115/CHI!H$12*1000)</f>
        <v>0</v>
      </c>
      <c r="I245" s="275">
        <f>IF(I$115=0,0,I$115/CHI!I$12*1000)</f>
        <v>0</v>
      </c>
      <c r="J245" s="275">
        <f>IF(J$115=0,0,J$115/CHI!J$12*1000)</f>
        <v>0</v>
      </c>
      <c r="K245" s="275">
        <f>IF(K$115=0,0,K$115/CHI!K$12*1000)</f>
        <v>0</v>
      </c>
      <c r="L245" s="275">
        <f>IF(L$115=0,0,L$115/CHI!L$12*1000)</f>
        <v>0</v>
      </c>
      <c r="M245" s="275">
        <f>IF(M$115=0,0,M$115/CHI!M$12*1000)</f>
        <v>0</v>
      </c>
      <c r="N245" s="275">
        <f>IF(N$115=0,0,N$115/CHI!N$12*1000)</f>
        <v>0</v>
      </c>
      <c r="O245" s="275">
        <f>IF(O$115=0,0,O$115/CHI!O$12*1000)</f>
        <v>0</v>
      </c>
      <c r="P245" s="275">
        <f>IF(P$115=0,0,P$115/CHI!P$12*1000)</f>
        <v>0</v>
      </c>
      <c r="Q245" s="275">
        <f>IF(Q$115=0,0,Q$115/CHI!Q$12*1000)</f>
        <v>0</v>
      </c>
      <c r="R245" s="275">
        <f>IF(R$115=0,0,R$115/CHI!R$12*1000)</f>
        <v>0</v>
      </c>
      <c r="S245" s="275">
        <f>IF(S$115=0,0,S$115/CHI!S$12*1000)</f>
        <v>0</v>
      </c>
      <c r="T245" s="275">
        <f>IF(T$115=0,0,T$115/CHI!T$12*1000)</f>
        <v>0</v>
      </c>
      <c r="U245" s="275">
        <f>IF(U$115=0,0,U$115/CHI!U$12*1000)</f>
        <v>0</v>
      </c>
      <c r="V245" s="275">
        <f>IF(V$115=0,0,V$115/CHI!V$12*1000)</f>
        <v>0</v>
      </c>
      <c r="W245" s="275">
        <f>IF(W$115=0,0,W$115/CHI!W$12*1000)</f>
        <v>0</v>
      </c>
      <c r="X245" s="275">
        <f>IF(X$115=0,0,X$115/CHI!X$12*1000)</f>
        <v>0</v>
      </c>
      <c r="Y245" s="275">
        <f>IF(Y$115=0,0,Y$115/CHI!Y$12*1000)</f>
        <v>0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0</v>
      </c>
      <c r="C246" s="276">
        <f>IF(C$121=0,0,C$121/CHI!C$12*1000)</f>
        <v>0</v>
      </c>
      <c r="D246" s="276">
        <f>IF(D$121=0,0,D$121/CHI!D$12*1000)</f>
        <v>0</v>
      </c>
      <c r="E246" s="276">
        <f>IF(E$121=0,0,E$121/CHI!E$12*1000)</f>
        <v>0</v>
      </c>
      <c r="F246" s="276">
        <f>IF(F$121=0,0,F$121/CHI!F$12*1000)</f>
        <v>0</v>
      </c>
      <c r="G246" s="276">
        <f>IF(G$121=0,0,G$121/CHI!G$12*1000)</f>
        <v>0</v>
      </c>
      <c r="H246" s="276">
        <f>IF(H$121=0,0,H$121/CHI!H$12*1000)</f>
        <v>0</v>
      </c>
      <c r="I246" s="276">
        <f>IF(I$121=0,0,I$121/CHI!I$12*1000)</f>
        <v>0</v>
      </c>
      <c r="J246" s="276">
        <f>IF(J$121=0,0,J$121/CHI!J$12*1000)</f>
        <v>0</v>
      </c>
      <c r="K246" s="276">
        <f>IF(K$121=0,0,K$121/CHI!K$12*1000)</f>
        <v>0</v>
      </c>
      <c r="L246" s="276">
        <f>IF(L$121=0,0,L$121/CHI!L$12*1000)</f>
        <v>0</v>
      </c>
      <c r="M246" s="276">
        <f>IF(M$121=0,0,M$121/CHI!M$12*1000)</f>
        <v>0</v>
      </c>
      <c r="N246" s="276">
        <f>IF(N$121=0,0,N$121/CHI!N$12*1000)</f>
        <v>0</v>
      </c>
      <c r="O246" s="276">
        <f>IF(O$121=0,0,O$121/CHI!O$12*1000)</f>
        <v>0</v>
      </c>
      <c r="P246" s="276">
        <f>IF(P$121=0,0,P$121/CHI!P$12*1000)</f>
        <v>0</v>
      </c>
      <c r="Q246" s="276">
        <f>IF(Q$121=0,0,Q$121/CHI!Q$12*1000)</f>
        <v>0</v>
      </c>
      <c r="R246" s="276">
        <f>IF(R$121=0,0,R$121/CHI!R$12*1000)</f>
        <v>0</v>
      </c>
      <c r="S246" s="276">
        <f>IF(S$121=0,0,S$121/CHI!S$12*1000)</f>
        <v>0</v>
      </c>
      <c r="T246" s="276">
        <f>IF(T$121=0,0,T$121/CHI!T$12*1000)</f>
        <v>0</v>
      </c>
      <c r="U246" s="276">
        <f>IF(U$121=0,0,U$121/CHI!U$12*1000)</f>
        <v>0</v>
      </c>
      <c r="V246" s="276">
        <f>IF(V$121=0,0,V$121/CHI!V$12*1000)</f>
        <v>0</v>
      </c>
      <c r="W246" s="276">
        <f>IF(W$121=0,0,W$121/CHI!W$12*1000)</f>
        <v>0</v>
      </c>
      <c r="X246" s="276">
        <f>IF(X$121=0,0,X$121/CHI!X$12*1000)</f>
        <v>0</v>
      </c>
      <c r="Y246" s="276">
        <f>IF(Y$121=0,0,Y$121/CHI!Y$12*1000)</f>
        <v>0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0</v>
      </c>
      <c r="C247" s="276">
        <f>IF(C$134=0,0,C$134/CHI!C$12*1000)</f>
        <v>0</v>
      </c>
      <c r="D247" s="276">
        <f>IF(D$134=0,0,D$134/CHI!D$12*1000)</f>
        <v>0</v>
      </c>
      <c r="E247" s="276">
        <f>IF(E$134=0,0,E$134/CHI!E$12*1000)</f>
        <v>0</v>
      </c>
      <c r="F247" s="276">
        <f>IF(F$134=0,0,F$134/CHI!F$12*1000)</f>
        <v>0</v>
      </c>
      <c r="G247" s="276">
        <f>IF(G$134=0,0,G$134/CHI!G$12*1000)</f>
        <v>0</v>
      </c>
      <c r="H247" s="276">
        <f>IF(H$134=0,0,H$134/CHI!H$12*1000)</f>
        <v>0</v>
      </c>
      <c r="I247" s="276">
        <f>IF(I$134=0,0,I$134/CHI!I$12*1000)</f>
        <v>0</v>
      </c>
      <c r="J247" s="276">
        <f>IF(J$134=0,0,J$134/CHI!J$12*1000)</f>
        <v>0</v>
      </c>
      <c r="K247" s="276">
        <f>IF(K$134=0,0,K$134/CHI!K$12*1000)</f>
        <v>0</v>
      </c>
      <c r="L247" s="276">
        <f>IF(L$134=0,0,L$134/CHI!L$12*1000)</f>
        <v>0</v>
      </c>
      <c r="M247" s="276">
        <f>IF(M$134=0,0,M$134/CHI!M$12*1000)</f>
        <v>0</v>
      </c>
      <c r="N247" s="276">
        <f>IF(N$134=0,0,N$134/CHI!N$12*1000)</f>
        <v>0</v>
      </c>
      <c r="O247" s="276">
        <f>IF(O$134=0,0,O$134/CHI!O$12*1000)</f>
        <v>0</v>
      </c>
      <c r="P247" s="276">
        <f>IF(P$134=0,0,P$134/CHI!P$12*1000)</f>
        <v>0</v>
      </c>
      <c r="Q247" s="276">
        <f>IF(Q$134=0,0,Q$134/CHI!Q$12*1000)</f>
        <v>0</v>
      </c>
      <c r="R247" s="276">
        <f>IF(R$134=0,0,R$134/CHI!R$12*1000)</f>
        <v>0</v>
      </c>
      <c r="S247" s="276">
        <f>IF(S$134=0,0,S$134/CHI!S$12*1000)</f>
        <v>0</v>
      </c>
      <c r="T247" s="276">
        <f>IF(T$134=0,0,T$134/CHI!T$12*1000)</f>
        <v>0</v>
      </c>
      <c r="U247" s="276">
        <f>IF(U$134=0,0,U$134/CHI!U$12*1000)</f>
        <v>0</v>
      </c>
      <c r="V247" s="276">
        <f>IF(V$134=0,0,V$134/CHI!V$12*1000)</f>
        <v>0</v>
      </c>
      <c r="W247" s="276">
        <f>IF(W$134=0,0,W$134/CHI!W$12*1000)</f>
        <v>0</v>
      </c>
      <c r="X247" s="276">
        <f>IF(X$134=0,0,X$134/CHI!X$12*1000)</f>
        <v>0</v>
      </c>
      <c r="Y247" s="276">
        <f>IF(Y$134=0,0,Y$134/CHI!Y$12*1000)</f>
        <v>0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0</v>
      </c>
      <c r="C248" s="276">
        <f>IF(C$142=0,0,C$142/CHI!C$12*1000)</f>
        <v>0</v>
      </c>
      <c r="D248" s="276">
        <f>IF(D$142=0,0,D$142/CHI!D$12*1000)</f>
        <v>0</v>
      </c>
      <c r="E248" s="276">
        <f>IF(E$142=0,0,E$142/CHI!E$12*1000)</f>
        <v>0</v>
      </c>
      <c r="F248" s="276">
        <f>IF(F$142=0,0,F$142/CHI!F$12*1000)</f>
        <v>0</v>
      </c>
      <c r="G248" s="276">
        <f>IF(G$142=0,0,G$142/CHI!G$12*1000)</f>
        <v>0</v>
      </c>
      <c r="H248" s="276">
        <f>IF(H$142=0,0,H$142/CHI!H$12*1000)</f>
        <v>0</v>
      </c>
      <c r="I248" s="276">
        <f>IF(I$142=0,0,I$142/CHI!I$12*1000)</f>
        <v>0</v>
      </c>
      <c r="J248" s="276">
        <f>IF(J$142=0,0,J$142/CHI!J$12*1000)</f>
        <v>0</v>
      </c>
      <c r="K248" s="276">
        <f>IF(K$142=0,0,K$142/CHI!K$12*1000)</f>
        <v>0</v>
      </c>
      <c r="L248" s="276">
        <f>IF(L$142=0,0,L$142/CHI!L$12*1000)</f>
        <v>0</v>
      </c>
      <c r="M248" s="276">
        <f>IF(M$142=0,0,M$142/CHI!M$12*1000)</f>
        <v>0</v>
      </c>
      <c r="N248" s="276">
        <f>IF(N$142=0,0,N$142/CHI!N$12*1000)</f>
        <v>0</v>
      </c>
      <c r="O248" s="276">
        <f>IF(O$142=0,0,O$142/CHI!O$12*1000)</f>
        <v>0</v>
      </c>
      <c r="P248" s="276">
        <f>IF(P$142=0,0,P$142/CHI!P$12*1000)</f>
        <v>0</v>
      </c>
      <c r="Q248" s="276">
        <f>IF(Q$142=0,0,Q$142/CHI!Q$12*1000)</f>
        <v>0</v>
      </c>
      <c r="R248" s="276">
        <f>IF(R$142=0,0,R$142/CHI!R$12*1000)</f>
        <v>0</v>
      </c>
      <c r="S248" s="276">
        <f>IF(S$142=0,0,S$142/CHI!S$12*1000)</f>
        <v>0</v>
      </c>
      <c r="T248" s="276">
        <f>IF(T$142=0,0,T$142/CHI!T$12*1000)</f>
        <v>0</v>
      </c>
      <c r="U248" s="276">
        <f>IF(U$142=0,0,U$142/CHI!U$12*1000)</f>
        <v>0</v>
      </c>
      <c r="V248" s="276">
        <f>IF(V$142=0,0,V$142/CHI!V$12*1000)</f>
        <v>0</v>
      </c>
      <c r="W248" s="276">
        <f>IF(W$142=0,0,W$142/CHI!W$12*1000)</f>
        <v>0</v>
      </c>
      <c r="X248" s="276">
        <f>IF(X$142=0,0,X$142/CHI!X$12*1000)</f>
        <v>0</v>
      </c>
      <c r="Y248" s="276">
        <f>IF(Y$142=0,0,Y$142/CHI!Y$12*1000)</f>
        <v>0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0</v>
      </c>
      <c r="C249" s="277">
        <f>IF(C$156=0,0,C$156/CHI!C$12*1000)</f>
        <v>0</v>
      </c>
      <c r="D249" s="277">
        <f>IF(D$156=0,0,D$156/CHI!D$12*1000)</f>
        <v>0</v>
      </c>
      <c r="E249" s="277">
        <f>IF(E$156=0,0,E$156/CHI!E$12*1000)</f>
        <v>0</v>
      </c>
      <c r="F249" s="277">
        <f>IF(F$156=0,0,F$156/CHI!F$12*1000)</f>
        <v>0</v>
      </c>
      <c r="G249" s="277">
        <f>IF(G$156=0,0,G$156/CHI!G$12*1000)</f>
        <v>0</v>
      </c>
      <c r="H249" s="277">
        <f>IF(H$156=0,0,H$156/CHI!H$12*1000)</f>
        <v>0</v>
      </c>
      <c r="I249" s="277">
        <f>IF(I$156=0,0,I$156/CHI!I$12*1000)</f>
        <v>0</v>
      </c>
      <c r="J249" s="277">
        <f>IF(J$156=0,0,J$156/CHI!J$12*1000)</f>
        <v>0</v>
      </c>
      <c r="K249" s="277">
        <f>IF(K$156=0,0,K$156/CHI!K$12*1000)</f>
        <v>0</v>
      </c>
      <c r="L249" s="277">
        <f>IF(L$156=0,0,L$156/CHI!L$12*1000)</f>
        <v>0</v>
      </c>
      <c r="M249" s="277">
        <f>IF(M$156=0,0,M$156/CHI!M$12*1000)</f>
        <v>0</v>
      </c>
      <c r="N249" s="277">
        <f>IF(N$156=0,0,N$156/CHI!N$12*1000)</f>
        <v>0</v>
      </c>
      <c r="O249" s="277">
        <f>IF(O$156=0,0,O$156/CHI!O$12*1000)</f>
        <v>0</v>
      </c>
      <c r="P249" s="277">
        <f>IF(P$156=0,0,P$156/CHI!P$12*1000)</f>
        <v>0</v>
      </c>
      <c r="Q249" s="277">
        <f>IF(Q$156=0,0,Q$156/CHI!Q$12*1000)</f>
        <v>0</v>
      </c>
      <c r="R249" s="277">
        <f>IF(R$156=0,0,R$156/CHI!R$12*1000)</f>
        <v>0</v>
      </c>
      <c r="S249" s="277">
        <f>IF(S$156=0,0,S$156/CHI!S$12*1000)</f>
        <v>0</v>
      </c>
      <c r="T249" s="277">
        <f>IF(T$156=0,0,T$156/CHI!T$12*1000)</f>
        <v>0</v>
      </c>
      <c r="U249" s="277">
        <f>IF(U$156=0,0,U$156/CHI!U$12*1000)</f>
        <v>0</v>
      </c>
      <c r="V249" s="277">
        <f>IF(V$156=0,0,V$156/CHI!V$12*1000)</f>
        <v>0</v>
      </c>
      <c r="W249" s="277">
        <f>IF(W$156=0,0,W$156/CHI!W$12*1000)</f>
        <v>0</v>
      </c>
      <c r="X249" s="277">
        <f>IF(X$156=0,0,X$156/CHI!X$12*1000)</f>
        <v>0</v>
      </c>
      <c r="Y249" s="277">
        <f>IF(Y$156=0,0,Y$156/CHI!Y$12*1000)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670.26343940393394</v>
      </c>
      <c r="C5" s="223">
        <f t="shared" si="0"/>
        <v>738.22954031326606</v>
      </c>
      <c r="D5" s="223">
        <f t="shared" si="0"/>
        <v>744.65649441550761</v>
      </c>
      <c r="E5" s="223">
        <f t="shared" si="0"/>
        <v>759.84062011824119</v>
      </c>
      <c r="F5" s="223">
        <f t="shared" si="0"/>
        <v>711.50327022713191</v>
      </c>
      <c r="G5" s="223">
        <f t="shared" si="0"/>
        <v>746.49814549558687</v>
      </c>
      <c r="H5" s="223">
        <f t="shared" si="0"/>
        <v>798.55298782318675</v>
      </c>
      <c r="I5" s="223">
        <f t="shared" si="0"/>
        <v>1290.1965329634552</v>
      </c>
      <c r="J5" s="223">
        <f t="shared" si="0"/>
        <v>1145.9675469148281</v>
      </c>
      <c r="K5" s="223">
        <f t="shared" si="0"/>
        <v>779.52460012073141</v>
      </c>
      <c r="L5" s="223">
        <f t="shared" si="0"/>
        <v>763.707237764365</v>
      </c>
      <c r="M5" s="223">
        <f t="shared" si="0"/>
        <v>1277.8138333342151</v>
      </c>
      <c r="N5" s="223">
        <f t="shared" si="0"/>
        <v>1323.532418216826</v>
      </c>
      <c r="O5" s="223">
        <f t="shared" si="0"/>
        <v>1065.5850114232846</v>
      </c>
      <c r="P5" s="223">
        <f t="shared" si="0"/>
        <v>1161.6527947078923</v>
      </c>
      <c r="Q5" s="223">
        <f t="shared" si="0"/>
        <v>1233.7167211389042</v>
      </c>
      <c r="R5" s="223">
        <f t="shared" si="0"/>
        <v>1135.2190633297407</v>
      </c>
      <c r="S5" s="223">
        <f t="shared" si="0"/>
        <v>1324.2106748247711</v>
      </c>
      <c r="T5" s="223">
        <f t="shared" si="0"/>
        <v>1196.5640764459283</v>
      </c>
      <c r="U5" s="223">
        <f t="shared" si="0"/>
        <v>1307.1941040258257</v>
      </c>
      <c r="V5" s="223">
        <f t="shared" si="0"/>
        <v>1182.2983333856098</v>
      </c>
      <c r="W5" s="223">
        <f t="shared" si="0"/>
        <v>1095.3790275038309</v>
      </c>
      <c r="X5" s="223">
        <f t="shared" si="0"/>
        <v>649.51176991477575</v>
      </c>
      <c r="Y5" s="223">
        <f t="shared" si="0"/>
        <v>594.6994811678677</v>
      </c>
      <c r="DA5" s="89"/>
    </row>
    <row r="6" spans="1:105" ht="12" customHeight="1" x14ac:dyDescent="0.25">
      <c r="A6" s="55" t="s">
        <v>91</v>
      </c>
      <c r="B6" s="259">
        <v>0.30005729080286858</v>
      </c>
      <c r="C6" s="259">
        <v>0.30828429697998461</v>
      </c>
      <c r="D6" s="259">
        <v>0.33584414267911827</v>
      </c>
      <c r="E6" s="259">
        <v>0.37467140519140762</v>
      </c>
      <c r="F6" s="259">
        <v>0.47273392705616057</v>
      </c>
      <c r="G6" s="259">
        <v>0.5092311439910252</v>
      </c>
      <c r="H6" s="259">
        <v>0.58795957355549466</v>
      </c>
      <c r="I6" s="259">
        <v>0.69908854567673884</v>
      </c>
      <c r="J6" s="259">
        <v>0.65715714215935939</v>
      </c>
      <c r="K6" s="259">
        <v>0.5173783713062996</v>
      </c>
      <c r="L6" s="259">
        <v>0.58342118711194524</v>
      </c>
      <c r="M6" s="259">
        <v>0.6661099318035274</v>
      </c>
      <c r="N6" s="259">
        <v>0.67755402641782658</v>
      </c>
      <c r="O6" s="259">
        <v>0.6366660367955701</v>
      </c>
      <c r="P6" s="259">
        <v>0.64624226768255122</v>
      </c>
      <c r="Q6" s="259">
        <v>0.63914494500015906</v>
      </c>
      <c r="R6" s="259">
        <v>0.68456603572818664</v>
      </c>
      <c r="S6" s="259">
        <v>0.73208160299460812</v>
      </c>
      <c r="T6" s="259">
        <v>0.70938886464678708</v>
      </c>
      <c r="U6" s="259">
        <v>0.7195088057782103</v>
      </c>
      <c r="V6" s="259">
        <v>0.80137375492884189</v>
      </c>
      <c r="W6" s="259">
        <v>0.76136917669601822</v>
      </c>
      <c r="X6" s="259">
        <v>0.48587342075326362</v>
      </c>
      <c r="Y6" s="259">
        <v>0.39442461174224092</v>
      </c>
      <c r="DA6" s="67" t="s">
        <v>1134</v>
      </c>
    </row>
    <row r="7" spans="1:105" ht="12" customHeight="1" x14ac:dyDescent="0.25">
      <c r="A7" s="173" t="s">
        <v>92</v>
      </c>
      <c r="B7" s="224">
        <v>0.62207047415240124</v>
      </c>
      <c r="C7" s="224">
        <v>0.63912647575716008</v>
      </c>
      <c r="D7" s="224">
        <v>0.69626278541240672</v>
      </c>
      <c r="E7" s="224">
        <v>0.77675839188953066</v>
      </c>
      <c r="F7" s="224">
        <v>0.98005889930184342</v>
      </c>
      <c r="G7" s="224">
        <v>1.05572391974899</v>
      </c>
      <c r="H7" s="224">
        <v>1.218941521885571</v>
      </c>
      <c r="I7" s="224">
        <v>1.4493310324838939</v>
      </c>
      <c r="J7" s="224">
        <v>1.3624000067516491</v>
      </c>
      <c r="K7" s="224">
        <v>1.072614526024475</v>
      </c>
      <c r="L7" s="224">
        <v>1.2095326646661011</v>
      </c>
      <c r="M7" s="224">
        <v>1.3809606825613669</v>
      </c>
      <c r="N7" s="224">
        <v>1.404686262912751</v>
      </c>
      <c r="O7" s="224">
        <v>1.321528788942518</v>
      </c>
      <c r="P7" s="224">
        <v>1.3397715909483381</v>
      </c>
      <c r="Q7" s="224">
        <v>1.32505761791194</v>
      </c>
      <c r="R7" s="224">
        <v>1.4192233666264631</v>
      </c>
      <c r="S7" s="224">
        <v>1.517731326156305</v>
      </c>
      <c r="T7" s="224">
        <v>1.47068536881238</v>
      </c>
      <c r="U7" s="224">
        <v>1.5188451250656529</v>
      </c>
      <c r="V7" s="224">
        <v>1.6743799875478971</v>
      </c>
      <c r="W7" s="224">
        <v>1.6176208625404169</v>
      </c>
      <c r="X7" s="224">
        <v>1.047421190897609</v>
      </c>
      <c r="Y7" s="224">
        <v>0.85569916497704834</v>
      </c>
      <c r="DA7" s="177" t="s">
        <v>1135</v>
      </c>
    </row>
    <row r="8" spans="1:105" ht="12" customHeight="1" x14ac:dyDescent="0.25">
      <c r="A8" s="173" t="s">
        <v>93</v>
      </c>
      <c r="B8" s="224">
        <v>3.72110925613402</v>
      </c>
      <c r="C8" s="224">
        <v>3.8231350684514762</v>
      </c>
      <c r="D8" s="224">
        <v>4.1649137889560439</v>
      </c>
      <c r="E8" s="224">
        <v>4.6464234551209174</v>
      </c>
      <c r="F8" s="224">
        <v>5.8625290755322874</v>
      </c>
      <c r="G8" s="224">
        <v>6.3151430793315813</v>
      </c>
      <c r="H8" s="224">
        <v>7.2914802554400877</v>
      </c>
      <c r="I8" s="224">
        <v>8.669627227568478</v>
      </c>
      <c r="J8" s="224">
        <v>8.1496220867711511</v>
      </c>
      <c r="K8" s="224">
        <v>6.4161795277164089</v>
      </c>
      <c r="L8" s="224">
        <v>7.2351982309046514</v>
      </c>
      <c r="M8" s="224">
        <v>8.2606485788253661</v>
      </c>
      <c r="N8" s="224">
        <v>8.4025705640682435</v>
      </c>
      <c r="O8" s="224">
        <v>7.8784068494656356</v>
      </c>
      <c r="P8" s="224">
        <v>8.0142631346973072</v>
      </c>
      <c r="Q8" s="224">
        <v>7.9262468993425408</v>
      </c>
      <c r="R8" s="224">
        <v>8.4895288002072888</v>
      </c>
      <c r="S8" s="224">
        <v>9.0787849942242485</v>
      </c>
      <c r="T8" s="224">
        <v>8.7973648744625841</v>
      </c>
      <c r="U8" s="224">
        <v>8.9039173073500208</v>
      </c>
      <c r="V8" s="224">
        <v>9.8984403762981383</v>
      </c>
      <c r="W8" s="224">
        <v>9.3887707027958456</v>
      </c>
      <c r="X8" s="224">
        <v>5.9827529412443834</v>
      </c>
      <c r="Y8" s="224">
        <v>4.8504113440356011</v>
      </c>
      <c r="DA8" s="177" t="s">
        <v>1136</v>
      </c>
    </row>
    <row r="9" spans="1:105" ht="12" customHeight="1" x14ac:dyDescent="0.25">
      <c r="A9" s="173" t="s">
        <v>94</v>
      </c>
      <c r="B9" s="224">
        <v>4.2977016071137513</v>
      </c>
      <c r="C9" s="224">
        <v>4.415536496492777</v>
      </c>
      <c r="D9" s="224">
        <v>4.8102744241600268</v>
      </c>
      <c r="E9" s="224">
        <v>5.3663948505372758</v>
      </c>
      <c r="F9" s="224">
        <v>6.7709381518785401</v>
      </c>
      <c r="G9" s="224">
        <v>7.2936854827514148</v>
      </c>
      <c r="H9" s="224">
        <v>8.4213078023405519</v>
      </c>
      <c r="I9" s="224">
        <v>10.01300104466921</v>
      </c>
      <c r="J9" s="224">
        <v>9.4124202029139887</v>
      </c>
      <c r="K9" s="224">
        <v>7.4103777045357546</v>
      </c>
      <c r="L9" s="224">
        <v>8.356304780217819</v>
      </c>
      <c r="M9" s="224">
        <v>9.5406504430089427</v>
      </c>
      <c r="N9" s="224">
        <v>9.7045634866954824</v>
      </c>
      <c r="O9" s="224">
        <v>9.1300530021521613</v>
      </c>
      <c r="P9" s="224">
        <v>9.2560871458004357</v>
      </c>
      <c r="Q9" s="224">
        <v>9.1544326416998789</v>
      </c>
      <c r="R9" s="224">
        <v>9.8049960527617728</v>
      </c>
      <c r="S9" s="224">
        <v>10.485558518874219</v>
      </c>
      <c r="T9" s="224">
        <v>10.16053186211048</v>
      </c>
      <c r="U9" s="224">
        <v>10.50093732775016</v>
      </c>
      <c r="V9" s="224">
        <v>11.56779796245522</v>
      </c>
      <c r="W9" s="224">
        <v>11.188698859319819</v>
      </c>
      <c r="X9" s="224">
        <v>7.251989404627035</v>
      </c>
      <c r="Y9" s="224">
        <v>5.9117733911717423</v>
      </c>
      <c r="DA9" s="177" t="s">
        <v>1137</v>
      </c>
    </row>
    <row r="10" spans="1:105" ht="12" customHeight="1" x14ac:dyDescent="0.25">
      <c r="A10" s="56" t="s">
        <v>95</v>
      </c>
      <c r="B10" s="260">
        <v>1.4248070363021059</v>
      </c>
      <c r="C10" s="260">
        <v>1.4627968322410461</v>
      </c>
      <c r="D10" s="260">
        <v>1.5948833072308231</v>
      </c>
      <c r="E10" s="260">
        <v>1.7659790654494361</v>
      </c>
      <c r="F10" s="260">
        <v>2.549396318170206</v>
      </c>
      <c r="G10" s="260">
        <v>4.8359008109538042</v>
      </c>
      <c r="H10" s="260">
        <v>5.1865326704111032</v>
      </c>
      <c r="I10" s="260">
        <v>5.414866001359492</v>
      </c>
      <c r="J10" s="260">
        <v>5.3451971651784476</v>
      </c>
      <c r="K10" s="260">
        <v>5.7051169539075364</v>
      </c>
      <c r="L10" s="260">
        <v>5.8041171925658777</v>
      </c>
      <c r="M10" s="260">
        <v>6.2759947354259058</v>
      </c>
      <c r="N10" s="260">
        <v>7.0384062767653104</v>
      </c>
      <c r="O10" s="260">
        <v>5.7179787334108489</v>
      </c>
      <c r="P10" s="260">
        <v>6.3383686407697892</v>
      </c>
      <c r="Q10" s="260">
        <v>6.0837734051836687</v>
      </c>
      <c r="R10" s="260">
        <v>5.4980869828628736</v>
      </c>
      <c r="S10" s="260">
        <v>6.068377863470185</v>
      </c>
      <c r="T10" s="260">
        <v>6.4247522410081022</v>
      </c>
      <c r="U10" s="260">
        <v>7.026443454524439</v>
      </c>
      <c r="V10" s="260">
        <v>6.0216431173862608</v>
      </c>
      <c r="W10" s="260">
        <v>6.9341074283195834</v>
      </c>
      <c r="X10" s="260">
        <v>4.0767157942300667</v>
      </c>
      <c r="Y10" s="260">
        <v>2.9325925718955501</v>
      </c>
      <c r="DA10" s="68" t="s">
        <v>1138</v>
      </c>
    </row>
    <row r="11" spans="1:105" ht="12" customHeight="1" x14ac:dyDescent="0.25">
      <c r="A11" s="37" t="s">
        <v>159</v>
      </c>
      <c r="B11" s="226">
        <v>1.6281587394438229E-2</v>
      </c>
      <c r="C11" s="226">
        <v>1.6082520980827811E-2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4.3848804436911522E-3</v>
      </c>
      <c r="U11" s="226">
        <v>4.4529545961344581E-3</v>
      </c>
      <c r="V11" s="226">
        <v>7.825859476578708E-3</v>
      </c>
      <c r="W11" s="226">
        <v>8.8695554877066419E-3</v>
      </c>
      <c r="X11" s="226">
        <v>3.2242137592771843E-2</v>
      </c>
      <c r="Y11" s="226">
        <v>1.2135661695951721E-2</v>
      </c>
      <c r="DA11" s="69" t="s">
        <v>1139</v>
      </c>
    </row>
    <row r="12" spans="1:105" ht="12" customHeight="1" x14ac:dyDescent="0.25">
      <c r="A12" s="37" t="s">
        <v>35</v>
      </c>
      <c r="B12" s="226">
        <v>7.9495612673087176E-2</v>
      </c>
      <c r="C12" s="226">
        <v>7.7478290866004967E-2</v>
      </c>
      <c r="D12" s="226">
        <v>9.1109891183334304E-2</v>
      </c>
      <c r="E12" s="226">
        <v>0.14129820969039539</v>
      </c>
      <c r="F12" s="226">
        <v>1.58199089707756</v>
      </c>
      <c r="G12" s="226">
        <v>4.5126144433070223</v>
      </c>
      <c r="H12" s="226">
        <v>4.7665685950669063</v>
      </c>
      <c r="I12" s="226">
        <v>4.7654355159321122</v>
      </c>
      <c r="J12" s="226">
        <v>4.7911630720473086</v>
      </c>
      <c r="K12" s="226">
        <v>5.4422852819489549</v>
      </c>
      <c r="L12" s="226">
        <v>5.447496557672598</v>
      </c>
      <c r="M12" s="226">
        <v>5.8210192360879356</v>
      </c>
      <c r="N12" s="226">
        <v>6.6535838166817713</v>
      </c>
      <c r="O12" s="226">
        <v>5.240548154902525</v>
      </c>
      <c r="P12" s="226">
        <v>5.915374151086648</v>
      </c>
      <c r="Q12" s="226">
        <v>5.6611528158781104</v>
      </c>
      <c r="R12" s="226">
        <v>4.888629511519988</v>
      </c>
      <c r="S12" s="226">
        <v>5.4006563282809523</v>
      </c>
      <c r="T12" s="226">
        <v>5.5615364176477797</v>
      </c>
      <c r="U12" s="226">
        <v>6.1593480737364024</v>
      </c>
      <c r="V12" s="226">
        <v>4.8889470171018923</v>
      </c>
      <c r="W12" s="226">
        <v>5.5464050496476656</v>
      </c>
      <c r="X12" s="226">
        <v>3.1785179219007831</v>
      </c>
      <c r="Y12" s="226">
        <v>2.130819656848971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0.29323144529211681</v>
      </c>
      <c r="U14" s="226">
        <v>0.34046998247579568</v>
      </c>
      <c r="V14" s="226">
        <v>0.30845370918210452</v>
      </c>
      <c r="W14" s="226">
        <v>0.67909760460019042</v>
      </c>
      <c r="X14" s="226">
        <v>0.42899705358151369</v>
      </c>
      <c r="Y14" s="226">
        <v>0.34108983914146501</v>
      </c>
      <c r="DA14" s="69" t="s">
        <v>1142</v>
      </c>
    </row>
    <row r="15" spans="1:105" ht="12" customHeight="1" x14ac:dyDescent="0.25">
      <c r="A15" s="37" t="s">
        <v>40</v>
      </c>
      <c r="B15" s="226">
        <v>1.3290298362345809</v>
      </c>
      <c r="C15" s="226">
        <v>1.3692360203942131</v>
      </c>
      <c r="D15" s="226">
        <v>1.503773416047488</v>
      </c>
      <c r="E15" s="226">
        <v>1.62468085575904</v>
      </c>
      <c r="F15" s="226">
        <v>0.96740542109264638</v>
      </c>
      <c r="G15" s="226">
        <v>0.32328636764678159</v>
      </c>
      <c r="H15" s="226">
        <v>0.4199640753441965</v>
      </c>
      <c r="I15" s="226">
        <v>0.64943048542737958</v>
      </c>
      <c r="J15" s="226">
        <v>0.55403409313113894</v>
      </c>
      <c r="K15" s="226">
        <v>0.26283167195858143</v>
      </c>
      <c r="L15" s="226">
        <v>0.35662063489327972</v>
      </c>
      <c r="M15" s="226">
        <v>0.45497549933796921</v>
      </c>
      <c r="N15" s="226">
        <v>0.38482246008353937</v>
      </c>
      <c r="O15" s="226">
        <v>0.47743057850832438</v>
      </c>
      <c r="P15" s="226">
        <v>0.42299448968314107</v>
      </c>
      <c r="Q15" s="226">
        <v>0.42262058930555813</v>
      </c>
      <c r="R15" s="226">
        <v>0.60945747134288653</v>
      </c>
      <c r="S15" s="226">
        <v>0.6677215351892325</v>
      </c>
      <c r="T15" s="226">
        <v>0.56559949762451445</v>
      </c>
      <c r="U15" s="226">
        <v>0.52217244371610716</v>
      </c>
      <c r="V15" s="226">
        <v>0.81641653162568595</v>
      </c>
      <c r="W15" s="226">
        <v>0.69973521858402044</v>
      </c>
      <c r="X15" s="226">
        <v>0.43695868115499797</v>
      </c>
      <c r="Y15" s="226">
        <v>0.44854741420916322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570.28993981083397</v>
      </c>
      <c r="C16" s="314">
        <f>CHI_fec!C16</f>
        <v>647.50163370593293</v>
      </c>
      <c r="D16" s="314">
        <f>CHI_fec!D16</f>
        <v>638.88650042992265</v>
      </c>
      <c r="E16" s="314">
        <f>CHI_fec!E16</f>
        <v>643.68495270851247</v>
      </c>
      <c r="F16" s="314">
        <f>CHI_fec!F16</f>
        <v>591.1985382631126</v>
      </c>
      <c r="G16" s="314">
        <f>CHI_fec!G16</f>
        <v>574.55339638864996</v>
      </c>
      <c r="H16" s="314">
        <f>CHI_fec!H16</f>
        <v>614.03697334479796</v>
      </c>
      <c r="I16" s="314">
        <f>CHI_fec!I16</f>
        <v>1083.572141014617</v>
      </c>
      <c r="J16" s="314">
        <f>CHI_fec!J16</f>
        <v>946.83525365434218</v>
      </c>
      <c r="K16" s="314">
        <f>CHI_fec!K16</f>
        <v>577.19019776440234</v>
      </c>
      <c r="L16" s="314">
        <f>CHI_fec!L16</f>
        <v>550.76190885640585</v>
      </c>
      <c r="M16" s="314">
        <f>CHI_fec!M16</f>
        <v>1036.741702493551</v>
      </c>
      <c r="N16" s="314">
        <f>CHI_fec!N16</f>
        <v>1067.208856405847</v>
      </c>
      <c r="O16" s="314">
        <f>CHI_fec!O16</f>
        <v>842.10851246775576</v>
      </c>
      <c r="P16" s="314">
        <f>CHI_fec!P16</f>
        <v>912.68753224419595</v>
      </c>
      <c r="Q16" s="314">
        <f>CHI_fec!Q16</f>
        <v>1006.776096302665</v>
      </c>
      <c r="R16" s="314">
        <f>CHI_fec!R16</f>
        <v>920.98736027515042</v>
      </c>
      <c r="S16" s="314">
        <f>CHI_fec!S16</f>
        <v>1057.6725709372311</v>
      </c>
      <c r="T16" s="314">
        <f>CHI_fec!T16</f>
        <v>933.62631126397253</v>
      </c>
      <c r="U16" s="314">
        <f>CHI_fec!U16</f>
        <v>1037.227429062769</v>
      </c>
      <c r="V16" s="314">
        <f>CHI_fec!V16</f>
        <v>966.91487532244196</v>
      </c>
      <c r="W16" s="314">
        <f>CHI_fec!W16</f>
        <v>852.14144453998267</v>
      </c>
      <c r="X16" s="314">
        <f>CHI_fec!X16</f>
        <v>526.59681857265684</v>
      </c>
      <c r="Y16" s="314">
        <f>CHI_fec!Y16</f>
        <v>505.00214961306949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27.70610490111779</v>
      </c>
      <c r="C22" s="315">
        <f>CHI_fec!C22</f>
        <v>38.215305245055887</v>
      </c>
      <c r="D22" s="315">
        <f>CHI_fec!D22</f>
        <v>34.393809114359406</v>
      </c>
      <c r="E22" s="315">
        <f>CHI_fec!E22</f>
        <v>30.57231298366294</v>
      </c>
      <c r="F22" s="315">
        <f>CHI_fec!F22</f>
        <v>50.635339638864998</v>
      </c>
      <c r="G22" s="315">
        <f>CHI_fec!G22</f>
        <v>64.966122098022353</v>
      </c>
      <c r="H22" s="315">
        <f>CHI_fec!H22</f>
        <v>60.189165950128967</v>
      </c>
      <c r="I22" s="315">
        <f>CHI_fec!I22</f>
        <v>38.215305245055887</v>
      </c>
      <c r="J22" s="315">
        <f>CHI_fec!J22</f>
        <v>72.609114359415301</v>
      </c>
      <c r="K22" s="315">
        <f>CHI_fec!K22</f>
        <v>53.501461736887357</v>
      </c>
      <c r="L22" s="315">
        <f>CHI_fec!L22</f>
        <v>69.742992261392942</v>
      </c>
      <c r="M22" s="315">
        <f>CHI_fec!M22</f>
        <v>73.564574376612214</v>
      </c>
      <c r="N22" s="315">
        <f>CHI_fec!N22</f>
        <v>67.832244196044712</v>
      </c>
      <c r="O22" s="315">
        <f>CHI_fec!O22</f>
        <v>79.296818572656917</v>
      </c>
      <c r="P22" s="315">
        <f>CHI_fec!P22</f>
        <v>39.170765262252793</v>
      </c>
      <c r="Q22" s="315">
        <f>CHI_fec!Q22</f>
        <v>64.966122098022353</v>
      </c>
      <c r="R22" s="315">
        <f>CHI_fec!R22</f>
        <v>80.252192605331032</v>
      </c>
      <c r="S22" s="315">
        <f>CHI_fec!S22</f>
        <v>62.195442820292342</v>
      </c>
      <c r="T22" s="315">
        <f>CHI_fec!T22</f>
        <v>75.915047291487525</v>
      </c>
      <c r="U22" s="315">
        <f>CHI_fec!U22</f>
        <v>78.58873602751504</v>
      </c>
      <c r="V22" s="315">
        <f>CHI_fec!V22</f>
        <v>61.400429922613917</v>
      </c>
      <c r="W22" s="315">
        <f>CHI_fec!W22</f>
        <v>62.546345657781593</v>
      </c>
      <c r="X22" s="315">
        <f>CHI_fec!X22</f>
        <v>48.604729148753222</v>
      </c>
      <c r="Y22" s="315">
        <f>CHI_fec!Y22</f>
        <v>32.275838349097157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542.58383490971619</v>
      </c>
      <c r="C24" s="315">
        <f>CHI_fec!C24</f>
        <v>609.28632846087703</v>
      </c>
      <c r="D24" s="315">
        <f>CHI_fec!D24</f>
        <v>604.49269131556321</v>
      </c>
      <c r="E24" s="315">
        <f>CHI_fec!E24</f>
        <v>613.11263972484949</v>
      </c>
      <c r="F24" s="315">
        <f>CHI_fec!F24</f>
        <v>540.56319862424755</v>
      </c>
      <c r="G24" s="315">
        <f>CHI_fec!G24</f>
        <v>509.58727429062759</v>
      </c>
      <c r="H24" s="315">
        <f>CHI_fec!H24</f>
        <v>553.84780739466896</v>
      </c>
      <c r="I24" s="315">
        <f>CHI_fec!I24</f>
        <v>1045.356835769561</v>
      </c>
      <c r="J24" s="315">
        <f>CHI_fec!J24</f>
        <v>874.22613929492684</v>
      </c>
      <c r="K24" s="315">
        <f>CHI_fec!K24</f>
        <v>523.68873602751501</v>
      </c>
      <c r="L24" s="315">
        <f>CHI_fec!L24</f>
        <v>481.01891659501291</v>
      </c>
      <c r="M24" s="315">
        <f>CHI_fec!M24</f>
        <v>963.17712811693889</v>
      </c>
      <c r="N24" s="315">
        <f>CHI_fec!N24</f>
        <v>999.37661220980215</v>
      </c>
      <c r="O24" s="315">
        <f>CHI_fec!O24</f>
        <v>762.81169389509887</v>
      </c>
      <c r="P24" s="315">
        <f>CHI_fec!P24</f>
        <v>873.51676698194319</v>
      </c>
      <c r="Q24" s="315">
        <f>CHI_fec!Q24</f>
        <v>941.80997420464314</v>
      </c>
      <c r="R24" s="315">
        <f>CHI_fec!R24</f>
        <v>840.73516766981936</v>
      </c>
      <c r="S24" s="315">
        <f>CHI_fec!S24</f>
        <v>995.47712811693884</v>
      </c>
      <c r="T24" s="315">
        <f>CHI_fec!T24</f>
        <v>857.71126397248497</v>
      </c>
      <c r="U24" s="315">
        <f>CHI_fec!U24</f>
        <v>958.63869303525371</v>
      </c>
      <c r="V24" s="315">
        <f>CHI_fec!V24</f>
        <v>905.51444539982799</v>
      </c>
      <c r="W24" s="315">
        <f>CHI_fec!W24</f>
        <v>789.59509888220111</v>
      </c>
      <c r="X24" s="315">
        <f>CHI_fec!X24</f>
        <v>477.99208942390362</v>
      </c>
      <c r="Y24" s="315">
        <f>CHI_fec!Y24</f>
        <v>472.72631126397238</v>
      </c>
      <c r="DA24" s="137"/>
    </row>
    <row r="25" spans="1:105" ht="12" customHeight="1" x14ac:dyDescent="0.25">
      <c r="A25" s="57" t="s">
        <v>998</v>
      </c>
      <c r="B25" s="294">
        <v>75.841162694448201</v>
      </c>
      <c r="C25" s="294">
        <v>66.769623378748577</v>
      </c>
      <c r="D25" s="294">
        <v>79.122329993397287</v>
      </c>
      <c r="E25" s="294">
        <v>86.592410114180865</v>
      </c>
      <c r="F25" s="294">
        <v>79.388176477157941</v>
      </c>
      <c r="G25" s="294">
        <v>108.5249717086665</v>
      </c>
      <c r="H25" s="294">
        <v>115.2347746682461</v>
      </c>
      <c r="I25" s="294">
        <v>130.63027924037621</v>
      </c>
      <c r="J25" s="294">
        <v>125.4542757559921</v>
      </c>
      <c r="K25" s="294">
        <v>130.08977677908189</v>
      </c>
      <c r="L25" s="294">
        <v>137.10730026476631</v>
      </c>
      <c r="M25" s="294">
        <v>157.11135041759431</v>
      </c>
      <c r="N25" s="294">
        <v>165.41072502946841</v>
      </c>
      <c r="O25" s="294">
        <v>145.71297250936689</v>
      </c>
      <c r="P25" s="294">
        <v>164.4907532234067</v>
      </c>
      <c r="Q25" s="294">
        <v>146.2534496218878</v>
      </c>
      <c r="R25" s="294">
        <v>137.39565680104391</v>
      </c>
      <c r="S25" s="294">
        <v>179.9103129936932</v>
      </c>
      <c r="T25" s="294">
        <v>175.8532296048441</v>
      </c>
      <c r="U25" s="294">
        <v>177.70382373625651</v>
      </c>
      <c r="V25" s="294">
        <v>132.4342205116123</v>
      </c>
      <c r="W25" s="294">
        <v>154.1032070533121</v>
      </c>
      <c r="X25" s="294">
        <v>71.022435760390366</v>
      </c>
      <c r="Y25" s="294">
        <v>51.034114408761482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0.10631119490857539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8.6301577751612263E-3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0.2467072519738415</v>
      </c>
      <c r="J28" s="229">
        <v>0.25664467075041192</v>
      </c>
      <c r="K28" s="229">
        <v>0.26092865206199473</v>
      </c>
      <c r="L28" s="229">
        <v>0</v>
      </c>
      <c r="M28" s="229">
        <v>0</v>
      </c>
      <c r="N28" s="229">
        <v>0.25982270261011042</v>
      </c>
      <c r="O28" s="229">
        <v>0.2300818353638982</v>
      </c>
      <c r="P28" s="229">
        <v>0.22741737259815881</v>
      </c>
      <c r="Q28" s="229">
        <v>0.2541152471076657</v>
      </c>
      <c r="R28" s="229">
        <v>0.2393540053160414</v>
      </c>
      <c r="S28" s="229">
        <v>0.16592131611722649</v>
      </c>
      <c r="T28" s="229">
        <v>0.1802022195972991</v>
      </c>
      <c r="U28" s="229">
        <v>0.26947282680053197</v>
      </c>
      <c r="V28" s="229">
        <v>0.32751708186249362</v>
      </c>
      <c r="W28" s="229">
        <v>0.37261412270893618</v>
      </c>
      <c r="X28" s="229">
        <v>0.44609942668628771</v>
      </c>
      <c r="Y28" s="229">
        <v>1.3040019681780941</v>
      </c>
      <c r="DA28" s="73" t="s">
        <v>1147</v>
      </c>
    </row>
    <row r="29" spans="1:105" ht="12" customHeight="1" x14ac:dyDescent="0.25">
      <c r="A29" s="46" t="s">
        <v>159</v>
      </c>
      <c r="B29" s="229">
        <v>1.7791314501708989E-2</v>
      </c>
      <c r="C29" s="229">
        <v>2.3232932920623652E-2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1.7010073277483911E-2</v>
      </c>
      <c r="U29" s="229">
        <v>1.911335534989533E-2</v>
      </c>
      <c r="V29" s="229">
        <v>4.6851296664704979E-2</v>
      </c>
      <c r="W29" s="229">
        <v>4.2502542079846363E-2</v>
      </c>
      <c r="X29" s="229">
        <v>0.26463537008204108</v>
      </c>
      <c r="Y29" s="229">
        <v>0.10045381932382851</v>
      </c>
      <c r="DA29" s="73" t="s">
        <v>1148</v>
      </c>
    </row>
    <row r="30" spans="1:105" ht="12" customHeight="1" x14ac:dyDescent="0.25">
      <c r="A30" s="46" t="s">
        <v>32</v>
      </c>
      <c r="B30" s="229">
        <v>3.093014765455469E-2</v>
      </c>
      <c r="C30" s="229">
        <v>4.0363490455952243E-2</v>
      </c>
      <c r="D30" s="229">
        <v>1.5748715895208171E-2</v>
      </c>
      <c r="E30" s="229">
        <v>1.8099823766970859E-2</v>
      </c>
      <c r="F30" s="229">
        <v>0</v>
      </c>
      <c r="G30" s="229">
        <v>0</v>
      </c>
      <c r="H30" s="229">
        <v>0.20682990206862881</v>
      </c>
      <c r="I30" s="229">
        <v>0</v>
      </c>
      <c r="J30" s="229">
        <v>0</v>
      </c>
      <c r="K30" s="229">
        <v>0</v>
      </c>
      <c r="L30" s="229">
        <v>0.1921557838450233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8.3004710727110506E-2</v>
      </c>
      <c r="C32" s="229">
        <v>0.1069493701144604</v>
      </c>
      <c r="D32" s="229">
        <v>0.11053116763836381</v>
      </c>
      <c r="E32" s="229">
        <v>0.17657282566453339</v>
      </c>
      <c r="F32" s="229">
        <v>5.2037845429553586</v>
      </c>
      <c r="G32" s="229">
        <v>25.93754894608994</v>
      </c>
      <c r="H32" s="229">
        <v>28.23962052978148</v>
      </c>
      <c r="I32" s="229">
        <v>24.529346590334619</v>
      </c>
      <c r="J32" s="229">
        <v>25.807222897501571</v>
      </c>
      <c r="K32" s="229">
        <v>29.191639753082981</v>
      </c>
      <c r="L32" s="229">
        <v>27.761301729133539</v>
      </c>
      <c r="M32" s="229">
        <v>26.918880409368271</v>
      </c>
      <c r="N32" s="229">
        <v>34.056523007277512</v>
      </c>
      <c r="O32" s="229">
        <v>23.301119030741422</v>
      </c>
      <c r="P32" s="229">
        <v>25.123212180275189</v>
      </c>
      <c r="Q32" s="229">
        <v>28.083576298767781</v>
      </c>
      <c r="R32" s="229">
        <v>23.162957735458559</v>
      </c>
      <c r="S32" s="229">
        <v>17.97438257338198</v>
      </c>
      <c r="T32" s="229">
        <v>20.615387416792</v>
      </c>
      <c r="U32" s="229">
        <v>25.190034212469541</v>
      </c>
      <c r="V32" s="229">
        <v>27.9674704459479</v>
      </c>
      <c r="W32" s="229">
        <v>25.325814908003121</v>
      </c>
      <c r="X32" s="229">
        <v>24.799882733469509</v>
      </c>
      <c r="Y32" s="229">
        <v>16.849076190874051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2.501146249984175E-2</v>
      </c>
      <c r="C34" s="229">
        <v>1.2631736689520201E-2</v>
      </c>
      <c r="D34" s="229">
        <v>1.2619589338174791E-2</v>
      </c>
      <c r="E34" s="229">
        <v>0</v>
      </c>
      <c r="F34" s="229">
        <v>0</v>
      </c>
      <c r="G34" s="229">
        <v>0</v>
      </c>
      <c r="H34" s="229">
        <v>2.6109794008900029E-2</v>
      </c>
      <c r="I34" s="229">
        <v>0</v>
      </c>
      <c r="J34" s="229">
        <v>0</v>
      </c>
      <c r="K34" s="229">
        <v>2.5970401666392629E-2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0.90701436717236184</v>
      </c>
      <c r="R34" s="229">
        <v>1.5488553789688111</v>
      </c>
      <c r="S34" s="229">
        <v>8.2985202644927334</v>
      </c>
      <c r="T34" s="229">
        <v>6.2960153811343886</v>
      </c>
      <c r="U34" s="229">
        <v>6.3696554727486294</v>
      </c>
      <c r="V34" s="229">
        <v>6.3107186555902297</v>
      </c>
      <c r="W34" s="229">
        <v>6.6132368509243689</v>
      </c>
      <c r="X34" s="229">
        <v>5.2080684988906594</v>
      </c>
      <c r="Y34" s="229">
        <v>4.4934831051074644</v>
      </c>
      <c r="DA34" s="73" t="s">
        <v>1153</v>
      </c>
    </row>
    <row r="35" spans="1:105" ht="12" customHeight="1" x14ac:dyDescent="0.25">
      <c r="A35" s="46" t="s">
        <v>39</v>
      </c>
      <c r="B35" s="229">
        <v>75.684425059064992</v>
      </c>
      <c r="C35" s="229">
        <v>66.586445848568019</v>
      </c>
      <c r="D35" s="229">
        <v>78.983430520525545</v>
      </c>
      <c r="E35" s="229">
        <v>86.397737464749355</v>
      </c>
      <c r="F35" s="229">
        <v>74.18439193420258</v>
      </c>
      <c r="G35" s="229">
        <v>82.587422762576566</v>
      </c>
      <c r="H35" s="229">
        <v>86.762214442387062</v>
      </c>
      <c r="I35" s="229">
        <v>105.8542253980678</v>
      </c>
      <c r="J35" s="229">
        <v>99.390408187740135</v>
      </c>
      <c r="K35" s="229">
        <v>100.6112379722706</v>
      </c>
      <c r="L35" s="229">
        <v>109.04753155687909</v>
      </c>
      <c r="M35" s="229">
        <v>130.192470008226</v>
      </c>
      <c r="N35" s="229">
        <v>131.09437931958081</v>
      </c>
      <c r="O35" s="229">
        <v>122.1817716432616</v>
      </c>
      <c r="P35" s="229">
        <v>139.14012367053331</v>
      </c>
      <c r="Q35" s="229">
        <v>117.00874370884</v>
      </c>
      <c r="R35" s="229">
        <v>112.4444896813005</v>
      </c>
      <c r="S35" s="229">
        <v>153.46285868192609</v>
      </c>
      <c r="T35" s="229">
        <v>148.74461451404301</v>
      </c>
      <c r="U35" s="229">
        <v>145.8555478688879</v>
      </c>
      <c r="V35" s="229">
        <v>97.781663031546998</v>
      </c>
      <c r="W35" s="229">
        <v>121.7490386295958</v>
      </c>
      <c r="X35" s="229">
        <v>40.303749731261867</v>
      </c>
      <c r="Y35" s="229">
        <v>28.287099325278049</v>
      </c>
      <c r="DA35" s="73" t="s">
        <v>1154</v>
      </c>
    </row>
    <row r="36" spans="1:105" ht="12" customHeight="1" x14ac:dyDescent="0.25">
      <c r="A36" s="57" t="s">
        <v>1010</v>
      </c>
      <c r="B36" s="261">
        <v>5.7072247980414232</v>
      </c>
      <c r="C36" s="261">
        <v>5.8138564934015813</v>
      </c>
      <c r="D36" s="261">
        <v>6.4536144844754926</v>
      </c>
      <c r="E36" s="261">
        <v>7.1810448611360904</v>
      </c>
      <c r="F36" s="261">
        <v>13.902498371191699</v>
      </c>
      <c r="G36" s="261">
        <v>27.71486196928393</v>
      </c>
      <c r="H36" s="261">
        <v>29.703618137800682</v>
      </c>
      <c r="I36" s="261">
        <v>31.17493640548955</v>
      </c>
      <c r="J36" s="261">
        <v>30.753104782472601</v>
      </c>
      <c r="K36" s="261">
        <v>32.687270072431872</v>
      </c>
      <c r="L36" s="261">
        <v>33.395972443789873</v>
      </c>
      <c r="M36" s="261">
        <v>36.304765910198959</v>
      </c>
      <c r="N36" s="261">
        <v>40.485876025200618</v>
      </c>
      <c r="O36" s="261">
        <v>33.167159792969898</v>
      </c>
      <c r="P36" s="261">
        <v>36.791895152570987</v>
      </c>
      <c r="Q36" s="261">
        <v>35.114266329762302</v>
      </c>
      <c r="R36" s="261">
        <v>31.792247847938022</v>
      </c>
      <c r="S36" s="261">
        <v>35.590302062204543</v>
      </c>
      <c r="T36" s="261">
        <v>36.50074746808756</v>
      </c>
      <c r="U36" s="261">
        <v>39.682474390321737</v>
      </c>
      <c r="V36" s="261">
        <v>33.335602772328762</v>
      </c>
      <c r="W36" s="261">
        <v>37.384424495482072</v>
      </c>
      <c r="X36" s="261">
        <v>21.512425309687721</v>
      </c>
      <c r="Y36" s="261">
        <v>15.30417101018797</v>
      </c>
      <c r="DA36" s="70" t="s">
        <v>1155</v>
      </c>
    </row>
    <row r="37" spans="1:105" ht="12" customHeight="1" x14ac:dyDescent="0.25">
      <c r="A37" s="60" t="s">
        <v>1012</v>
      </c>
      <c r="B37" s="262">
        <v>2.783852723114451</v>
      </c>
      <c r="C37" s="262">
        <v>2.7622892584893619</v>
      </c>
      <c r="D37" s="262">
        <v>2.647596299138542</v>
      </c>
      <c r="E37" s="262">
        <v>3.523410940557127</v>
      </c>
      <c r="F37" s="262">
        <v>13.10414444087912</v>
      </c>
      <c r="G37" s="262">
        <v>27.5184511493635</v>
      </c>
      <c r="H37" s="262">
        <v>29.447033925338001</v>
      </c>
      <c r="I37" s="262">
        <v>30.761429205589931</v>
      </c>
      <c r="J37" s="262">
        <v>30.40624553178607</v>
      </c>
      <c r="K37" s="262">
        <v>32.532125831755707</v>
      </c>
      <c r="L37" s="262">
        <v>33.18187726160442</v>
      </c>
      <c r="M37" s="262">
        <v>36.024244433581359</v>
      </c>
      <c r="N37" s="262">
        <v>40.255667583929842</v>
      </c>
      <c r="O37" s="262">
        <v>32.871711840172892</v>
      </c>
      <c r="P37" s="262">
        <v>36.533950125873297</v>
      </c>
      <c r="Q37" s="262">
        <v>34.857333562426227</v>
      </c>
      <c r="R37" s="262">
        <v>31.406148432144199</v>
      </c>
      <c r="S37" s="262">
        <v>35.161351246986833</v>
      </c>
      <c r="T37" s="262">
        <v>36.138051369398568</v>
      </c>
      <c r="U37" s="262">
        <v>39.353827253138448</v>
      </c>
      <c r="V37" s="262">
        <v>32.797126189158263</v>
      </c>
      <c r="W37" s="262">
        <v>36.930636351165838</v>
      </c>
      <c r="X37" s="262">
        <v>21.22965455836006</v>
      </c>
      <c r="Y37" s="262">
        <v>15.013442564678501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0.12665348894665671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1.684627962423314E-2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0.30557800109792971</v>
      </c>
      <c r="J39" s="295">
        <v>0.29869081613219028</v>
      </c>
      <c r="K39" s="295">
        <v>0.28752505270509898</v>
      </c>
      <c r="L39" s="295">
        <v>0</v>
      </c>
      <c r="M39" s="295">
        <v>0</v>
      </c>
      <c r="N39" s="295">
        <v>0.30406497842634472</v>
      </c>
      <c r="O39" s="295">
        <v>0.32064625530389818</v>
      </c>
      <c r="P39" s="295">
        <v>0.32696125192377667</v>
      </c>
      <c r="Q39" s="295">
        <v>0.31183523181845701</v>
      </c>
      <c r="R39" s="295">
        <v>0.32045178620390569</v>
      </c>
      <c r="S39" s="295">
        <v>0.32068600456430402</v>
      </c>
      <c r="T39" s="295">
        <v>0.31215510200949198</v>
      </c>
      <c r="U39" s="295">
        <v>0.41436474876643969</v>
      </c>
      <c r="V39" s="295">
        <v>0.37811532376911472</v>
      </c>
      <c r="W39" s="295">
        <v>0.53418516161095797</v>
      </c>
      <c r="X39" s="295">
        <v>0.36905997958827602</v>
      </c>
      <c r="Y39" s="295">
        <v>1.0699889280590951</v>
      </c>
      <c r="DA39" s="122" t="s">
        <v>1158</v>
      </c>
    </row>
    <row r="40" spans="1:105" ht="12" customHeight="1" x14ac:dyDescent="0.25">
      <c r="A40" s="59" t="s">
        <v>159</v>
      </c>
      <c r="B40" s="295">
        <v>0.36828972744065758</v>
      </c>
      <c r="C40" s="295">
        <v>0.36858889937782241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2.891579406401127E-2</v>
      </c>
      <c r="U40" s="295">
        <v>2.8820908625267861E-2</v>
      </c>
      <c r="V40" s="295">
        <v>5.3079958463140259E-2</v>
      </c>
      <c r="W40" s="295">
        <v>6.0043634830206548E-2</v>
      </c>
      <c r="X40" s="295">
        <v>0.21456626339095311</v>
      </c>
      <c r="Y40" s="295">
        <v>8.0888378087029519E-2</v>
      </c>
      <c r="DA40" s="122" t="s">
        <v>1159</v>
      </c>
    </row>
    <row r="41" spans="1:105" ht="12" customHeight="1" x14ac:dyDescent="0.25">
      <c r="A41" s="59" t="s">
        <v>32</v>
      </c>
      <c r="B41" s="295">
        <v>0.66042905588930656</v>
      </c>
      <c r="C41" s="295">
        <v>0.66052542382573498</v>
      </c>
      <c r="D41" s="295">
        <v>0.3330188138070117</v>
      </c>
      <c r="E41" s="295">
        <v>0.33050170691302477</v>
      </c>
      <c r="F41" s="295">
        <v>0</v>
      </c>
      <c r="G41" s="295">
        <v>0</v>
      </c>
      <c r="H41" s="295">
        <v>0.21618845679731261</v>
      </c>
      <c r="I41" s="295">
        <v>0</v>
      </c>
      <c r="J41" s="295">
        <v>0</v>
      </c>
      <c r="K41" s="295">
        <v>0</v>
      </c>
      <c r="L41" s="295">
        <v>0.22943803782956759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1.755133939784487</v>
      </c>
      <c r="C42" s="295">
        <v>1.733174935285805</v>
      </c>
      <c r="D42" s="295">
        <v>2.31457748533153</v>
      </c>
      <c r="E42" s="295">
        <v>3.192909233644103</v>
      </c>
      <c r="F42" s="295">
        <v>13.10414444087912</v>
      </c>
      <c r="G42" s="295">
        <v>27.5184511493635</v>
      </c>
      <c r="H42" s="295">
        <v>29.230845468540689</v>
      </c>
      <c r="I42" s="295">
        <v>30.455851204491999</v>
      </c>
      <c r="J42" s="295">
        <v>30.10755471565388</v>
      </c>
      <c r="K42" s="295">
        <v>32.244600779050607</v>
      </c>
      <c r="L42" s="295">
        <v>32.825785734828187</v>
      </c>
      <c r="M42" s="295">
        <v>36.024244433581359</v>
      </c>
      <c r="N42" s="295">
        <v>39.951602605503503</v>
      </c>
      <c r="O42" s="295">
        <v>32.551065584868986</v>
      </c>
      <c r="P42" s="295">
        <v>36.206988873949527</v>
      </c>
      <c r="Q42" s="295">
        <v>34.545498330607771</v>
      </c>
      <c r="R42" s="295">
        <v>31.085696645940299</v>
      </c>
      <c r="S42" s="295">
        <v>34.823818962798278</v>
      </c>
      <c r="T42" s="295">
        <v>35.796980473325057</v>
      </c>
      <c r="U42" s="295">
        <v>38.910641595746753</v>
      </c>
      <c r="V42" s="295">
        <v>32.36593090692601</v>
      </c>
      <c r="W42" s="295">
        <v>36.33640755472468</v>
      </c>
      <c r="X42" s="295">
        <v>20.646028315380839</v>
      </c>
      <c r="Y42" s="295">
        <v>13.862565258532371</v>
      </c>
      <c r="DA42" s="122" t="s">
        <v>1161</v>
      </c>
    </row>
    <row r="43" spans="1:105" ht="12" customHeight="1" x14ac:dyDescent="0.25">
      <c r="A43" s="60" t="s">
        <v>1019</v>
      </c>
      <c r="B43" s="262">
        <v>2.9233720749269718</v>
      </c>
      <c r="C43" s="262">
        <v>3.0515672349122189</v>
      </c>
      <c r="D43" s="262">
        <v>3.806018185336951</v>
      </c>
      <c r="E43" s="262">
        <v>3.657633920578963</v>
      </c>
      <c r="F43" s="262">
        <v>0.79835393031258484</v>
      </c>
      <c r="G43" s="262">
        <v>0.1964108199204303</v>
      </c>
      <c r="H43" s="262">
        <v>0.25658421246267632</v>
      </c>
      <c r="I43" s="262">
        <v>0.41350719989961882</v>
      </c>
      <c r="J43" s="262">
        <v>0.34685925068653639</v>
      </c>
      <c r="K43" s="262">
        <v>0.1551442406761632</v>
      </c>
      <c r="L43" s="262">
        <v>0.21409518218544979</v>
      </c>
      <c r="M43" s="262">
        <v>0.28052147661760318</v>
      </c>
      <c r="N43" s="262">
        <v>0.23020844127078111</v>
      </c>
      <c r="O43" s="262">
        <v>0.29544795279701852</v>
      </c>
      <c r="P43" s="262">
        <v>0.25794502669768721</v>
      </c>
      <c r="Q43" s="262">
        <v>0.25693276733607601</v>
      </c>
      <c r="R43" s="262">
        <v>0.38609941579381701</v>
      </c>
      <c r="S43" s="262">
        <v>0.42895081521770723</v>
      </c>
      <c r="T43" s="262">
        <v>0.36269609868899177</v>
      </c>
      <c r="U43" s="262">
        <v>0.32864713718328831</v>
      </c>
      <c r="V43" s="262">
        <v>0.53847658317049629</v>
      </c>
      <c r="W43" s="262">
        <v>0.45378814431622733</v>
      </c>
      <c r="X43" s="262">
        <v>0.28277075132766127</v>
      </c>
      <c r="Y43" s="262">
        <v>0.29072844550947008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3.004044357867647</v>
      </c>
      <c r="C44" s="261">
        <f t="shared" si="1"/>
        <v>2.8647116153412773</v>
      </c>
      <c r="D44" s="261">
        <f t="shared" si="1"/>
        <v>3.2343160019276174</v>
      </c>
      <c r="E44" s="261">
        <f t="shared" si="1"/>
        <v>3.5521518313219351</v>
      </c>
      <c r="F44" s="261">
        <f t="shared" si="1"/>
        <v>3.9175880980184505</v>
      </c>
      <c r="G44" s="261">
        <f t="shared" si="1"/>
        <v>6.2620982900620188</v>
      </c>
      <c r="H44" s="261">
        <f t="shared" si="1"/>
        <v>6.7091926827207988</v>
      </c>
      <c r="I44" s="261">
        <f t="shared" si="1"/>
        <v>7.256263500333918</v>
      </c>
      <c r="J44" s="261">
        <f t="shared" si="1"/>
        <v>7.0742422247706083</v>
      </c>
      <c r="K44" s="261">
        <f t="shared" si="1"/>
        <v>7.4025288082222351</v>
      </c>
      <c r="L44" s="261">
        <f t="shared" si="1"/>
        <v>7.6452822760946111</v>
      </c>
      <c r="M44" s="261">
        <f t="shared" si="1"/>
        <v>8.4582665254001625</v>
      </c>
      <c r="N44" s="261">
        <f t="shared" si="1"/>
        <v>9.2436583492595865</v>
      </c>
      <c r="O44" s="261">
        <f t="shared" si="1"/>
        <v>7.7711853177208772</v>
      </c>
      <c r="P44" s="261">
        <f t="shared" si="1"/>
        <v>8.6500193532931959</v>
      </c>
      <c r="Q44" s="261">
        <f t="shared" si="1"/>
        <v>8.0749049031509177</v>
      </c>
      <c r="R44" s="261">
        <f t="shared" si="1"/>
        <v>7.4514296804367435</v>
      </c>
      <c r="S44" s="261">
        <f t="shared" si="1"/>
        <v>8.7853906946369076</v>
      </c>
      <c r="T44" s="261">
        <f t="shared" si="1"/>
        <v>8.8280568940866342</v>
      </c>
      <c r="U44" s="261">
        <f t="shared" si="1"/>
        <v>9.3319466482824147</v>
      </c>
      <c r="V44" s="261">
        <f t="shared" si="1"/>
        <v>7.677482170404808</v>
      </c>
      <c r="W44" s="261">
        <f t="shared" si="1"/>
        <v>8.6553180808898844</v>
      </c>
      <c r="X44" s="261">
        <f t="shared" si="1"/>
        <v>4.6861710658537774</v>
      </c>
      <c r="Y44" s="261">
        <f t="shared" si="1"/>
        <v>3.3853151622614406</v>
      </c>
      <c r="DA44" s="70"/>
    </row>
    <row r="45" spans="1:105" ht="12" customHeight="1" x14ac:dyDescent="0.25">
      <c r="A45" s="60" t="s">
        <v>1022</v>
      </c>
      <c r="B45" s="262">
        <v>6.7590564941686776E-2</v>
      </c>
      <c r="C45" s="262">
        <v>6.5858754581148315E-2</v>
      </c>
      <c r="D45" s="262">
        <v>7.5973117212261548E-2</v>
      </c>
      <c r="E45" s="262">
        <v>0.11782327151604299</v>
      </c>
      <c r="F45" s="262">
        <v>1.319162807587559</v>
      </c>
      <c r="G45" s="262">
        <v>3.7628997420844268</v>
      </c>
      <c r="H45" s="262">
        <v>3.9746625736234389</v>
      </c>
      <c r="I45" s="262">
        <v>3.9737177414784268</v>
      </c>
      <c r="J45" s="262">
        <v>3.99517098449012</v>
      </c>
      <c r="K45" s="262">
        <v>4.5381173466235536</v>
      </c>
      <c r="L45" s="262">
        <v>4.5424628337735848</v>
      </c>
      <c r="M45" s="262">
        <v>4.8539293700641801</v>
      </c>
      <c r="N45" s="262">
        <v>5.5481737122174808</v>
      </c>
      <c r="O45" s="262">
        <v>4.3698963313188317</v>
      </c>
      <c r="P45" s="262">
        <v>4.9326083907901026</v>
      </c>
      <c r="Q45" s="262">
        <v>4.7206227650056132</v>
      </c>
      <c r="R45" s="262">
        <v>4.0764445886416096</v>
      </c>
      <c r="S45" s="262">
        <v>4.5034045252672126</v>
      </c>
      <c r="T45" s="262">
        <v>4.72335131036977</v>
      </c>
      <c r="U45" s="262">
        <v>5.2364634839950392</v>
      </c>
      <c r="V45" s="262">
        <v>4.1645546298725629</v>
      </c>
      <c r="W45" s="262">
        <v>4.8215476937280393</v>
      </c>
      <c r="X45" s="262">
        <v>2.789028378823907</v>
      </c>
      <c r="Y45" s="262">
        <v>1.8722179162869459</v>
      </c>
      <c r="DA45" s="72" t="s">
        <v>1163</v>
      </c>
    </row>
    <row r="46" spans="1:105" ht="12" customHeight="1" x14ac:dyDescent="0.25">
      <c r="A46" s="60" t="s">
        <v>1024</v>
      </c>
      <c r="B46" s="262">
        <v>1.508459321901291</v>
      </c>
      <c r="C46" s="262">
        <v>1.3280289651055761</v>
      </c>
      <c r="D46" s="262">
        <v>1.5737208134577709</v>
      </c>
      <c r="E46" s="262">
        <v>1.7222985988346089</v>
      </c>
      <c r="F46" s="262">
        <v>1.579008424991881</v>
      </c>
      <c r="G46" s="262">
        <v>2.158531059084035</v>
      </c>
      <c r="H46" s="262">
        <v>2.2919871462919308</v>
      </c>
      <c r="I46" s="262">
        <v>2.5981993872720381</v>
      </c>
      <c r="J46" s="262">
        <v>2.4952501387528772</v>
      </c>
      <c r="K46" s="262">
        <v>2.5874489458589109</v>
      </c>
      <c r="L46" s="262">
        <v>2.727025507485342</v>
      </c>
      <c r="M46" s="262">
        <v>3.1249004194297401</v>
      </c>
      <c r="N46" s="262">
        <v>3.2899726381887082</v>
      </c>
      <c r="O46" s="262">
        <v>2.898189899715121</v>
      </c>
      <c r="P46" s="262">
        <v>3.271674658602989</v>
      </c>
      <c r="Q46" s="262">
        <v>2.9089398369482962</v>
      </c>
      <c r="R46" s="262">
        <v>2.7327608376111669</v>
      </c>
      <c r="S46" s="262">
        <v>3.5783653506855031</v>
      </c>
      <c r="T46" s="262">
        <v>3.4976711070819788</v>
      </c>
      <c r="U46" s="262">
        <v>3.534478902076255</v>
      </c>
      <c r="V46" s="262">
        <v>2.6340792700439</v>
      </c>
      <c r="W46" s="262">
        <v>3.0650692968802549</v>
      </c>
      <c r="X46" s="262">
        <v>1.4126162031365981</v>
      </c>
      <c r="Y46" s="262">
        <v>1.015054132609027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2.1144996633081022E-3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1.7165140252225889E-4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4.9069376153938393E-3</v>
      </c>
      <c r="J49" s="229">
        <v>5.1045900702955064E-3</v>
      </c>
      <c r="K49" s="229">
        <v>5.1897972495464793E-3</v>
      </c>
      <c r="L49" s="229">
        <v>0</v>
      </c>
      <c r="M49" s="229">
        <v>0</v>
      </c>
      <c r="N49" s="229">
        <v>5.1678002270724461E-3</v>
      </c>
      <c r="O49" s="229">
        <v>4.576262771090623E-3</v>
      </c>
      <c r="P49" s="229">
        <v>4.5232673586517152E-3</v>
      </c>
      <c r="Q49" s="229">
        <v>5.0542805479018398E-3</v>
      </c>
      <c r="R49" s="229">
        <v>4.7606836146226973E-3</v>
      </c>
      <c r="S49" s="229">
        <v>3.3001281508238632E-3</v>
      </c>
      <c r="T49" s="229">
        <v>3.584171290648577E-3</v>
      </c>
      <c r="U49" s="229">
        <v>5.3597384737366456E-3</v>
      </c>
      <c r="V49" s="229">
        <v>6.5142223255175956E-3</v>
      </c>
      <c r="W49" s="229">
        <v>7.4111897405485256E-3</v>
      </c>
      <c r="X49" s="229">
        <v>8.8727916974433701E-3</v>
      </c>
      <c r="Y49" s="229">
        <v>2.5936231128216459E-2</v>
      </c>
      <c r="DA49" s="73" t="s">
        <v>1167</v>
      </c>
    </row>
    <row r="50" spans="1:105" ht="12" customHeight="1" x14ac:dyDescent="0.25">
      <c r="A50" s="64" t="s">
        <v>159</v>
      </c>
      <c r="B50" s="229">
        <v>3.5386422432768318E-4</v>
      </c>
      <c r="C50" s="229">
        <v>4.6209647893211402E-4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3.3832555686178802E-4</v>
      </c>
      <c r="U50" s="229">
        <v>3.8015924368828378E-4</v>
      </c>
      <c r="V50" s="229">
        <v>9.3185906816550671E-4</v>
      </c>
      <c r="W50" s="229">
        <v>8.4536356678956094E-4</v>
      </c>
      <c r="X50" s="229">
        <v>5.2635228248455474E-3</v>
      </c>
      <c r="Y50" s="229">
        <v>1.9979981160113411E-3</v>
      </c>
      <c r="DA50" s="73" t="s">
        <v>1168</v>
      </c>
    </row>
    <row r="51" spans="1:105" ht="12" customHeight="1" x14ac:dyDescent="0.25">
      <c r="A51" s="64" t="s">
        <v>32</v>
      </c>
      <c r="B51" s="229">
        <v>6.1519190766192941E-4</v>
      </c>
      <c r="C51" s="229">
        <v>8.0281843367905042E-4</v>
      </c>
      <c r="D51" s="229">
        <v>3.132375145119026E-4</v>
      </c>
      <c r="E51" s="229">
        <v>3.6000038654545008E-4</v>
      </c>
      <c r="F51" s="229">
        <v>0</v>
      </c>
      <c r="G51" s="229">
        <v>0</v>
      </c>
      <c r="H51" s="229">
        <v>4.1137883800691378E-3</v>
      </c>
      <c r="I51" s="229">
        <v>0</v>
      </c>
      <c r="J51" s="229">
        <v>0</v>
      </c>
      <c r="K51" s="229">
        <v>0</v>
      </c>
      <c r="L51" s="229">
        <v>3.8219243099696502E-3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1.6509402705556829E-3</v>
      </c>
      <c r="C53" s="229">
        <v>2.1271927880456769E-3</v>
      </c>
      <c r="D53" s="229">
        <v>2.198433729931852E-3</v>
      </c>
      <c r="E53" s="229">
        <v>3.5119836696229172E-3</v>
      </c>
      <c r="F53" s="229">
        <v>0.1035018059336989</v>
      </c>
      <c r="G53" s="229">
        <v>0.51589052837483074</v>
      </c>
      <c r="H53" s="229">
        <v>0.56167808247779194</v>
      </c>
      <c r="I53" s="229">
        <v>0.48788178094540902</v>
      </c>
      <c r="J53" s="229">
        <v>0.51329838004936601</v>
      </c>
      <c r="K53" s="229">
        <v>0.58061347614790393</v>
      </c>
      <c r="L53" s="229">
        <v>0.55216445652528756</v>
      </c>
      <c r="M53" s="229">
        <v>0.5354089342255044</v>
      </c>
      <c r="N53" s="229">
        <v>0.67737463109375806</v>
      </c>
      <c r="O53" s="229">
        <v>0.46345268141869422</v>
      </c>
      <c r="P53" s="229">
        <v>0.499693599927027</v>
      </c>
      <c r="Q53" s="229">
        <v>0.55857440676214065</v>
      </c>
      <c r="R53" s="229">
        <v>0.46070469224776012</v>
      </c>
      <c r="S53" s="229">
        <v>0.35750539660730901</v>
      </c>
      <c r="T53" s="229">
        <v>0.41003423759144042</v>
      </c>
      <c r="U53" s="229">
        <v>0.50102267128868383</v>
      </c>
      <c r="V53" s="229">
        <v>0.556265094117251</v>
      </c>
      <c r="W53" s="229">
        <v>0.50372331100246381</v>
      </c>
      <c r="X53" s="229">
        <v>0.49326266848094391</v>
      </c>
      <c r="Y53" s="229">
        <v>0.33512337024613681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4.9747093032149288E-4</v>
      </c>
      <c r="C55" s="229">
        <v>2.5124167779279219E-4</v>
      </c>
      <c r="D55" s="229">
        <v>2.5100007040278921E-4</v>
      </c>
      <c r="E55" s="229">
        <v>0</v>
      </c>
      <c r="F55" s="229">
        <v>0</v>
      </c>
      <c r="G55" s="229">
        <v>0</v>
      </c>
      <c r="H55" s="229">
        <v>5.1931643406267092E-4</v>
      </c>
      <c r="I55" s="229">
        <v>0</v>
      </c>
      <c r="J55" s="229">
        <v>0</v>
      </c>
      <c r="K55" s="229">
        <v>5.1654395970987023E-4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1.8040259783091438E-2</v>
      </c>
      <c r="R55" s="229">
        <v>3.0806296365673849E-2</v>
      </c>
      <c r="S55" s="229">
        <v>0.16505522603066819</v>
      </c>
      <c r="T55" s="229">
        <v>0.12522596905283601</v>
      </c>
      <c r="U55" s="229">
        <v>0.126690649692144</v>
      </c>
      <c r="V55" s="229">
        <v>0.12551841303216621</v>
      </c>
      <c r="W55" s="229">
        <v>0.13153541455988599</v>
      </c>
      <c r="X55" s="229">
        <v>0.1035870126082227</v>
      </c>
      <c r="Y55" s="229">
        <v>8.9374110798033646E-2</v>
      </c>
      <c r="DA55" s="73" t="s">
        <v>1173</v>
      </c>
    </row>
    <row r="56" spans="1:105" ht="12" customHeight="1" x14ac:dyDescent="0.25">
      <c r="A56" s="64" t="s">
        <v>39</v>
      </c>
      <c r="B56" s="229">
        <v>1.5053418545684241</v>
      </c>
      <c r="C56" s="229">
        <v>1.3243856157271261</v>
      </c>
      <c r="D56" s="229">
        <v>1.570958142142924</v>
      </c>
      <c r="E56" s="229">
        <v>1.7184266147784411</v>
      </c>
      <c r="F56" s="229">
        <v>1.475506619058182</v>
      </c>
      <c r="G56" s="229">
        <v>1.642640530709204</v>
      </c>
      <c r="H56" s="229">
        <v>1.725675959000007</v>
      </c>
      <c r="I56" s="229">
        <v>2.1054106687112348</v>
      </c>
      <c r="J56" s="229">
        <v>1.9768471686332161</v>
      </c>
      <c r="K56" s="229">
        <v>2.0011291285017512</v>
      </c>
      <c r="L56" s="229">
        <v>2.1689246269867768</v>
      </c>
      <c r="M56" s="229">
        <v>2.5894914852042361</v>
      </c>
      <c r="N56" s="229">
        <v>2.607430206867877</v>
      </c>
      <c r="O56" s="229">
        <v>2.4301609555253361</v>
      </c>
      <c r="P56" s="229">
        <v>2.7674577913173111</v>
      </c>
      <c r="Q56" s="229">
        <v>2.327270889855162</v>
      </c>
      <c r="R56" s="229">
        <v>2.2364891653831109</v>
      </c>
      <c r="S56" s="229">
        <v>3.052332948494179</v>
      </c>
      <c r="T56" s="229">
        <v>2.9584884035901919</v>
      </c>
      <c r="U56" s="229">
        <v>2.9010256833780028</v>
      </c>
      <c r="V56" s="229">
        <v>1.9448496815008001</v>
      </c>
      <c r="W56" s="229">
        <v>2.4215540180105668</v>
      </c>
      <c r="X56" s="229">
        <v>0.80163020752514225</v>
      </c>
      <c r="Y56" s="229">
        <v>0.56262242232062909</v>
      </c>
      <c r="DA56" s="73" t="s">
        <v>1174</v>
      </c>
    </row>
    <row r="57" spans="1:105" ht="12" customHeight="1" x14ac:dyDescent="0.25">
      <c r="A57" s="60" t="s">
        <v>1036</v>
      </c>
      <c r="B57" s="262">
        <v>1.427994471024669</v>
      </c>
      <c r="C57" s="262">
        <v>1.470823895654553</v>
      </c>
      <c r="D57" s="262">
        <v>1.5846220712575849</v>
      </c>
      <c r="E57" s="262">
        <v>1.712029960971283</v>
      </c>
      <c r="F57" s="262">
        <v>1.019416865439011</v>
      </c>
      <c r="G57" s="262">
        <v>0.34066748889355691</v>
      </c>
      <c r="H57" s="262">
        <v>0.44254296280542921</v>
      </c>
      <c r="I57" s="262">
        <v>0.68434637158345291</v>
      </c>
      <c r="J57" s="262">
        <v>0.5838211015276108</v>
      </c>
      <c r="K57" s="262">
        <v>0.27696251573977071</v>
      </c>
      <c r="L57" s="262">
        <v>0.37579393483568391</v>
      </c>
      <c r="M57" s="262">
        <v>0.47943673590624181</v>
      </c>
      <c r="N57" s="262">
        <v>0.40551199885339623</v>
      </c>
      <c r="O57" s="262">
        <v>0.50309908668692438</v>
      </c>
      <c r="P57" s="262">
        <v>0.44573630390010599</v>
      </c>
      <c r="Q57" s="262">
        <v>0.44534230119700807</v>
      </c>
      <c r="R57" s="262">
        <v>0.64222425418396722</v>
      </c>
      <c r="S57" s="262">
        <v>0.70362081868419091</v>
      </c>
      <c r="T57" s="262">
        <v>0.60703447663488552</v>
      </c>
      <c r="U57" s="262">
        <v>0.56100426221112054</v>
      </c>
      <c r="V57" s="262">
        <v>0.8788482704883448</v>
      </c>
      <c r="W57" s="262">
        <v>0.76870109028159028</v>
      </c>
      <c r="X57" s="262">
        <v>0.48452648389327307</v>
      </c>
      <c r="Y57" s="262">
        <v>0.49804311336546753</v>
      </c>
      <c r="DA57" s="72" t="s">
        <v>1175</v>
      </c>
    </row>
    <row r="58" spans="1:105" ht="12" customHeight="1" x14ac:dyDescent="0.25">
      <c r="A58" s="132" t="s">
        <v>1038</v>
      </c>
      <c r="B58" s="316">
        <v>5.0553220782373529</v>
      </c>
      <c r="C58" s="316">
        <v>4.6308359499192981</v>
      </c>
      <c r="D58" s="316">
        <v>5.3575550573461594</v>
      </c>
      <c r="E58" s="316">
        <v>5.8998334349012094</v>
      </c>
      <c r="F58" s="316">
        <v>6.4608126457122763</v>
      </c>
      <c r="G58" s="316">
        <v>9.433132702147601</v>
      </c>
      <c r="H58" s="316">
        <v>10.162207165988351</v>
      </c>
      <c r="I58" s="316">
        <v>11.31699895088059</v>
      </c>
      <c r="J58" s="316">
        <v>10.92387389347593</v>
      </c>
      <c r="K58" s="316">
        <v>11.033159613102679</v>
      </c>
      <c r="L58" s="316">
        <v>11.60819986784205</v>
      </c>
      <c r="M58" s="316">
        <v>13.073383615845589</v>
      </c>
      <c r="N58" s="316">
        <v>13.95552179019074</v>
      </c>
      <c r="O58" s="316">
        <v>12.14054792470438</v>
      </c>
      <c r="P58" s="316">
        <v>13.437861954527101</v>
      </c>
      <c r="Q58" s="316">
        <v>12.3693484723001</v>
      </c>
      <c r="R58" s="316">
        <v>11.6959674869849</v>
      </c>
      <c r="S58" s="316">
        <v>14.36956383128596</v>
      </c>
      <c r="T58" s="316">
        <v>14.193008003897139</v>
      </c>
      <c r="U58" s="316">
        <v>14.57877816772781</v>
      </c>
      <c r="V58" s="316">
        <v>11.972517410205599</v>
      </c>
      <c r="W58" s="316">
        <v>13.20406630449242</v>
      </c>
      <c r="X58" s="316">
        <v>6.8491664544346822</v>
      </c>
      <c r="Y58" s="316">
        <v>5.0288298897650821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1.9123146247791081</v>
      </c>
      <c r="C61" s="223">
        <v>1.009254723713362</v>
      </c>
      <c r="D61" s="223">
        <v>1.5257332294333881</v>
      </c>
      <c r="E61" s="223">
        <v>2.0533799303359181</v>
      </c>
      <c r="F61" s="223">
        <v>1.7431203428470901</v>
      </c>
      <c r="G61" s="223">
        <v>2.1561560179774961</v>
      </c>
      <c r="H61" s="223">
        <v>1.9188185934930331</v>
      </c>
      <c r="I61" s="223">
        <v>1.210228779206008</v>
      </c>
      <c r="J61" s="223">
        <v>2.0558155277948078</v>
      </c>
      <c r="K61" s="223">
        <v>6.1547344409605884</v>
      </c>
      <c r="L61" s="223">
        <v>1.9924179914275719</v>
      </c>
      <c r="M61" s="223">
        <v>1.88996576335382</v>
      </c>
      <c r="N61" s="223">
        <v>3.0748718774207822</v>
      </c>
      <c r="O61" s="223">
        <v>8.5397651045850527</v>
      </c>
      <c r="P61" s="223">
        <v>6.8227632766184598</v>
      </c>
      <c r="Q61" s="223">
        <v>2.5799813786327408</v>
      </c>
      <c r="R61" s="223">
        <v>3.0681466758478222</v>
      </c>
      <c r="S61" s="223">
        <v>4.5631161177843387</v>
      </c>
      <c r="T61" s="223">
        <v>3.5613291239928961</v>
      </c>
      <c r="U61" s="223">
        <v>3.818170769854742</v>
      </c>
      <c r="V61" s="223">
        <v>2.3881521219633148</v>
      </c>
      <c r="W61" s="223">
        <v>2.4424503863812692</v>
      </c>
      <c r="X61" s="223">
        <v>37.886668218196917</v>
      </c>
      <c r="Y61" s="223">
        <v>54.712589822425272</v>
      </c>
      <c r="DA61" s="89" t="s">
        <v>1177</v>
      </c>
    </row>
    <row r="62" spans="1:105" ht="12" customHeight="1" x14ac:dyDescent="0.25">
      <c r="A62" s="55" t="s">
        <v>91</v>
      </c>
      <c r="B62" s="259">
        <v>6.2289383348344456E-3</v>
      </c>
      <c r="C62" s="259">
        <v>3.7144048273874829E-3</v>
      </c>
      <c r="D62" s="259">
        <v>5.2529588881624232E-3</v>
      </c>
      <c r="E62" s="259">
        <v>7.1808562118462673E-3</v>
      </c>
      <c r="F62" s="259">
        <v>7.4496854595389201E-3</v>
      </c>
      <c r="G62" s="259">
        <v>7.0334760306406292E-3</v>
      </c>
      <c r="H62" s="259">
        <v>6.7260442450734629E-3</v>
      </c>
      <c r="I62" s="259">
        <v>4.4917210656974281E-3</v>
      </c>
      <c r="J62" s="259">
        <v>7.4501099554341232E-3</v>
      </c>
      <c r="K62" s="259">
        <v>1.7153021385995022E-2</v>
      </c>
      <c r="L62" s="259">
        <v>5.931583603692215E-3</v>
      </c>
      <c r="M62" s="259">
        <v>5.6956432817266128E-3</v>
      </c>
      <c r="N62" s="259">
        <v>8.9204160822470516E-3</v>
      </c>
      <c r="O62" s="259">
        <v>2.6355962424627521E-2</v>
      </c>
      <c r="P62" s="259">
        <v>1.9198828575978589E-2</v>
      </c>
      <c r="Q62" s="259">
        <v>7.8557883656052447E-3</v>
      </c>
      <c r="R62" s="259">
        <v>1.06090819560963E-2</v>
      </c>
      <c r="S62" s="259">
        <v>1.3665061659999931E-2</v>
      </c>
      <c r="T62" s="259">
        <v>1.050358903957677E-2</v>
      </c>
      <c r="U62" s="259">
        <v>1.1197280924866699E-2</v>
      </c>
      <c r="V62" s="259">
        <v>9.6728964165003761E-3</v>
      </c>
      <c r="W62" s="259">
        <v>8.4666281715289702E-3</v>
      </c>
      <c r="X62" s="259">
        <v>0.1631650462525964</v>
      </c>
      <c r="Y62" s="259">
        <v>0.25813067837132631</v>
      </c>
      <c r="DA62" s="67" t="s">
        <v>1178</v>
      </c>
    </row>
    <row r="63" spans="1:105" ht="12" customHeight="1" x14ac:dyDescent="0.25">
      <c r="A63" s="173" t="s">
        <v>92</v>
      </c>
      <c r="B63" s="224">
        <v>1.3149284776602479E-2</v>
      </c>
      <c r="C63" s="224">
        <v>7.8411061765958443E-3</v>
      </c>
      <c r="D63" s="224">
        <v>1.1088992798974091E-2</v>
      </c>
      <c r="E63" s="224">
        <v>1.5158782796315979E-2</v>
      </c>
      <c r="F63" s="224">
        <v>1.572628116348105E-2</v>
      </c>
      <c r="G63" s="224">
        <v>1.4847663329574341E-2</v>
      </c>
      <c r="H63" s="224">
        <v>1.4198675030044249E-2</v>
      </c>
      <c r="I63" s="224">
        <v>9.482020250484573E-3</v>
      </c>
      <c r="J63" s="224">
        <v>1.5727177274039938E-2</v>
      </c>
      <c r="K63" s="224">
        <v>3.6820574483578991E-2</v>
      </c>
      <c r="L63" s="224">
        <v>1.2916799447645689E-2</v>
      </c>
      <c r="M63" s="224">
        <v>1.2460627260740809E-2</v>
      </c>
      <c r="N63" s="224">
        <v>1.92879704006669E-2</v>
      </c>
      <c r="O63" s="224">
        <v>5.7732105144821737E-2</v>
      </c>
      <c r="P63" s="224">
        <v>4.2533131875197021E-2</v>
      </c>
      <c r="Q63" s="224">
        <v>1.757689124130607E-2</v>
      </c>
      <c r="R63" s="224">
        <v>2.3734342031389671E-2</v>
      </c>
      <c r="S63" s="224">
        <v>3.036920333516327E-2</v>
      </c>
      <c r="T63" s="224">
        <v>2.3205231059527421E-2</v>
      </c>
      <c r="U63" s="224">
        <v>2.460693109315501E-2</v>
      </c>
      <c r="V63" s="224">
        <v>2.1156257371282738E-2</v>
      </c>
      <c r="W63" s="224">
        <v>1.8439316270292518E-2</v>
      </c>
      <c r="X63" s="224">
        <v>0.35944948135966193</v>
      </c>
      <c r="Y63" s="224">
        <v>0.57444586387015228</v>
      </c>
      <c r="DA63" s="177" t="s">
        <v>1179</v>
      </c>
    </row>
    <row r="64" spans="1:105" ht="12" customHeight="1" x14ac:dyDescent="0.25">
      <c r="A64" s="173" t="s">
        <v>93</v>
      </c>
      <c r="B64" s="224">
        <v>7.8279218860212108E-2</v>
      </c>
      <c r="C64" s="224">
        <v>4.6679015393755872E-2</v>
      </c>
      <c r="D64" s="224">
        <v>6.601406152483473E-2</v>
      </c>
      <c r="E64" s="224">
        <v>9.0241993867124615E-2</v>
      </c>
      <c r="F64" s="224">
        <v>9.3620377531396112E-2</v>
      </c>
      <c r="G64" s="224">
        <v>8.8389863561750381E-2</v>
      </c>
      <c r="H64" s="224">
        <v>8.4526360869419226E-2</v>
      </c>
      <c r="I64" s="224">
        <v>5.6447567379891088E-2</v>
      </c>
      <c r="J64" s="224">
        <v>9.3625712181588494E-2</v>
      </c>
      <c r="K64" s="224">
        <v>0.21518344034023121</v>
      </c>
      <c r="L64" s="224">
        <v>7.4297021269781521E-2</v>
      </c>
      <c r="M64" s="224">
        <v>7.124568914781601E-2</v>
      </c>
      <c r="N64" s="224">
        <v>0.1114517246399873</v>
      </c>
      <c r="O64" s="224">
        <v>0.32894818119434621</v>
      </c>
      <c r="P64" s="224">
        <v>0.23939945522265249</v>
      </c>
      <c r="Q64" s="224">
        <v>9.7877758902927894E-2</v>
      </c>
      <c r="R64" s="224">
        <v>0.1320863711132288</v>
      </c>
      <c r="S64" s="224">
        <v>0.17002505204036419</v>
      </c>
      <c r="T64" s="224">
        <v>0.13061439023103771</v>
      </c>
      <c r="U64" s="224">
        <v>0.1391698118813644</v>
      </c>
      <c r="V64" s="224">
        <v>0.12016891514966491</v>
      </c>
      <c r="W64" s="224">
        <v>0.1051405942425961</v>
      </c>
      <c r="X64" s="224">
        <v>2.0254903658774799</v>
      </c>
      <c r="Y64" s="224">
        <v>3.2033356581197219</v>
      </c>
      <c r="DA64" s="177" t="s">
        <v>1180</v>
      </c>
    </row>
    <row r="65" spans="1:105" ht="12" customHeight="1" x14ac:dyDescent="0.25">
      <c r="A65" s="173" t="s">
        <v>94</v>
      </c>
      <c r="B65" s="224">
        <v>9.2641010074055161E-2</v>
      </c>
      <c r="C65" s="224">
        <v>5.5243156463559477E-2</v>
      </c>
      <c r="D65" s="224">
        <v>7.8125579531810638E-2</v>
      </c>
      <c r="E65" s="224">
        <v>0.1067985805770017</v>
      </c>
      <c r="F65" s="224">
        <v>0.1107967921027798</v>
      </c>
      <c r="G65" s="224">
        <v>0.10460664222124171</v>
      </c>
      <c r="H65" s="224">
        <v>0.1000343074808995</v>
      </c>
      <c r="I65" s="224">
        <v>6.6803932569061295E-2</v>
      </c>
      <c r="J65" s="224">
        <v>0.1108031054946276</v>
      </c>
      <c r="K65" s="224">
        <v>0.25919196450036858</v>
      </c>
      <c r="L65" s="224">
        <v>9.0860002540595577E-2</v>
      </c>
      <c r="M65" s="224">
        <v>8.778919273581974E-2</v>
      </c>
      <c r="N65" s="224">
        <v>0.13589005718210251</v>
      </c>
      <c r="O65" s="224">
        <v>0.4064185966267313</v>
      </c>
      <c r="P65" s="224">
        <v>0.29921697208041143</v>
      </c>
      <c r="Q65" s="224">
        <v>0.123578627341469</v>
      </c>
      <c r="R65" s="224">
        <v>0.1672161989482108</v>
      </c>
      <c r="S65" s="224">
        <v>0.21396096593177791</v>
      </c>
      <c r="T65" s="224">
        <v>0.16348843917212</v>
      </c>
      <c r="U65" s="224">
        <v>0.17336387415905991</v>
      </c>
      <c r="V65" s="224">
        <v>0.14905274967880941</v>
      </c>
      <c r="W65" s="224">
        <v>0.12991101138781741</v>
      </c>
      <c r="X65" s="224">
        <v>2.5305480486791341</v>
      </c>
      <c r="Y65" s="224">
        <v>4.0414940925216642</v>
      </c>
      <c r="DA65" s="177" t="s">
        <v>1181</v>
      </c>
    </row>
    <row r="66" spans="1:105" ht="12" customHeight="1" x14ac:dyDescent="0.25">
      <c r="A66" s="56" t="s">
        <v>95</v>
      </c>
      <c r="B66" s="260">
        <v>2.948961199632235E-2</v>
      </c>
      <c r="C66" s="260">
        <v>1.757215405506871E-2</v>
      </c>
      <c r="D66" s="260">
        <v>2.487128909191056E-2</v>
      </c>
      <c r="E66" s="260">
        <v>3.3745385356992223E-2</v>
      </c>
      <c r="F66" s="260">
        <v>4.0055455832002873E-2</v>
      </c>
      <c r="G66" s="260">
        <v>6.6594076245311967E-2</v>
      </c>
      <c r="H66" s="260">
        <v>5.9155146062081512E-2</v>
      </c>
      <c r="I66" s="260">
        <v>3.4687377428052703E-2</v>
      </c>
      <c r="J66" s="260">
        <v>6.0417164506439157E-2</v>
      </c>
      <c r="K66" s="260">
        <v>0.20100272605038391</v>
      </c>
      <c r="L66" s="260">
        <v>6.1783104745095303E-2</v>
      </c>
      <c r="M66" s="260">
        <v>5.5448732926970647E-2</v>
      </c>
      <c r="N66" s="260">
        <v>9.463068684716322E-2</v>
      </c>
      <c r="O66" s="260">
        <v>0.25613104139755172</v>
      </c>
      <c r="P66" s="260">
        <v>0.20211427427610881</v>
      </c>
      <c r="Q66" s="260">
        <v>7.9597191034661785E-2</v>
      </c>
      <c r="R66" s="260">
        <v>9.003026215756689E-2</v>
      </c>
      <c r="S66" s="260">
        <v>0.1188944497904585</v>
      </c>
      <c r="T66" s="260">
        <v>9.9259703728195883E-2</v>
      </c>
      <c r="U66" s="260">
        <v>0.11138124734043731</v>
      </c>
      <c r="V66" s="260">
        <v>7.4498974494824038E-2</v>
      </c>
      <c r="W66" s="260">
        <v>7.4736004197501232E-2</v>
      </c>
      <c r="X66" s="260">
        <v>1.479112733862108</v>
      </c>
      <c r="Y66" s="260">
        <v>2.177619564982495</v>
      </c>
      <c r="DA66" s="68" t="s">
        <v>1182</v>
      </c>
    </row>
    <row r="67" spans="1:105" ht="12" customHeight="1" x14ac:dyDescent="0.25">
      <c r="A67" s="37" t="s">
        <v>159</v>
      </c>
      <c r="B67" s="226">
        <v>3.369843654003342E-4</v>
      </c>
      <c r="C67" s="226">
        <v>1.9319465973687049E-4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6.7744547555665855E-5</v>
      </c>
      <c r="U67" s="226">
        <v>7.0587010409714859E-5</v>
      </c>
      <c r="V67" s="226">
        <v>9.6820501344951459E-5</v>
      </c>
      <c r="W67" s="226">
        <v>9.5359752298139846E-5</v>
      </c>
      <c r="X67" s="226">
        <v>1.191275577092092E-2</v>
      </c>
      <c r="Y67" s="226">
        <v>9.1204741072477315E-3</v>
      </c>
      <c r="DA67" s="69" t="s">
        <v>1183</v>
      </c>
    </row>
    <row r="68" spans="1:105" ht="12" customHeight="1" x14ac:dyDescent="0.25">
      <c r="A68" s="37" t="s">
        <v>35</v>
      </c>
      <c r="B68" s="226">
        <v>1.6453419399328391E-3</v>
      </c>
      <c r="C68" s="226">
        <v>9.307242352549162E-4</v>
      </c>
      <c r="D68" s="226">
        <v>1.420806420431903E-3</v>
      </c>
      <c r="E68" s="226">
        <v>2.7000107926205838E-3</v>
      </c>
      <c r="F68" s="226">
        <v>2.4855831968095821E-2</v>
      </c>
      <c r="G68" s="226">
        <v>6.2142174136944797E-2</v>
      </c>
      <c r="H68" s="226">
        <v>5.4365233842007928E-2</v>
      </c>
      <c r="I68" s="226">
        <v>3.0527156223013229E-2</v>
      </c>
      <c r="J68" s="226">
        <v>5.4154875593142852E-2</v>
      </c>
      <c r="K68" s="226">
        <v>0.19174263848638209</v>
      </c>
      <c r="L68" s="226">
        <v>5.7986983938283422E-2</v>
      </c>
      <c r="M68" s="226">
        <v>5.1429001232693797E-2</v>
      </c>
      <c r="N68" s="226">
        <v>8.945678635322124E-2</v>
      </c>
      <c r="O68" s="226">
        <v>0.23474502424539831</v>
      </c>
      <c r="P68" s="226">
        <v>0.18862606790149219</v>
      </c>
      <c r="Q68" s="226">
        <v>7.4067824711867208E-2</v>
      </c>
      <c r="R68" s="226">
        <v>8.0050497179327662E-2</v>
      </c>
      <c r="S68" s="226">
        <v>0.10581214240524139</v>
      </c>
      <c r="T68" s="226">
        <v>8.5923384495005986E-2</v>
      </c>
      <c r="U68" s="226">
        <v>9.7636290065770154E-2</v>
      </c>
      <c r="V68" s="226">
        <v>6.0485407725676198E-2</v>
      </c>
      <c r="W68" s="226">
        <v>5.963137751521181E-2</v>
      </c>
      <c r="X68" s="226">
        <v>1.1616693187202149</v>
      </c>
      <c r="Y68" s="226">
        <v>1.6014030379561801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4.5303017597639198E-3</v>
      </c>
      <c r="U70" s="226">
        <v>5.3970364346577621E-3</v>
      </c>
      <c r="V70" s="226">
        <v>3.8161486101431219E-3</v>
      </c>
      <c r="W70" s="226">
        <v>7.4861641982995851E-3</v>
      </c>
      <c r="X70" s="226">
        <v>0.14408410404859209</v>
      </c>
      <c r="Y70" s="226">
        <v>0.22999329085605749</v>
      </c>
      <c r="DA70" s="69" t="s">
        <v>1186</v>
      </c>
    </row>
    <row r="71" spans="1:105" ht="12" customHeight="1" x14ac:dyDescent="0.25">
      <c r="A71" s="37" t="s">
        <v>40</v>
      </c>
      <c r="B71" s="226">
        <v>2.7507285690989172E-2</v>
      </c>
      <c r="C71" s="226">
        <v>1.6448235160076919E-2</v>
      </c>
      <c r="D71" s="226">
        <v>2.3450482671478659E-2</v>
      </c>
      <c r="E71" s="226">
        <v>3.104537456437164E-2</v>
      </c>
      <c r="F71" s="226">
        <v>1.5199623863907051E-2</v>
      </c>
      <c r="G71" s="226">
        <v>4.4519021083671666E-3</v>
      </c>
      <c r="H71" s="226">
        <v>4.7899122200735682E-3</v>
      </c>
      <c r="I71" s="226">
        <v>4.1602212050394624E-3</v>
      </c>
      <c r="J71" s="226">
        <v>6.2622889132963096E-3</v>
      </c>
      <c r="K71" s="226">
        <v>9.2600875640018211E-3</v>
      </c>
      <c r="L71" s="226">
        <v>3.7961208068118799E-3</v>
      </c>
      <c r="M71" s="226">
        <v>4.0197316942768516E-3</v>
      </c>
      <c r="N71" s="226">
        <v>5.1739004939419806E-3</v>
      </c>
      <c r="O71" s="226">
        <v>2.1386017152153391E-2</v>
      </c>
      <c r="P71" s="226">
        <v>1.3488206374616601E-2</v>
      </c>
      <c r="Q71" s="226">
        <v>5.5293663227945758E-3</v>
      </c>
      <c r="R71" s="226">
        <v>9.9797649782392261E-3</v>
      </c>
      <c r="S71" s="226">
        <v>1.308230738521712E-2</v>
      </c>
      <c r="T71" s="226">
        <v>8.738272925870318E-3</v>
      </c>
      <c r="U71" s="226">
        <v>8.2773338295996698E-3</v>
      </c>
      <c r="V71" s="226">
        <v>1.0100597657659759E-2</v>
      </c>
      <c r="W71" s="226">
        <v>7.5231027316916953E-3</v>
      </c>
      <c r="X71" s="226">
        <v>0.16144655532237909</v>
      </c>
      <c r="Y71" s="226">
        <v>0.33710276206300988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1.5043583930908582</v>
      </c>
      <c r="C72" s="261">
        <f t="shared" si="2"/>
        <v>0.76871506274284374</v>
      </c>
      <c r="D72" s="261">
        <f t="shared" si="2"/>
        <v>1.1825271609806884</v>
      </c>
      <c r="E72" s="261">
        <f t="shared" si="2"/>
        <v>1.5858062534768793</v>
      </c>
      <c r="F72" s="261">
        <f t="shared" si="2"/>
        <v>1.1943722998806736</v>
      </c>
      <c r="G72" s="261">
        <f t="shared" si="2"/>
        <v>1.4271000986905138</v>
      </c>
      <c r="H72" s="261">
        <f t="shared" si="2"/>
        <v>1.2549363840094732</v>
      </c>
      <c r="I72" s="261">
        <f t="shared" si="2"/>
        <v>0.79972636654780949</v>
      </c>
      <c r="J72" s="261">
        <f t="shared" si="2"/>
        <v>1.3547895181676093</v>
      </c>
      <c r="K72" s="261">
        <f t="shared" si="2"/>
        <v>4.1163986552343577</v>
      </c>
      <c r="L72" s="261">
        <f t="shared" si="2"/>
        <v>1.332420756386073</v>
      </c>
      <c r="M72" s="261">
        <f t="shared" si="2"/>
        <v>1.2810352686086923</v>
      </c>
      <c r="N72" s="261">
        <f t="shared" si="2"/>
        <v>2.0706983399418801</v>
      </c>
      <c r="O72" s="261">
        <f t="shared" si="2"/>
        <v>5.7530722159397856</v>
      </c>
      <c r="P72" s="261">
        <f t="shared" si="2"/>
        <v>4.6519057299541613</v>
      </c>
      <c r="Q72" s="261">
        <f t="shared" si="2"/>
        <v>1.7176082934104064</v>
      </c>
      <c r="R72" s="261">
        <f t="shared" si="2"/>
        <v>2.0283754671770615</v>
      </c>
      <c r="S72" s="261">
        <f t="shared" si="2"/>
        <v>3.1867624296304951</v>
      </c>
      <c r="T72" s="261">
        <f t="shared" si="2"/>
        <v>2.4676647738079951</v>
      </c>
      <c r="U72" s="261">
        <f t="shared" si="2"/>
        <v>2.6191567230236932</v>
      </c>
      <c r="V72" s="261">
        <f t="shared" si="2"/>
        <v>1.5206812165721066</v>
      </c>
      <c r="W72" s="261">
        <f t="shared" si="2"/>
        <v>1.6241841841272178</v>
      </c>
      <c r="X72" s="261">
        <f t="shared" si="2"/>
        <v>22.651060339281454</v>
      </c>
      <c r="Y72" s="261">
        <f t="shared" si="2"/>
        <v>31.781394321925202</v>
      </c>
      <c r="DA72" s="70"/>
    </row>
    <row r="73" spans="1:105" ht="12" customHeight="1" x14ac:dyDescent="0.25">
      <c r="A73" s="60" t="s">
        <v>1052</v>
      </c>
      <c r="B73" s="262">
        <v>1.504012631453451</v>
      </c>
      <c r="C73" s="262">
        <v>0.7685088801438078</v>
      </c>
      <c r="D73" s="262">
        <v>1.182235574907947</v>
      </c>
      <c r="E73" s="262">
        <v>1.585407651906543</v>
      </c>
      <c r="F73" s="262">
        <v>1.1939587758892329</v>
      </c>
      <c r="G73" s="262">
        <v>1.426709678034811</v>
      </c>
      <c r="H73" s="262">
        <v>1.2545630285600471</v>
      </c>
      <c r="I73" s="262">
        <v>0.7994770359641743</v>
      </c>
      <c r="J73" s="262">
        <v>1.35437597061286</v>
      </c>
      <c r="K73" s="262">
        <v>4.1154313044743418</v>
      </c>
      <c r="L73" s="262">
        <v>1.332081657934036</v>
      </c>
      <c r="M73" s="262">
        <v>1.280707615283208</v>
      </c>
      <c r="N73" s="262">
        <v>2.070191161008478</v>
      </c>
      <c r="O73" s="262">
        <v>5.7515553864255491</v>
      </c>
      <c r="P73" s="262">
        <v>4.6507890196690447</v>
      </c>
      <c r="Q73" s="262">
        <v>1.717147092730573</v>
      </c>
      <c r="R73" s="262">
        <v>2.0277513704978141</v>
      </c>
      <c r="S73" s="262">
        <v>3.1859638686706928</v>
      </c>
      <c r="T73" s="262">
        <v>2.467054590149806</v>
      </c>
      <c r="U73" s="262">
        <v>2.6185096815358189</v>
      </c>
      <c r="V73" s="262">
        <v>1.5201249108631361</v>
      </c>
      <c r="W73" s="262">
        <v>1.623699320631248</v>
      </c>
      <c r="X73" s="262">
        <v>22.641615851658081</v>
      </c>
      <c r="Y73" s="262">
        <v>31.76631099102206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1.06764637872908E-3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1.595227314478995E-4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1.491009956633173E-3</v>
      </c>
      <c r="J76" s="229">
        <v>2.736804252990532E-3</v>
      </c>
      <c r="K76" s="229">
        <v>8.3116978532932484E-3</v>
      </c>
      <c r="L76" s="229">
        <v>0</v>
      </c>
      <c r="M76" s="229">
        <v>0</v>
      </c>
      <c r="N76" s="229">
        <v>3.2957148741848061E-3</v>
      </c>
      <c r="O76" s="229">
        <v>9.3241952029254581E-3</v>
      </c>
      <c r="P76" s="229">
        <v>6.7215946324145279E-3</v>
      </c>
      <c r="Q76" s="229">
        <v>3.1366806980668259E-3</v>
      </c>
      <c r="R76" s="229">
        <v>3.6977068986240981E-3</v>
      </c>
      <c r="S76" s="229">
        <v>3.0669452682116111E-3</v>
      </c>
      <c r="T76" s="229">
        <v>2.6265858593354078E-3</v>
      </c>
      <c r="U76" s="229">
        <v>4.0349246619302438E-3</v>
      </c>
      <c r="V76" s="229">
        <v>3.822822323703103E-3</v>
      </c>
      <c r="W76" s="229">
        <v>3.9255290742206943E-3</v>
      </c>
      <c r="X76" s="229">
        <v>0.14210507593965041</v>
      </c>
      <c r="Y76" s="229">
        <v>0.81466664690478863</v>
      </c>
      <c r="DA76" s="73" t="s">
        <v>1191</v>
      </c>
    </row>
    <row r="77" spans="1:105" ht="12" customHeight="1" x14ac:dyDescent="0.25">
      <c r="A77" s="64" t="s">
        <v>159</v>
      </c>
      <c r="B77" s="229">
        <v>3.4740488420517251E-4</v>
      </c>
      <c r="C77" s="229">
        <v>2.6330548444189689E-4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2.4793489245993728E-4</v>
      </c>
      <c r="U77" s="229">
        <v>2.8598394992695601E-4</v>
      </c>
      <c r="V77" s="229">
        <v>5.4685447783595889E-4</v>
      </c>
      <c r="W77" s="229">
        <v>4.4745210495787338E-4</v>
      </c>
      <c r="X77" s="229">
        <v>8.4245691497686889E-2</v>
      </c>
      <c r="Y77" s="229">
        <v>6.2836780387896654E-2</v>
      </c>
      <c r="DA77" s="73" t="s">
        <v>1192</v>
      </c>
    </row>
    <row r="78" spans="1:105" ht="12" customHeight="1" x14ac:dyDescent="0.25">
      <c r="A78" s="64" t="s">
        <v>32</v>
      </c>
      <c r="B78" s="229">
        <v>6.0396236395839607E-4</v>
      </c>
      <c r="C78" s="229">
        <v>4.5745100046477898E-4</v>
      </c>
      <c r="D78" s="229">
        <v>2.3170179979362451E-4</v>
      </c>
      <c r="E78" s="229">
        <v>3.263007432715892E-4</v>
      </c>
      <c r="F78" s="229">
        <v>0</v>
      </c>
      <c r="G78" s="229">
        <v>0</v>
      </c>
      <c r="H78" s="229">
        <v>2.2255820772523458E-3</v>
      </c>
      <c r="I78" s="229">
        <v>0</v>
      </c>
      <c r="J78" s="229">
        <v>0</v>
      </c>
      <c r="K78" s="229">
        <v>0</v>
      </c>
      <c r="L78" s="229">
        <v>1.929753747480817E-3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1.6208044614053521E-3</v>
      </c>
      <c r="C80" s="229">
        <v>1.212087849818825E-3</v>
      </c>
      <c r="D80" s="229">
        <v>1.62618150238472E-3</v>
      </c>
      <c r="E80" s="229">
        <v>3.1832268091494479E-3</v>
      </c>
      <c r="F80" s="229">
        <v>7.7136247335577043E-2</v>
      </c>
      <c r="G80" s="229">
        <v>0.33697836900815809</v>
      </c>
      <c r="H80" s="229">
        <v>0.30387092335727539</v>
      </c>
      <c r="I80" s="229">
        <v>0.14824655417819979</v>
      </c>
      <c r="J80" s="229">
        <v>0.27520274306589543</v>
      </c>
      <c r="K80" s="229">
        <v>0.92778570937313554</v>
      </c>
      <c r="L80" s="229">
        <v>0.27500685954003479</v>
      </c>
      <c r="M80" s="229">
        <v>0.22437833689947129</v>
      </c>
      <c r="N80" s="229">
        <v>0.43198915379819441</v>
      </c>
      <c r="O80" s="229">
        <v>0.94230917998412544</v>
      </c>
      <c r="P80" s="229">
        <v>0.73965685763208333</v>
      </c>
      <c r="Q80" s="229">
        <v>0.34601478678277048</v>
      </c>
      <c r="R80" s="229">
        <v>0.35783745710815268</v>
      </c>
      <c r="S80" s="229">
        <v>0.3322445172958442</v>
      </c>
      <c r="T80" s="229">
        <v>0.30048511719041321</v>
      </c>
      <c r="U80" s="229">
        <v>0.37798662102263048</v>
      </c>
      <c r="V80" s="229">
        <v>0.32643998215385922</v>
      </c>
      <c r="W80" s="229">
        <v>0.26736500992052098</v>
      </c>
      <c r="X80" s="229">
        <v>7.914916717207924</v>
      </c>
      <c r="Y80" s="229">
        <v>10.490474839302459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4.8839023292657126E-4</v>
      </c>
      <c r="C82" s="229">
        <v>1.431590905780189E-4</v>
      </c>
      <c r="D82" s="229">
        <v>1.8566476033777499E-4</v>
      </c>
      <c r="E82" s="229">
        <v>0</v>
      </c>
      <c r="F82" s="229">
        <v>0</v>
      </c>
      <c r="G82" s="229">
        <v>0</v>
      </c>
      <c r="H82" s="229">
        <v>2.8095303921614348E-4</v>
      </c>
      <c r="I82" s="229">
        <v>0</v>
      </c>
      <c r="J82" s="229">
        <v>0</v>
      </c>
      <c r="K82" s="229">
        <v>8.6323877166115078E-4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1.11957644838739E-2</v>
      </c>
      <c r="R82" s="229">
        <v>2.3927793530013581E-2</v>
      </c>
      <c r="S82" s="229">
        <v>0.15339263244731299</v>
      </c>
      <c r="T82" s="229">
        <v>9.1769263481889268E-2</v>
      </c>
      <c r="U82" s="229">
        <v>9.5375404860456356E-2</v>
      </c>
      <c r="V82" s="229">
        <v>7.3659535612645141E-2</v>
      </c>
      <c r="W82" s="229">
        <v>6.9671147578295234E-2</v>
      </c>
      <c r="X82" s="229">
        <v>1.659031429453544</v>
      </c>
      <c r="Y82" s="229">
        <v>2.807273994590517</v>
      </c>
      <c r="DA82" s="73" t="s">
        <v>1197</v>
      </c>
    </row>
    <row r="83" spans="1:105" ht="12" customHeight="1" x14ac:dyDescent="0.25">
      <c r="A83" s="64" t="s">
        <v>39</v>
      </c>
      <c r="B83" s="229">
        <v>1.5009520695109551</v>
      </c>
      <c r="C83" s="229">
        <v>0.76643287671850424</v>
      </c>
      <c r="D83" s="229">
        <v>1.1801920268454309</v>
      </c>
      <c r="E83" s="229">
        <v>1.5818981243541219</v>
      </c>
      <c r="F83" s="229">
        <v>1.1168225285536559</v>
      </c>
      <c r="G83" s="229">
        <v>1.0897313090266529</v>
      </c>
      <c r="H83" s="229">
        <v>0.94818557008630344</v>
      </c>
      <c r="I83" s="229">
        <v>0.64973947182934122</v>
      </c>
      <c r="J83" s="229">
        <v>1.076436423293974</v>
      </c>
      <c r="K83" s="229">
        <v>3.1784706584762521</v>
      </c>
      <c r="L83" s="229">
        <v>1.0540773982677909</v>
      </c>
      <c r="M83" s="229">
        <v>1.056329278383737</v>
      </c>
      <c r="N83" s="229">
        <v>1.634906292336098</v>
      </c>
      <c r="O83" s="229">
        <v>4.7999220112384977</v>
      </c>
      <c r="P83" s="229">
        <v>3.9044105674045468</v>
      </c>
      <c r="Q83" s="229">
        <v>1.356799860765862</v>
      </c>
      <c r="R83" s="229">
        <v>1.642288412961024</v>
      </c>
      <c r="S83" s="229">
        <v>2.697100250927877</v>
      </c>
      <c r="T83" s="229">
        <v>2.0719256887257078</v>
      </c>
      <c r="U83" s="229">
        <v>2.1408267470408751</v>
      </c>
      <c r="V83" s="229">
        <v>1.115655716295092</v>
      </c>
      <c r="W83" s="229">
        <v>1.2822901819532531</v>
      </c>
      <c r="X83" s="229">
        <v>12.841316937559281</v>
      </c>
      <c r="Y83" s="229">
        <v>17.591058729836401</v>
      </c>
      <c r="DA83" s="73" t="s">
        <v>1198</v>
      </c>
    </row>
    <row r="84" spans="1:105" ht="12" customHeight="1" x14ac:dyDescent="0.25">
      <c r="A84" s="60" t="s">
        <v>1064</v>
      </c>
      <c r="B84" s="262">
        <v>3.4576163740722692E-4</v>
      </c>
      <c r="C84" s="262">
        <v>2.06182599035946E-4</v>
      </c>
      <c r="D84" s="262">
        <v>2.9158607274158509E-4</v>
      </c>
      <c r="E84" s="262">
        <v>3.9860157033643379E-4</v>
      </c>
      <c r="F84" s="262">
        <v>4.1352399144074141E-4</v>
      </c>
      <c r="G84" s="262">
        <v>3.9042065570286651E-4</v>
      </c>
      <c r="H84" s="262">
        <v>3.7335544942617679E-4</v>
      </c>
      <c r="I84" s="262">
        <v>2.493305836352215E-4</v>
      </c>
      <c r="J84" s="262">
        <v>4.1354755474927143E-4</v>
      </c>
      <c r="K84" s="262">
        <v>9.673507600157957E-4</v>
      </c>
      <c r="L84" s="262">
        <v>3.3909845203714418E-4</v>
      </c>
      <c r="M84" s="262">
        <v>3.2765332548437509E-4</v>
      </c>
      <c r="N84" s="262">
        <v>5.071789334020237E-4</v>
      </c>
      <c r="O84" s="262">
        <v>1.516829514236365E-3</v>
      </c>
      <c r="P84" s="262">
        <v>1.116710285116369E-3</v>
      </c>
      <c r="Q84" s="262">
        <v>4.6120067983337611E-4</v>
      </c>
      <c r="R84" s="262">
        <v>6.2409667924743497E-4</v>
      </c>
      <c r="S84" s="262">
        <v>7.9856095980242289E-4</v>
      </c>
      <c r="T84" s="262">
        <v>6.1018365818892506E-4</v>
      </c>
      <c r="U84" s="262">
        <v>6.4704148787432503E-4</v>
      </c>
      <c r="V84" s="262">
        <v>5.5630570897054448E-4</v>
      </c>
      <c r="W84" s="262">
        <v>4.8486349596980861E-4</v>
      </c>
      <c r="X84" s="262">
        <v>9.4444876233722979E-3</v>
      </c>
      <c r="Y84" s="262">
        <v>1.508333090314019E-2</v>
      </c>
      <c r="DA84" s="72" t="s">
        <v>1199</v>
      </c>
    </row>
    <row r="85" spans="1:105" ht="12" customHeight="1" x14ac:dyDescent="0.25">
      <c r="A85" s="57" t="s">
        <v>1010</v>
      </c>
      <c r="B85" s="261">
        <v>0.1021837189978959</v>
      </c>
      <c r="C85" s="261">
        <v>6.0415589457182728E-2</v>
      </c>
      <c r="D85" s="261">
        <v>8.7059490315785359E-2</v>
      </c>
      <c r="E85" s="261">
        <v>0.1187025911946309</v>
      </c>
      <c r="F85" s="261">
        <v>0.18895609083369669</v>
      </c>
      <c r="G85" s="261">
        <v>0.33015254781989067</v>
      </c>
      <c r="H85" s="261">
        <v>0.29306805685277609</v>
      </c>
      <c r="I85" s="261">
        <v>0.1727559630013705</v>
      </c>
      <c r="J85" s="261">
        <v>0.30069713921204427</v>
      </c>
      <c r="K85" s="261">
        <v>0.97477865771350369</v>
      </c>
      <c r="L85" s="261">
        <v>0.30751858569578361</v>
      </c>
      <c r="M85" s="261">
        <v>0.2774702434577962</v>
      </c>
      <c r="N85" s="261">
        <v>0.47087422655233963</v>
      </c>
      <c r="O85" s="261">
        <v>1.2565529120081931</v>
      </c>
      <c r="P85" s="261">
        <v>1.014881579228498</v>
      </c>
      <c r="Q85" s="261">
        <v>0.39742211403656702</v>
      </c>
      <c r="R85" s="261">
        <v>0.45034138847817629</v>
      </c>
      <c r="S85" s="261">
        <v>0.60320420245985773</v>
      </c>
      <c r="T85" s="261">
        <v>0.48782276865986268</v>
      </c>
      <c r="U85" s="261">
        <v>0.54415044015513503</v>
      </c>
      <c r="V85" s="261">
        <v>0.35676916573243039</v>
      </c>
      <c r="W85" s="261">
        <v>0.35100996964457948</v>
      </c>
      <c r="X85" s="261">
        <v>6.3041050259959119</v>
      </c>
      <c r="Y85" s="261">
        <v>9.0712268585228006</v>
      </c>
      <c r="DA85" s="70" t="s">
        <v>1200</v>
      </c>
    </row>
    <row r="86" spans="1:105" ht="12" customHeight="1" x14ac:dyDescent="0.25">
      <c r="A86" s="60" t="s">
        <v>1012</v>
      </c>
      <c r="B86" s="262">
        <v>4.9842863117618097E-2</v>
      </c>
      <c r="C86" s="262">
        <v>2.870475629941761E-2</v>
      </c>
      <c r="D86" s="262">
        <v>3.5716168810429709E-2</v>
      </c>
      <c r="E86" s="262">
        <v>5.8241943418450438E-2</v>
      </c>
      <c r="F86" s="262">
        <v>0.1781052470683647</v>
      </c>
      <c r="G86" s="262">
        <v>0.32781280921004341</v>
      </c>
      <c r="H86" s="262">
        <v>0.29053649197011833</v>
      </c>
      <c r="I86" s="262">
        <v>0.17046451215131911</v>
      </c>
      <c r="J86" s="262">
        <v>0.29730562524529458</v>
      </c>
      <c r="K86" s="262">
        <v>0.97018245832420213</v>
      </c>
      <c r="L86" s="262">
        <v>0.30554714294948337</v>
      </c>
      <c r="M86" s="262">
        <v>0.27532627253660208</v>
      </c>
      <c r="N86" s="262">
        <v>0.46819676882209987</v>
      </c>
      <c r="O86" s="262">
        <v>1.2454281672720819</v>
      </c>
      <c r="P86" s="262">
        <v>1.0077663258564309</v>
      </c>
      <c r="Q86" s="262">
        <v>0.39451415740717211</v>
      </c>
      <c r="R86" s="262">
        <v>0.44487223927454489</v>
      </c>
      <c r="S86" s="262">
        <v>0.59593410584939144</v>
      </c>
      <c r="T86" s="262">
        <v>0.4829754318978064</v>
      </c>
      <c r="U86" s="262">
        <v>0.53964382893439855</v>
      </c>
      <c r="V86" s="262">
        <v>0.35100620285288547</v>
      </c>
      <c r="W86" s="262">
        <v>0.34672182033297289</v>
      </c>
      <c r="X86" s="262">
        <v>6.2217240349993439</v>
      </c>
      <c r="Y86" s="262">
        <v>8.9007858903124273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1.16625745394502E-3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2.8552010172295421E-4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1.693361011713593E-3</v>
      </c>
      <c r="J88" s="295">
        <v>2.920533538163266E-3</v>
      </c>
      <c r="K88" s="295">
        <v>8.606822352208502E-3</v>
      </c>
      <c r="L88" s="295">
        <v>0</v>
      </c>
      <c r="M88" s="295">
        <v>0</v>
      </c>
      <c r="N88" s="295">
        <v>3.5364521061379038E-3</v>
      </c>
      <c r="O88" s="295">
        <v>1.2191001786449451E-2</v>
      </c>
      <c r="P88" s="295">
        <v>9.0190230843746489E-3</v>
      </c>
      <c r="Q88" s="295">
        <v>3.529340920767943E-3</v>
      </c>
      <c r="R88" s="295">
        <v>4.5392418626586158E-3</v>
      </c>
      <c r="S88" s="295">
        <v>5.4351644806261397E-3</v>
      </c>
      <c r="T88" s="295">
        <v>4.1718698020282146E-3</v>
      </c>
      <c r="U88" s="295">
        <v>5.6820237117326056E-3</v>
      </c>
      <c r="V88" s="295">
        <v>4.0467211447495601E-3</v>
      </c>
      <c r="W88" s="295">
        <v>4.997059540132443E-3</v>
      </c>
      <c r="X88" s="295">
        <v>0.10850468623929389</v>
      </c>
      <c r="Y88" s="295">
        <v>0.63790273042104439</v>
      </c>
      <c r="DA88" s="122" t="s">
        <v>1203</v>
      </c>
    </row>
    <row r="89" spans="1:105" ht="12" customHeight="1" x14ac:dyDescent="0.25">
      <c r="A89" s="59" t="s">
        <v>159</v>
      </c>
      <c r="B89" s="295">
        <v>6.5939603485607569E-3</v>
      </c>
      <c r="C89" s="295">
        <v>3.830248587759078E-3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3.8645188651648907E-4</v>
      </c>
      <c r="U89" s="295">
        <v>3.9520998513982219E-4</v>
      </c>
      <c r="V89" s="295">
        <v>5.6808009824637338E-4</v>
      </c>
      <c r="W89" s="295">
        <v>5.5896101417144393E-4</v>
      </c>
      <c r="X89" s="295">
        <v>6.3359804141464277E-2</v>
      </c>
      <c r="Y89" s="295">
        <v>4.8611737156873377E-2</v>
      </c>
      <c r="DA89" s="122" t="s">
        <v>1204</v>
      </c>
    </row>
    <row r="90" spans="1:105" ht="12" customHeight="1" x14ac:dyDescent="0.25">
      <c r="A90" s="59" t="s">
        <v>32</v>
      </c>
      <c r="B90" s="295">
        <v>1.182450305588064E-2</v>
      </c>
      <c r="C90" s="295">
        <v>6.8639521593246164E-3</v>
      </c>
      <c r="D90" s="295">
        <v>4.4924357141798137E-3</v>
      </c>
      <c r="E90" s="295">
        <v>5.4631895167714939E-3</v>
      </c>
      <c r="F90" s="295">
        <v>0</v>
      </c>
      <c r="G90" s="295">
        <v>0</v>
      </c>
      <c r="H90" s="295">
        <v>2.1330038197252391E-3</v>
      </c>
      <c r="I90" s="295">
        <v>0</v>
      </c>
      <c r="J90" s="295">
        <v>0</v>
      </c>
      <c r="K90" s="295">
        <v>0</v>
      </c>
      <c r="L90" s="295">
        <v>2.112723653036927E-3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3.1424399713176697E-2</v>
      </c>
      <c r="C91" s="295">
        <v>1.8010555552333919E-2</v>
      </c>
      <c r="D91" s="295">
        <v>3.12237330962499E-2</v>
      </c>
      <c r="E91" s="295">
        <v>5.2778753901678938E-2</v>
      </c>
      <c r="F91" s="295">
        <v>0.1781052470683647</v>
      </c>
      <c r="G91" s="295">
        <v>0.32781280921004341</v>
      </c>
      <c r="H91" s="295">
        <v>0.28840348815039302</v>
      </c>
      <c r="I91" s="295">
        <v>0.1687711511396055</v>
      </c>
      <c r="J91" s="295">
        <v>0.29438509170713129</v>
      </c>
      <c r="K91" s="295">
        <v>0.96157563597199358</v>
      </c>
      <c r="L91" s="295">
        <v>0.30226816184250149</v>
      </c>
      <c r="M91" s="295">
        <v>0.27532627253660208</v>
      </c>
      <c r="N91" s="295">
        <v>0.46466031671596197</v>
      </c>
      <c r="O91" s="295">
        <v>1.233237165485632</v>
      </c>
      <c r="P91" s="295">
        <v>0.99874730277205614</v>
      </c>
      <c r="Q91" s="295">
        <v>0.39098481648640421</v>
      </c>
      <c r="R91" s="295">
        <v>0.44033299741188631</v>
      </c>
      <c r="S91" s="295">
        <v>0.59021342126704235</v>
      </c>
      <c r="T91" s="295">
        <v>0.4784171102092617</v>
      </c>
      <c r="U91" s="295">
        <v>0.53356659523752614</v>
      </c>
      <c r="V91" s="295">
        <v>0.34639140160988952</v>
      </c>
      <c r="W91" s="295">
        <v>0.34116579977866912</v>
      </c>
      <c r="X91" s="295">
        <v>6.0498595446185854</v>
      </c>
      <c r="Y91" s="295">
        <v>8.2142714227345088</v>
      </c>
      <c r="DA91" s="122" t="s">
        <v>1206</v>
      </c>
    </row>
    <row r="92" spans="1:105" ht="12" customHeight="1" x14ac:dyDescent="0.25">
      <c r="A92" s="60" t="s">
        <v>1019</v>
      </c>
      <c r="B92" s="262">
        <v>5.234085588027778E-2</v>
      </c>
      <c r="C92" s="262">
        <v>3.1710833157765121E-2</v>
      </c>
      <c r="D92" s="262">
        <v>5.134332150535565E-2</v>
      </c>
      <c r="E92" s="262">
        <v>6.0460647776180432E-2</v>
      </c>
      <c r="F92" s="262">
        <v>1.0850843765331981E-2</v>
      </c>
      <c r="G92" s="262">
        <v>2.3397386098473589E-3</v>
      </c>
      <c r="H92" s="262">
        <v>2.5315648826578991E-3</v>
      </c>
      <c r="I92" s="262">
        <v>2.2914508500514481E-3</v>
      </c>
      <c r="J92" s="262">
        <v>3.3915139667497671E-3</v>
      </c>
      <c r="K92" s="262">
        <v>4.5961993893015697E-3</v>
      </c>
      <c r="L92" s="262">
        <v>1.9714427463001921E-3</v>
      </c>
      <c r="M92" s="262">
        <v>2.1439709211941399E-3</v>
      </c>
      <c r="N92" s="262">
        <v>2.6774577302396811E-3</v>
      </c>
      <c r="O92" s="262">
        <v>1.112474473611128E-2</v>
      </c>
      <c r="P92" s="262">
        <v>7.1152533720675376E-3</v>
      </c>
      <c r="Q92" s="262">
        <v>2.9079566293948502E-3</v>
      </c>
      <c r="R92" s="262">
        <v>5.4691492036313353E-3</v>
      </c>
      <c r="S92" s="262">
        <v>7.2700966104662429E-3</v>
      </c>
      <c r="T92" s="262">
        <v>4.8473367620563172E-3</v>
      </c>
      <c r="U92" s="262">
        <v>4.5066112207364636E-3</v>
      </c>
      <c r="V92" s="262">
        <v>5.762962879544988E-3</v>
      </c>
      <c r="W92" s="262">
        <v>4.2881493116065121E-3</v>
      </c>
      <c r="X92" s="262">
        <v>8.2380990996568287E-2</v>
      </c>
      <c r="Y92" s="262">
        <v>0.17044096821037369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6.168357252177744E-2</v>
      </c>
      <c r="C93" s="261">
        <f t="shared" si="3"/>
        <v>3.458327534482443E-2</v>
      </c>
      <c r="D93" s="261">
        <f t="shared" si="3"/>
        <v>5.0300396098646311E-2</v>
      </c>
      <c r="E93" s="261">
        <f t="shared" si="3"/>
        <v>6.7730905893429505E-2</v>
      </c>
      <c r="F93" s="261">
        <f t="shared" si="3"/>
        <v>6.3079999033569756E-2</v>
      </c>
      <c r="G93" s="261">
        <f t="shared" si="3"/>
        <v>8.999204150132703E-2</v>
      </c>
      <c r="H93" s="261">
        <f t="shared" si="3"/>
        <v>7.9933389993307749E-2</v>
      </c>
      <c r="I93" s="261">
        <f t="shared" si="3"/>
        <v>4.8310337978952643E-2</v>
      </c>
      <c r="J93" s="261">
        <f t="shared" si="3"/>
        <v>8.3240583912758931E-2</v>
      </c>
      <c r="K93" s="261">
        <f t="shared" si="3"/>
        <v>0.26728798565504236</v>
      </c>
      <c r="L93" s="261">
        <f t="shared" si="3"/>
        <v>8.355026229355722E-2</v>
      </c>
      <c r="M93" s="261">
        <f t="shared" si="3"/>
        <v>7.6601290001055339E-2</v>
      </c>
      <c r="N93" s="261">
        <f t="shared" si="3"/>
        <v>0.12831983370157735</v>
      </c>
      <c r="O93" s="261">
        <f t="shared" si="3"/>
        <v>0.35174055511150493</v>
      </c>
      <c r="P93" s="261">
        <f t="shared" si="3"/>
        <v>0.2786202986656694</v>
      </c>
      <c r="Q93" s="261">
        <f t="shared" si="3"/>
        <v>0.1078202523954795</v>
      </c>
      <c r="R93" s="261">
        <f t="shared" si="3"/>
        <v>0.12436920718598994</v>
      </c>
      <c r="S93" s="261">
        <f t="shared" si="3"/>
        <v>0.17292991694532975</v>
      </c>
      <c r="T93" s="261">
        <f t="shared" si="3"/>
        <v>0.13779798673555838</v>
      </c>
      <c r="U93" s="261">
        <f t="shared" si="3"/>
        <v>0.15146654652623107</v>
      </c>
      <c r="V93" s="261">
        <f t="shared" si="3"/>
        <v>9.8420498708735982E-2</v>
      </c>
      <c r="W93" s="261">
        <f t="shared" si="3"/>
        <v>9.753673055991742E-2</v>
      </c>
      <c r="X93" s="261">
        <f t="shared" si="3"/>
        <v>1.7372787680292419</v>
      </c>
      <c r="Y93" s="261">
        <f t="shared" si="3"/>
        <v>2.5980555761001423</v>
      </c>
      <c r="DA93" s="70"/>
    </row>
    <row r="94" spans="1:105" ht="12" customHeight="1" x14ac:dyDescent="0.25">
      <c r="A94" s="60" t="s">
        <v>1022</v>
      </c>
      <c r="B94" s="262">
        <v>1.62224466276669E-3</v>
      </c>
      <c r="C94" s="262">
        <v>9.1742754422121395E-4</v>
      </c>
      <c r="D94" s="262">
        <v>1.3738730340104881E-3</v>
      </c>
      <c r="E94" s="262">
        <v>2.6108215490686509E-3</v>
      </c>
      <c r="F94" s="262">
        <v>2.403477123117307E-2</v>
      </c>
      <c r="G94" s="262">
        <v>6.008943660008214E-2</v>
      </c>
      <c r="H94" s="262">
        <v>5.2569391360509379E-2</v>
      </c>
      <c r="I94" s="262">
        <v>2.9518755079297961E-2</v>
      </c>
      <c r="J94" s="262">
        <v>5.2365981859087259E-2</v>
      </c>
      <c r="K94" s="262">
        <v>0.1854088190327739</v>
      </c>
      <c r="L94" s="262">
        <v>5.607150447151657E-2</v>
      </c>
      <c r="M94" s="262">
        <v>4.9730151091386253E-2</v>
      </c>
      <c r="N94" s="262">
        <v>8.6501767385431555E-2</v>
      </c>
      <c r="O94" s="262">
        <v>0.22699071037478361</v>
      </c>
      <c r="P94" s="262">
        <v>0.1823951978781983</v>
      </c>
      <c r="Q94" s="262">
        <v>7.1621148100187132E-2</v>
      </c>
      <c r="R94" s="262">
        <v>7.7406195419907398E-2</v>
      </c>
      <c r="S94" s="262">
        <v>0.102316858250998</v>
      </c>
      <c r="T94" s="262">
        <v>8.4622160428473786E-2</v>
      </c>
      <c r="U94" s="262">
        <v>9.6256900075505775E-2</v>
      </c>
      <c r="V94" s="262">
        <v>5.9747689529807538E-2</v>
      </c>
      <c r="W94" s="262">
        <v>6.0112805425440431E-2</v>
      </c>
      <c r="X94" s="262">
        <v>1.1485067306843619</v>
      </c>
      <c r="Y94" s="262">
        <v>1.619338672501192</v>
      </c>
      <c r="DA94" s="72" t="s">
        <v>1208</v>
      </c>
    </row>
    <row r="95" spans="1:105" ht="12" customHeight="1" x14ac:dyDescent="0.25">
      <c r="A95" s="60" t="s">
        <v>1024</v>
      </c>
      <c r="B95" s="262">
        <v>2.5787958327646389E-2</v>
      </c>
      <c r="C95" s="262">
        <v>1.317693386419413E-2</v>
      </c>
      <c r="D95" s="262">
        <v>2.0270735166449151E-2</v>
      </c>
      <c r="E95" s="262">
        <v>2.718356588547241E-2</v>
      </c>
      <c r="F95" s="262">
        <v>2.047174240006518E-2</v>
      </c>
      <c r="G95" s="262">
        <v>2.4462513780390549E-2</v>
      </c>
      <c r="H95" s="262">
        <v>2.1510869272851341E-2</v>
      </c>
      <c r="I95" s="262">
        <v>1.370791711199299E-2</v>
      </c>
      <c r="J95" s="262">
        <v>2.3222272446194559E-2</v>
      </c>
      <c r="K95" s="262">
        <v>7.0563616794571016E-2</v>
      </c>
      <c r="L95" s="262">
        <v>2.284001182265882E-2</v>
      </c>
      <c r="M95" s="262">
        <v>2.195914709898826E-2</v>
      </c>
      <c r="N95" s="262">
        <v>3.5495714779175243E-2</v>
      </c>
      <c r="O95" s="262">
        <v>9.8616771908994857E-2</v>
      </c>
      <c r="P95" s="262">
        <v>7.9742916330428903E-2</v>
      </c>
      <c r="Q95" s="262">
        <v>2.944238415536584E-2</v>
      </c>
      <c r="R95" s="262">
        <v>3.4768037679771227E-2</v>
      </c>
      <c r="S95" s="262">
        <v>5.4626870652854438E-2</v>
      </c>
      <c r="T95" s="262">
        <v>4.2300376760353683E-2</v>
      </c>
      <c r="U95" s="262">
        <v>4.4897241642663843E-2</v>
      </c>
      <c r="V95" s="262">
        <v>2.606422116034535E-2</v>
      </c>
      <c r="W95" s="262">
        <v>2.7840118853657569E-2</v>
      </c>
      <c r="X95" s="262">
        <v>0.38821552016413863</v>
      </c>
      <c r="Y95" s="262">
        <v>0.54466850006963263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1.8305976790049451E-5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2.7351934849877469E-6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2.556501310138905E-5</v>
      </c>
      <c r="J98" s="229">
        <v>4.6925532772182418E-5</v>
      </c>
      <c r="K98" s="229">
        <v>1.4251324316709899E-4</v>
      </c>
      <c r="L98" s="229">
        <v>0</v>
      </c>
      <c r="M98" s="229">
        <v>0</v>
      </c>
      <c r="N98" s="229">
        <v>5.6508672904661383E-5</v>
      </c>
      <c r="O98" s="229">
        <v>1.5987362891993359E-4</v>
      </c>
      <c r="P98" s="229">
        <v>1.1524916656353381E-4</v>
      </c>
      <c r="Q98" s="229">
        <v>5.3781856240602731E-5</v>
      </c>
      <c r="R98" s="229">
        <v>6.3401270318732728E-5</v>
      </c>
      <c r="S98" s="229">
        <v>5.2586165246086977E-5</v>
      </c>
      <c r="T98" s="229">
        <v>4.5035716634287541E-5</v>
      </c>
      <c r="U98" s="229">
        <v>6.918324145755037E-5</v>
      </c>
      <c r="V98" s="229">
        <v>6.5546512519900366E-5</v>
      </c>
      <c r="W98" s="229">
        <v>6.7307533236698474E-5</v>
      </c>
      <c r="X98" s="229">
        <v>2.436548536788102E-3</v>
      </c>
      <c r="Y98" s="229">
        <v>1.3968359774346951E-2</v>
      </c>
      <c r="DA98" s="73" t="s">
        <v>1212</v>
      </c>
    </row>
    <row r="99" spans="1:105" ht="12" customHeight="1" x14ac:dyDescent="0.25">
      <c r="A99" s="64" t="s">
        <v>159</v>
      </c>
      <c r="B99" s="229">
        <v>5.956640582231095E-6</v>
      </c>
      <c r="C99" s="229">
        <v>4.5146634531031411E-6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4.2511176708320318E-6</v>
      </c>
      <c r="U99" s="229">
        <v>4.9035108009465584E-6</v>
      </c>
      <c r="V99" s="229">
        <v>9.376424233945663E-6</v>
      </c>
      <c r="W99" s="229">
        <v>7.6720607227349716E-6</v>
      </c>
      <c r="X99" s="229">
        <v>1.444485462550014E-3</v>
      </c>
      <c r="Y99" s="229">
        <v>1.077406027182491E-3</v>
      </c>
      <c r="DA99" s="73" t="s">
        <v>1213</v>
      </c>
    </row>
    <row r="100" spans="1:105" ht="12" customHeight="1" x14ac:dyDescent="0.25">
      <c r="A100" s="64" t="s">
        <v>32</v>
      </c>
      <c r="B100" s="229">
        <v>1.035560203917607E-5</v>
      </c>
      <c r="C100" s="229">
        <v>7.8435028338330645E-6</v>
      </c>
      <c r="D100" s="229">
        <v>3.9727833613634004E-6</v>
      </c>
      <c r="E100" s="229">
        <v>5.5947867682707114E-6</v>
      </c>
      <c r="F100" s="229">
        <v>0</v>
      </c>
      <c r="G100" s="229">
        <v>0</v>
      </c>
      <c r="H100" s="229">
        <v>3.8160063727308167E-5</v>
      </c>
      <c r="I100" s="229">
        <v>0</v>
      </c>
      <c r="J100" s="229">
        <v>0</v>
      </c>
      <c r="K100" s="229">
        <v>0</v>
      </c>
      <c r="L100" s="229">
        <v>3.3087760157016302E-5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2.779048329374232E-5</v>
      </c>
      <c r="C102" s="229">
        <v>2.0782585403134481E-5</v>
      </c>
      <c r="D102" s="229">
        <v>2.788267860234686E-5</v>
      </c>
      <c r="E102" s="229">
        <v>5.4579940743225948E-5</v>
      </c>
      <c r="F102" s="229">
        <v>1.322586187270628E-3</v>
      </c>
      <c r="G102" s="229">
        <v>5.7778664590753979E-3</v>
      </c>
      <c r="H102" s="229">
        <v>5.2102027234625474E-3</v>
      </c>
      <c r="I102" s="229">
        <v>2.541850966816769E-3</v>
      </c>
      <c r="J102" s="229">
        <v>4.7186550973172016E-3</v>
      </c>
      <c r="K102" s="229">
        <v>1.5907911083950729E-2</v>
      </c>
      <c r="L102" s="229">
        <v>4.7152964578375022E-3</v>
      </c>
      <c r="M102" s="229">
        <v>3.8472144984569899E-3</v>
      </c>
      <c r="N102" s="229">
        <v>7.406931340315572E-3</v>
      </c>
      <c r="O102" s="229">
        <v>1.6156932034344651E-2</v>
      </c>
      <c r="P102" s="229">
        <v>1.268223406005642E-2</v>
      </c>
      <c r="Q102" s="229">
        <v>5.9328058260258729E-3</v>
      </c>
      <c r="R102" s="229">
        <v>6.1355185714486414E-3</v>
      </c>
      <c r="S102" s="229">
        <v>5.6966993411048323E-3</v>
      </c>
      <c r="T102" s="229">
        <v>5.1521493358043938E-3</v>
      </c>
      <c r="U102" s="229">
        <v>6.4809982492764363E-3</v>
      </c>
      <c r="V102" s="229">
        <v>5.5971741727502194E-3</v>
      </c>
      <c r="W102" s="229">
        <v>4.584268502743986E-3</v>
      </c>
      <c r="X102" s="229">
        <v>0.13570999219129021</v>
      </c>
      <c r="Y102" s="229">
        <v>0.17987078189078859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8.3739901586921808E-6</v>
      </c>
      <c r="C104" s="229">
        <v>2.4546207823281609E-6</v>
      </c>
      <c r="D104" s="229">
        <v>3.18342745424687E-6</v>
      </c>
      <c r="E104" s="229">
        <v>0</v>
      </c>
      <c r="F104" s="229">
        <v>0</v>
      </c>
      <c r="G104" s="229">
        <v>0</v>
      </c>
      <c r="H104" s="229">
        <v>4.8172502782306224E-6</v>
      </c>
      <c r="I104" s="229">
        <v>0</v>
      </c>
      <c r="J104" s="229">
        <v>0</v>
      </c>
      <c r="K104" s="229">
        <v>1.4801182519919141E-5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1.9196375211109361E-4</v>
      </c>
      <c r="R104" s="229">
        <v>4.1026845753829348E-4</v>
      </c>
      <c r="S104" s="229">
        <v>2.630086164566706E-3</v>
      </c>
      <c r="T104" s="229">
        <v>1.573485416902901E-3</v>
      </c>
      <c r="U104" s="229">
        <v>1.6353166952108641E-3</v>
      </c>
      <c r="V104" s="229">
        <v>1.262974123413449E-3</v>
      </c>
      <c r="W104" s="229">
        <v>1.1945888038533969E-3</v>
      </c>
      <c r="X104" s="229">
        <v>2.8445926897341829E-2</v>
      </c>
      <c r="Y104" s="229">
        <v>4.8133814352892441E-2</v>
      </c>
      <c r="DA104" s="73" t="s">
        <v>1218</v>
      </c>
    </row>
    <row r="105" spans="1:105" ht="12" customHeight="1" x14ac:dyDescent="0.25">
      <c r="A105" s="64" t="s">
        <v>39</v>
      </c>
      <c r="B105" s="229">
        <v>2.573548161157254E-2</v>
      </c>
      <c r="C105" s="229">
        <v>1.314133849172173E-2</v>
      </c>
      <c r="D105" s="229">
        <v>2.0235696277031191E-2</v>
      </c>
      <c r="E105" s="229">
        <v>2.7123391157960919E-2</v>
      </c>
      <c r="F105" s="229">
        <v>1.914915621279456E-2</v>
      </c>
      <c r="G105" s="229">
        <v>1.868464732131515E-2</v>
      </c>
      <c r="H105" s="229">
        <v>1.625768923538326E-2</v>
      </c>
      <c r="I105" s="229">
        <v>1.1140501132074831E-2</v>
      </c>
      <c r="J105" s="229">
        <v>1.845669181610517E-2</v>
      </c>
      <c r="K105" s="229">
        <v>5.4498391284933279E-2</v>
      </c>
      <c r="L105" s="229">
        <v>1.8073321627874249E-2</v>
      </c>
      <c r="M105" s="229">
        <v>1.8111932600531271E-2</v>
      </c>
      <c r="N105" s="229">
        <v>2.8032274765955E-2</v>
      </c>
      <c r="O105" s="229">
        <v>8.2299966245730272E-2</v>
      </c>
      <c r="P105" s="229">
        <v>6.6945433103808946E-2</v>
      </c>
      <c r="Q105" s="229">
        <v>2.3263832720988271E-2</v>
      </c>
      <c r="R105" s="229">
        <v>2.8158849380465568E-2</v>
      </c>
      <c r="S105" s="229">
        <v>4.6244763788451833E-2</v>
      </c>
      <c r="T105" s="229">
        <v>3.5525455173341262E-2</v>
      </c>
      <c r="U105" s="229">
        <v>3.670683994591805E-2</v>
      </c>
      <c r="V105" s="229">
        <v>1.9129149927427831E-2</v>
      </c>
      <c r="W105" s="229">
        <v>2.1986281953100751E-2</v>
      </c>
      <c r="X105" s="229">
        <v>0.22017856707616851</v>
      </c>
      <c r="Y105" s="229">
        <v>0.30161813802442211</v>
      </c>
      <c r="DA105" s="73" t="s">
        <v>1219</v>
      </c>
    </row>
    <row r="106" spans="1:105" ht="12" customHeight="1" x14ac:dyDescent="0.25">
      <c r="A106" s="60" t="s">
        <v>1036</v>
      </c>
      <c r="B106" s="262">
        <v>3.427336953136436E-2</v>
      </c>
      <c r="C106" s="262">
        <v>2.048891393640909E-2</v>
      </c>
      <c r="D106" s="262">
        <v>2.8655787898186669E-2</v>
      </c>
      <c r="E106" s="262">
        <v>3.7936518458888437E-2</v>
      </c>
      <c r="F106" s="262">
        <v>1.8573485402331509E-2</v>
      </c>
      <c r="G106" s="262">
        <v>5.4400911208543398E-3</v>
      </c>
      <c r="H106" s="262">
        <v>5.8531293599470248E-3</v>
      </c>
      <c r="I106" s="262">
        <v>5.083665787661693E-3</v>
      </c>
      <c r="J106" s="262">
        <v>7.6523296074771088E-3</v>
      </c>
      <c r="K106" s="262">
        <v>1.1315549827697439E-2</v>
      </c>
      <c r="L106" s="262">
        <v>4.638745999381827E-3</v>
      </c>
      <c r="M106" s="262">
        <v>4.9119918106808351E-3</v>
      </c>
      <c r="N106" s="262">
        <v>6.3223515369705639E-3</v>
      </c>
      <c r="O106" s="262">
        <v>2.6133072827726471E-2</v>
      </c>
      <c r="P106" s="262">
        <v>1.64821844570422E-2</v>
      </c>
      <c r="Q106" s="262">
        <v>6.7567201399265217E-3</v>
      </c>
      <c r="R106" s="262">
        <v>1.219497408631132E-2</v>
      </c>
      <c r="S106" s="262">
        <v>1.5986188041477299E-2</v>
      </c>
      <c r="T106" s="262">
        <v>1.087544954673093E-2</v>
      </c>
      <c r="U106" s="262">
        <v>1.031240480806145E-2</v>
      </c>
      <c r="V106" s="262">
        <v>1.260858801858309E-2</v>
      </c>
      <c r="W106" s="262">
        <v>9.5838062808194183E-3</v>
      </c>
      <c r="X106" s="262">
        <v>0.2005565171807413</v>
      </c>
      <c r="Y106" s="262">
        <v>0.43404840352931778</v>
      </c>
      <c r="DA106" s="72" t="s">
        <v>1220</v>
      </c>
    </row>
    <row r="107" spans="1:105" ht="12" customHeight="1" x14ac:dyDescent="0.25">
      <c r="A107" s="132" t="s">
        <v>1038</v>
      </c>
      <c r="B107" s="316">
        <v>2.430087612654953E-2</v>
      </c>
      <c r="C107" s="316">
        <v>1.449095925214354E-2</v>
      </c>
      <c r="D107" s="316">
        <v>2.049330020257539E-2</v>
      </c>
      <c r="E107" s="316">
        <v>2.801458096169733E-2</v>
      </c>
      <c r="F107" s="316">
        <v>2.9063361009950339E-2</v>
      </c>
      <c r="G107" s="316">
        <v>2.7439608577244951E-2</v>
      </c>
      <c r="H107" s="316">
        <v>2.624022894995728E-2</v>
      </c>
      <c r="I107" s="316">
        <v>1.752349298468811E-2</v>
      </c>
      <c r="J107" s="316">
        <v>2.9065017090266279E-2</v>
      </c>
      <c r="K107" s="316">
        <v>6.6917415597127022E-2</v>
      </c>
      <c r="L107" s="316">
        <v>2.3139875445348089E-2</v>
      </c>
      <c r="M107" s="316">
        <v>2.2219075933202052E-2</v>
      </c>
      <c r="N107" s="316">
        <v>3.4798622072819203E-2</v>
      </c>
      <c r="O107" s="316">
        <v>0.1028135347374915</v>
      </c>
      <c r="P107" s="316">
        <v>7.4893006739781498E-2</v>
      </c>
      <c r="Q107" s="316">
        <v>3.0644461904318559E-2</v>
      </c>
      <c r="R107" s="316">
        <v>4.1384356800101732E-2</v>
      </c>
      <c r="S107" s="316">
        <v>5.3304835990891968E-2</v>
      </c>
      <c r="T107" s="316">
        <v>4.097224155902298E-2</v>
      </c>
      <c r="U107" s="316">
        <v>4.3677914750799407E-2</v>
      </c>
      <c r="V107" s="316">
        <v>3.7731447838961103E-2</v>
      </c>
      <c r="W107" s="316">
        <v>3.302594777981778E-2</v>
      </c>
      <c r="X107" s="316">
        <v>0.63645840885932514</v>
      </c>
      <c r="Y107" s="316">
        <v>1.0068872080117579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0</v>
      </c>
      <c r="T110" s="223">
        <v>0</v>
      </c>
      <c r="U110" s="223">
        <v>0</v>
      </c>
      <c r="V110" s="223">
        <v>0</v>
      </c>
      <c r="W110" s="223">
        <v>0</v>
      </c>
      <c r="X110" s="223">
        <v>0</v>
      </c>
      <c r="Y110" s="223">
        <v>0</v>
      </c>
      <c r="DA110" s="89" t="s">
        <v>1222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1223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1224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1225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1226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0</v>
      </c>
      <c r="T115" s="260">
        <v>0</v>
      </c>
      <c r="U115" s="260">
        <v>0</v>
      </c>
      <c r="V115" s="260">
        <v>0</v>
      </c>
      <c r="W115" s="260">
        <v>0</v>
      </c>
      <c r="X115" s="260">
        <v>0</v>
      </c>
      <c r="Y115" s="260">
        <v>0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1228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0</v>
      </c>
      <c r="C121" s="261">
        <f t="shared" si="4"/>
        <v>0</v>
      </c>
      <c r="D121" s="261">
        <f t="shared" si="4"/>
        <v>0</v>
      </c>
      <c r="E121" s="261">
        <f t="shared" si="4"/>
        <v>0</v>
      </c>
      <c r="F121" s="261">
        <f t="shared" si="4"/>
        <v>0</v>
      </c>
      <c r="G121" s="261">
        <f t="shared" si="4"/>
        <v>0</v>
      </c>
      <c r="H121" s="261">
        <f t="shared" si="4"/>
        <v>0</v>
      </c>
      <c r="I121" s="261">
        <f t="shared" si="4"/>
        <v>0</v>
      </c>
      <c r="J121" s="261">
        <f t="shared" si="4"/>
        <v>0</v>
      </c>
      <c r="K121" s="261">
        <f t="shared" si="4"/>
        <v>0</v>
      </c>
      <c r="L121" s="261">
        <f t="shared" si="4"/>
        <v>0</v>
      </c>
      <c r="M121" s="261">
        <f t="shared" si="4"/>
        <v>0</v>
      </c>
      <c r="N121" s="261">
        <f t="shared" si="4"/>
        <v>0</v>
      </c>
      <c r="O121" s="261">
        <f t="shared" si="4"/>
        <v>0</v>
      </c>
      <c r="P121" s="261">
        <f t="shared" si="4"/>
        <v>0</v>
      </c>
      <c r="Q121" s="261">
        <f t="shared" si="4"/>
        <v>0</v>
      </c>
      <c r="R121" s="261">
        <f t="shared" si="4"/>
        <v>0</v>
      </c>
      <c r="S121" s="261">
        <f t="shared" si="4"/>
        <v>0</v>
      </c>
      <c r="T121" s="261">
        <f t="shared" si="4"/>
        <v>0</v>
      </c>
      <c r="U121" s="261">
        <f t="shared" si="4"/>
        <v>0</v>
      </c>
      <c r="V121" s="261">
        <f t="shared" si="4"/>
        <v>0</v>
      </c>
      <c r="W121" s="261">
        <f t="shared" si="4"/>
        <v>0</v>
      </c>
      <c r="X121" s="261">
        <f t="shared" si="4"/>
        <v>0</v>
      </c>
      <c r="Y121" s="261">
        <f t="shared" si="4"/>
        <v>0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</v>
      </c>
      <c r="U122" s="262">
        <v>0</v>
      </c>
      <c r="V122" s="262">
        <v>0</v>
      </c>
      <c r="W122" s="262">
        <v>0</v>
      </c>
      <c r="X122" s="262">
        <v>0</v>
      </c>
      <c r="Y122" s="262">
        <v>0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1237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1244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0</v>
      </c>
      <c r="T134" s="261">
        <v>0</v>
      </c>
      <c r="U134" s="261">
        <v>0</v>
      </c>
      <c r="V134" s="261">
        <v>0</v>
      </c>
      <c r="W134" s="261">
        <v>0</v>
      </c>
      <c r="X134" s="261">
        <v>0</v>
      </c>
      <c r="Y134" s="261">
        <v>0</v>
      </c>
      <c r="DA134" s="70" t="s">
        <v>1245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1249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1251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0</v>
      </c>
      <c r="C142" s="261">
        <f t="shared" si="5"/>
        <v>0</v>
      </c>
      <c r="D142" s="261">
        <f t="shared" si="5"/>
        <v>0</v>
      </c>
      <c r="E142" s="261">
        <f t="shared" si="5"/>
        <v>0</v>
      </c>
      <c r="F142" s="261">
        <f t="shared" si="5"/>
        <v>0</v>
      </c>
      <c r="G142" s="261">
        <f t="shared" si="5"/>
        <v>0</v>
      </c>
      <c r="H142" s="261">
        <f t="shared" si="5"/>
        <v>0</v>
      </c>
      <c r="I142" s="261">
        <f t="shared" si="5"/>
        <v>0</v>
      </c>
      <c r="J142" s="261">
        <f t="shared" si="5"/>
        <v>0</v>
      </c>
      <c r="K142" s="261">
        <f t="shared" si="5"/>
        <v>0</v>
      </c>
      <c r="L142" s="261">
        <f t="shared" si="5"/>
        <v>0</v>
      </c>
      <c r="M142" s="261">
        <f t="shared" si="5"/>
        <v>0</v>
      </c>
      <c r="N142" s="261">
        <f t="shared" si="5"/>
        <v>0</v>
      </c>
      <c r="O142" s="261">
        <f t="shared" si="5"/>
        <v>0</v>
      </c>
      <c r="P142" s="261">
        <f t="shared" si="5"/>
        <v>0</v>
      </c>
      <c r="Q142" s="261">
        <f t="shared" si="5"/>
        <v>0</v>
      </c>
      <c r="R142" s="261">
        <f t="shared" si="5"/>
        <v>0</v>
      </c>
      <c r="S142" s="261">
        <f t="shared" si="5"/>
        <v>0</v>
      </c>
      <c r="T142" s="261">
        <f t="shared" si="5"/>
        <v>0</v>
      </c>
      <c r="U142" s="261">
        <f t="shared" si="5"/>
        <v>0</v>
      </c>
      <c r="V142" s="261">
        <f t="shared" si="5"/>
        <v>0</v>
      </c>
      <c r="W142" s="261">
        <f t="shared" si="5"/>
        <v>0</v>
      </c>
      <c r="X142" s="261">
        <f t="shared" si="5"/>
        <v>0</v>
      </c>
      <c r="Y142" s="261">
        <f t="shared" si="5"/>
        <v>0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1253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0</v>
      </c>
      <c r="U144" s="262">
        <v>0</v>
      </c>
      <c r="V144" s="262">
        <v>0</v>
      </c>
      <c r="W144" s="262">
        <v>0</v>
      </c>
      <c r="X144" s="262">
        <v>0</v>
      </c>
      <c r="Y144" s="262">
        <v>0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1258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1265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0.99999999999999978</v>
      </c>
      <c r="C160" s="232">
        <f t="shared" si="6"/>
        <v>1</v>
      </c>
      <c r="D160" s="232">
        <f t="shared" si="6"/>
        <v>1</v>
      </c>
      <c r="E160" s="232">
        <f t="shared" si="6"/>
        <v>0.99999999999999978</v>
      </c>
      <c r="F160" s="232">
        <f t="shared" si="6"/>
        <v>1.0000000000000002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1.0000000000000002</v>
      </c>
      <c r="L160" s="232">
        <f t="shared" si="6"/>
        <v>1.0000000000000002</v>
      </c>
      <c r="M160" s="232">
        <f t="shared" si="6"/>
        <v>0.99999999999999989</v>
      </c>
      <c r="N160" s="232">
        <f t="shared" si="6"/>
        <v>1</v>
      </c>
      <c r="O160" s="232">
        <f t="shared" si="6"/>
        <v>0.99999999999999978</v>
      </c>
      <c r="P160" s="232">
        <f t="shared" si="6"/>
        <v>1</v>
      </c>
      <c r="Q160" s="232">
        <f t="shared" si="6"/>
        <v>1</v>
      </c>
      <c r="R160" s="232">
        <f t="shared" si="6"/>
        <v>0.99999999999999978</v>
      </c>
      <c r="S160" s="232">
        <f t="shared" si="6"/>
        <v>1.0000000000000002</v>
      </c>
      <c r="T160" s="232">
        <f t="shared" si="6"/>
        <v>1</v>
      </c>
      <c r="U160" s="232">
        <f t="shared" si="6"/>
        <v>1.0000000000000002</v>
      </c>
      <c r="V160" s="232">
        <f t="shared" si="6"/>
        <v>0.99999999999999978</v>
      </c>
      <c r="W160" s="232">
        <f t="shared" si="6"/>
        <v>0.99999999999999978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4.4767068164975531E-4</v>
      </c>
      <c r="C161" s="266">
        <f t="shared" si="7"/>
        <v>4.1759951362710959E-4</v>
      </c>
      <c r="D161" s="266">
        <f t="shared" si="7"/>
        <v>4.5100545714400509E-4</v>
      </c>
      <c r="E161" s="266">
        <f t="shared" si="7"/>
        <v>4.9309209756791337E-4</v>
      </c>
      <c r="F161" s="266">
        <f t="shared" si="7"/>
        <v>6.644156771131222E-4</v>
      </c>
      <c r="G161" s="266">
        <f t="shared" si="7"/>
        <v>6.8215995855281817E-4</v>
      </c>
      <c r="H161" s="266">
        <f t="shared" si="7"/>
        <v>7.3628122682032834E-4</v>
      </c>
      <c r="I161" s="266">
        <f t="shared" si="7"/>
        <v>5.4184655423852434E-4</v>
      </c>
      <c r="J161" s="266">
        <f t="shared" si="7"/>
        <v>5.7345179095913911E-4</v>
      </c>
      <c r="K161" s="266">
        <f t="shared" si="7"/>
        <v>6.6371012694938544E-4</v>
      </c>
      <c r="L161" s="266">
        <f t="shared" si="7"/>
        <v>7.6393303384137182E-4</v>
      </c>
      <c r="M161" s="266">
        <f t="shared" si="7"/>
        <v>5.2128871548169002E-4</v>
      </c>
      <c r="N161" s="266">
        <f t="shared" si="7"/>
        <v>5.1192854598203512E-4</v>
      </c>
      <c r="O161" s="266">
        <f t="shared" si="7"/>
        <v>5.9748028544919711E-4</v>
      </c>
      <c r="P161" s="266">
        <f t="shared" si="7"/>
        <v>5.5631275595136368E-4</v>
      </c>
      <c r="Q161" s="266">
        <f t="shared" si="7"/>
        <v>5.1806458812533006E-4</v>
      </c>
      <c r="R161" s="266">
        <f t="shared" si="7"/>
        <v>6.0302549335303451E-4</v>
      </c>
      <c r="S161" s="266">
        <f t="shared" si="7"/>
        <v>5.5284375584080099E-4</v>
      </c>
      <c r="T161" s="266">
        <f t="shared" si="7"/>
        <v>5.9285489060797796E-4</v>
      </c>
      <c r="U161" s="266">
        <f t="shared" si="7"/>
        <v>5.5042231567776047E-4</v>
      </c>
      <c r="V161" s="266">
        <f t="shared" si="7"/>
        <v>6.7781010283084924E-4</v>
      </c>
      <c r="W161" s="266">
        <f t="shared" si="7"/>
        <v>6.9507372113106799E-4</v>
      </c>
      <c r="X161" s="266">
        <f t="shared" si="7"/>
        <v>7.4805945520743438E-4</v>
      </c>
      <c r="Y161" s="266">
        <f t="shared" si="7"/>
        <v>6.6323348890043072E-4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9.2809847230457515E-4</v>
      </c>
      <c r="C162" s="267">
        <f t="shared" si="8"/>
        <v>8.65755758684417E-4</v>
      </c>
      <c r="D162" s="267">
        <f t="shared" si="8"/>
        <v>9.3501203660207666E-4</v>
      </c>
      <c r="E162" s="267">
        <f t="shared" si="8"/>
        <v>1.0222648951942802E-3</v>
      </c>
      <c r="F162" s="267">
        <f t="shared" si="8"/>
        <v>1.3774482006090865E-3</v>
      </c>
      <c r="G162" s="267">
        <f t="shared" si="8"/>
        <v>1.4142351539910573E-3</v>
      </c>
      <c r="H162" s="267">
        <f t="shared" si="8"/>
        <v>1.5264378700884224E-3</v>
      </c>
      <c r="I162" s="267">
        <f t="shared" si="8"/>
        <v>1.1233412859627846E-3</v>
      </c>
      <c r="J162" s="267">
        <f t="shared" si="8"/>
        <v>1.1888643883672797E-3</v>
      </c>
      <c r="K162" s="267">
        <f t="shared" si="8"/>
        <v>1.3759854735288025E-3</v>
      </c>
      <c r="L162" s="267">
        <f t="shared" si="8"/>
        <v>1.5837648314121274E-3</v>
      </c>
      <c r="M162" s="267">
        <f t="shared" si="8"/>
        <v>1.080721343388504E-3</v>
      </c>
      <c r="N162" s="267">
        <f t="shared" si="8"/>
        <v>1.0613160989326293E-3</v>
      </c>
      <c r="O162" s="267">
        <f t="shared" si="8"/>
        <v>1.2401908573933236E-3</v>
      </c>
      <c r="P162" s="267">
        <f t="shared" si="8"/>
        <v>1.1533322151437127E-3</v>
      </c>
      <c r="Q162" s="267">
        <f t="shared" si="8"/>
        <v>1.0740371717493742E-3</v>
      </c>
      <c r="R162" s="267">
        <f t="shared" si="8"/>
        <v>1.2501757700083911E-3</v>
      </c>
      <c r="S162" s="267">
        <f t="shared" si="8"/>
        <v>1.1461403800850209E-3</v>
      </c>
      <c r="T162" s="267">
        <f t="shared" si="8"/>
        <v>1.2290903577689338E-3</v>
      </c>
      <c r="U162" s="267">
        <f t="shared" si="8"/>
        <v>1.1619124660890037E-3</v>
      </c>
      <c r="V162" s="267">
        <f t="shared" si="8"/>
        <v>1.4162076865601007E-3</v>
      </c>
      <c r="W162" s="267">
        <f t="shared" si="8"/>
        <v>1.4767681523232008E-3</v>
      </c>
      <c r="X162" s="267">
        <f t="shared" si="8"/>
        <v>1.6126284994574371E-3</v>
      </c>
      <c r="Y162" s="267">
        <f t="shared" si="8"/>
        <v>1.4388765957835221E-3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5.5517115172553748E-3</v>
      </c>
      <c r="C163" s="267">
        <f t="shared" si="9"/>
        <v>5.1787890617722198E-3</v>
      </c>
      <c r="D163" s="267">
        <f t="shared" si="9"/>
        <v>5.5930671661235552E-3</v>
      </c>
      <c r="E163" s="267">
        <f t="shared" si="9"/>
        <v>6.1149974509099982E-3</v>
      </c>
      <c r="F163" s="267">
        <f t="shared" si="9"/>
        <v>8.2396375685818042E-3</v>
      </c>
      <c r="G163" s="267">
        <f t="shared" si="9"/>
        <v>8.4596902449624572E-3</v>
      </c>
      <c r="H163" s="267">
        <f t="shared" si="9"/>
        <v>9.1308659119995004E-3</v>
      </c>
      <c r="I163" s="267">
        <f t="shared" si="9"/>
        <v>6.719617520328622E-3</v>
      </c>
      <c r="J163" s="267">
        <f t="shared" si="9"/>
        <v>7.1115644668224244E-3</v>
      </c>
      <c r="K163" s="267">
        <f t="shared" si="9"/>
        <v>8.2308878087012042E-3</v>
      </c>
      <c r="L163" s="267">
        <f t="shared" si="9"/>
        <v>9.4737850751350442E-3</v>
      </c>
      <c r="M163" s="267">
        <f t="shared" si="9"/>
        <v>6.4646729933035361E-3</v>
      </c>
      <c r="N163" s="267">
        <f t="shared" si="9"/>
        <v>6.3485944495329343E-3</v>
      </c>
      <c r="O163" s="267">
        <f t="shared" si="9"/>
        <v>7.3935038171591538E-3</v>
      </c>
      <c r="P163" s="267">
        <f t="shared" si="9"/>
        <v>6.8990176507194327E-3</v>
      </c>
      <c r="Q163" s="267">
        <f t="shared" si="9"/>
        <v>6.4246895284238627E-3</v>
      </c>
      <c r="R163" s="267">
        <f t="shared" si="9"/>
        <v>7.4783176872545024E-3</v>
      </c>
      <c r="S163" s="267">
        <f t="shared" si="9"/>
        <v>6.8559974381913339E-3</v>
      </c>
      <c r="T163" s="267">
        <f t="shared" si="9"/>
        <v>7.3521886939751603E-3</v>
      </c>
      <c r="U163" s="267">
        <f t="shared" si="9"/>
        <v>6.8114729709445737E-3</v>
      </c>
      <c r="V163" s="267">
        <f t="shared" si="9"/>
        <v>8.37220191958922E-3</v>
      </c>
      <c r="W163" s="267">
        <f t="shared" si="9"/>
        <v>8.5712529335084508E-3</v>
      </c>
      <c r="X163" s="267">
        <f t="shared" si="9"/>
        <v>9.2111540057686677E-3</v>
      </c>
      <c r="Y163" s="267">
        <f t="shared" si="9"/>
        <v>8.1560712555363065E-3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6.4119588723736782E-3</v>
      </c>
      <c r="C164" s="267">
        <f t="shared" si="10"/>
        <v>5.9812514338278226E-3</v>
      </c>
      <c r="D164" s="267">
        <f t="shared" si="10"/>
        <v>6.4597226509596015E-3</v>
      </c>
      <c r="E164" s="267">
        <f t="shared" si="10"/>
        <v>7.0625269411132485E-3</v>
      </c>
      <c r="F164" s="267">
        <f t="shared" si="10"/>
        <v>9.5163837401858551E-3</v>
      </c>
      <c r="G164" s="267">
        <f t="shared" si="10"/>
        <v>9.7705339614866243E-3</v>
      </c>
      <c r="H164" s="267">
        <f t="shared" si="10"/>
        <v>1.0545709465437718E-2</v>
      </c>
      <c r="I164" s="267">
        <f t="shared" si="10"/>
        <v>7.7608339418416558E-3</v>
      </c>
      <c r="J164" s="267">
        <f t="shared" si="10"/>
        <v>8.2135137493675892E-3</v>
      </c>
      <c r="K164" s="267">
        <f t="shared" si="10"/>
        <v>9.5062781897942011E-3</v>
      </c>
      <c r="L164" s="267">
        <f t="shared" si="10"/>
        <v>1.0941764549305059E-2</v>
      </c>
      <c r="M164" s="267">
        <f t="shared" si="10"/>
        <v>7.4663853169552935E-3</v>
      </c>
      <c r="N164" s="267">
        <f t="shared" si="10"/>
        <v>7.3323202009439896E-3</v>
      </c>
      <c r="O164" s="267">
        <f t="shared" si="10"/>
        <v>8.5681132000508323E-3</v>
      </c>
      <c r="P164" s="267">
        <f t="shared" si="10"/>
        <v>7.9680324344486766E-3</v>
      </c>
      <c r="Q164" s="267">
        <f t="shared" si="10"/>
        <v>7.4202063446533939E-3</v>
      </c>
      <c r="R164" s="267">
        <f t="shared" si="10"/>
        <v>8.6370960191616952E-3</v>
      </c>
      <c r="S164" s="267">
        <f t="shared" si="10"/>
        <v>7.9183461651687274E-3</v>
      </c>
      <c r="T164" s="267">
        <f t="shared" si="10"/>
        <v>8.4914231190105632E-3</v>
      </c>
      <c r="U164" s="267">
        <f t="shared" si="10"/>
        <v>8.0331890232750759E-3</v>
      </c>
      <c r="V164" s="267">
        <f t="shared" si="10"/>
        <v>9.7841616077812329E-3</v>
      </c>
      <c r="W164" s="267">
        <f t="shared" si="10"/>
        <v>1.0214454155487005E-2</v>
      </c>
      <c r="X164" s="267">
        <f t="shared" si="10"/>
        <v>1.1165293287261889E-2</v>
      </c>
      <c r="Y164" s="267">
        <f t="shared" si="10"/>
        <v>9.9407744220025764E-3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2.1257418390136099E-3</v>
      </c>
      <c r="C165" s="268">
        <f t="shared" si="11"/>
        <v>1.9814932244790846E-3</v>
      </c>
      <c r="D165" s="268">
        <f t="shared" si="11"/>
        <v>2.1417704930951709E-3</v>
      </c>
      <c r="E165" s="268">
        <f t="shared" si="11"/>
        <v>2.3241440621779691E-3</v>
      </c>
      <c r="F165" s="268">
        <f t="shared" si="11"/>
        <v>3.58311257987102E-3</v>
      </c>
      <c r="G165" s="268">
        <f t="shared" si="11"/>
        <v>6.4781149693859397E-3</v>
      </c>
      <c r="H165" s="268">
        <f t="shared" si="11"/>
        <v>6.4949136118685339E-3</v>
      </c>
      <c r="I165" s="268">
        <f t="shared" si="11"/>
        <v>4.1969311364696308E-3</v>
      </c>
      <c r="J165" s="268">
        <f t="shared" si="11"/>
        <v>4.664352999846094E-3</v>
      </c>
      <c r="K165" s="268">
        <f t="shared" si="11"/>
        <v>7.3187131657216952E-3</v>
      </c>
      <c r="L165" s="268">
        <f t="shared" si="11"/>
        <v>7.5999242976360079E-3</v>
      </c>
      <c r="M165" s="268">
        <f t="shared" si="11"/>
        <v>4.9115094638237534E-3</v>
      </c>
      <c r="N165" s="268">
        <f t="shared" si="11"/>
        <v>5.3178948848476579E-3</v>
      </c>
      <c r="O165" s="268">
        <f t="shared" si="11"/>
        <v>5.366046511646628E-3</v>
      </c>
      <c r="P165" s="268">
        <f t="shared" si="11"/>
        <v>5.4563365832246179E-3</v>
      </c>
      <c r="Q165" s="268">
        <f t="shared" si="11"/>
        <v>4.9312563418670704E-3</v>
      </c>
      <c r="R165" s="268">
        <f t="shared" si="11"/>
        <v>4.8431947281930687E-3</v>
      </c>
      <c r="S165" s="268">
        <f t="shared" si="11"/>
        <v>4.5826377772352541E-3</v>
      </c>
      <c r="T165" s="268">
        <f t="shared" si="11"/>
        <v>5.3693340519557469E-3</v>
      </c>
      <c r="U165" s="268">
        <f t="shared" si="11"/>
        <v>5.3752104854854982E-3</v>
      </c>
      <c r="V165" s="268">
        <f t="shared" si="11"/>
        <v>5.0931672212907409E-3</v>
      </c>
      <c r="W165" s="268">
        <f t="shared" si="11"/>
        <v>6.3303269956894734E-3</v>
      </c>
      <c r="X165" s="268">
        <f t="shared" si="11"/>
        <v>6.2765849412782524E-3</v>
      </c>
      <c r="Y165" s="268">
        <f t="shared" si="11"/>
        <v>4.9312176397674672E-3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0.85084446843467021</v>
      </c>
      <c r="C166" s="317">
        <f t="shared" si="12"/>
        <v>0.87710068257518803</v>
      </c>
      <c r="D166" s="317">
        <f t="shared" si="12"/>
        <v>0.85796136234787634</v>
      </c>
      <c r="E166" s="317">
        <f t="shared" si="12"/>
        <v>0.84713153741155167</v>
      </c>
      <c r="F166" s="317">
        <f t="shared" si="12"/>
        <v>0.83091471677197681</v>
      </c>
      <c r="G166" s="317">
        <f t="shared" si="12"/>
        <v>0.76966486769664266</v>
      </c>
      <c r="H166" s="317">
        <f t="shared" si="12"/>
        <v>0.76893704326200107</v>
      </c>
      <c r="I166" s="317">
        <f t="shared" si="12"/>
        <v>0.83985045171820283</v>
      </c>
      <c r="J166" s="317">
        <f t="shared" si="12"/>
        <v>0.82623217053869502</v>
      </c>
      <c r="K166" s="317">
        <f t="shared" si="12"/>
        <v>0.74043872082421536</v>
      </c>
      <c r="L166" s="317">
        <f t="shared" si="12"/>
        <v>0.72116890036118586</v>
      </c>
      <c r="M166" s="317">
        <f t="shared" si="12"/>
        <v>0.81134017761285948</v>
      </c>
      <c r="N166" s="317">
        <f t="shared" si="12"/>
        <v>0.80633374877487352</v>
      </c>
      <c r="O166" s="317">
        <f t="shared" si="12"/>
        <v>0.79027811337451626</v>
      </c>
      <c r="P166" s="317">
        <f t="shared" si="12"/>
        <v>0.78568014160694133</v>
      </c>
      <c r="Q166" s="317">
        <f t="shared" si="12"/>
        <v>0.81605126934914263</v>
      </c>
      <c r="R166" s="317">
        <f t="shared" si="12"/>
        <v>0.81128602401529293</v>
      </c>
      <c r="S166" s="317">
        <f t="shared" si="12"/>
        <v>0.798719260496212</v>
      </c>
      <c r="T166" s="317">
        <f t="shared" si="12"/>
        <v>0.78025600938736039</v>
      </c>
      <c r="U166" s="317">
        <f t="shared" si="12"/>
        <v>0.79347621433448334</v>
      </c>
      <c r="V166" s="317">
        <f t="shared" si="12"/>
        <v>0.81782647240447393</v>
      </c>
      <c r="W166" s="317">
        <f t="shared" si="12"/>
        <v>0.77794208501677964</v>
      </c>
      <c r="X166" s="317">
        <f t="shared" si="12"/>
        <v>0.81075793074812652</v>
      </c>
      <c r="Y166" s="317">
        <f t="shared" si="12"/>
        <v>0.84917200301125018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0.11315127491049465</v>
      </c>
      <c r="C167" s="269">
        <f t="shared" si="13"/>
        <v>9.0445613095372801E-2</v>
      </c>
      <c r="D167" s="269">
        <f t="shared" si="13"/>
        <v>0.10625346127613058</v>
      </c>
      <c r="E167" s="269">
        <f t="shared" si="13"/>
        <v>0.11396128059158768</v>
      </c>
      <c r="F167" s="269">
        <f t="shared" si="13"/>
        <v>0.11157809078209155</v>
      </c>
      <c r="G167" s="269">
        <f t="shared" si="13"/>
        <v>0.14537875594669925</v>
      </c>
      <c r="H167" s="269">
        <f t="shared" si="13"/>
        <v>0.14430448126225162</v>
      </c>
      <c r="I167" s="269">
        <f t="shared" si="13"/>
        <v>0.10124835705482113</v>
      </c>
      <c r="J167" s="269">
        <f t="shared" si="13"/>
        <v>0.10947454497619928</v>
      </c>
      <c r="K167" s="269">
        <f t="shared" si="13"/>
        <v>0.16688347841611903</v>
      </c>
      <c r="L167" s="269">
        <f t="shared" si="13"/>
        <v>0.1795286118619574</v>
      </c>
      <c r="M167" s="269">
        <f t="shared" si="13"/>
        <v>0.12295323960270625</v>
      </c>
      <c r="N167" s="269">
        <f t="shared" si="13"/>
        <v>0.12497670835469495</v>
      </c>
      <c r="O167" s="269">
        <f t="shared" si="13"/>
        <v>0.13674457781152574</v>
      </c>
      <c r="P167" s="269">
        <f t="shared" si="13"/>
        <v>0.14160061764820989</v>
      </c>
      <c r="Q167" s="269">
        <f t="shared" si="13"/>
        <v>0.11854702713834833</v>
      </c>
      <c r="R167" s="269">
        <f t="shared" si="13"/>
        <v>0.12103008242131269</v>
      </c>
      <c r="S167" s="269">
        <f t="shared" si="13"/>
        <v>0.13586230379656183</v>
      </c>
      <c r="T167" s="269">
        <f t="shared" si="13"/>
        <v>0.14696515887988951</v>
      </c>
      <c r="U167" s="269">
        <f t="shared" si="13"/>
        <v>0.13594295077446714</v>
      </c>
      <c r="V167" s="269">
        <f t="shared" si="13"/>
        <v>0.11201421567801409</v>
      </c>
      <c r="W167" s="269">
        <f t="shared" si="13"/>
        <v>0.14068482523760312</v>
      </c>
      <c r="X167" s="269">
        <f t="shared" si="13"/>
        <v>0.10934741916949313</v>
      </c>
      <c r="Y167" s="269">
        <f t="shared" si="13"/>
        <v>8.5814963733516228E-2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8.514897967755581E-3</v>
      </c>
      <c r="C168" s="269">
        <f t="shared" si="14"/>
        <v>7.8754048380866529E-3</v>
      </c>
      <c r="D168" s="269">
        <f t="shared" si="14"/>
        <v>8.6665657694169913E-3</v>
      </c>
      <c r="E168" s="269">
        <f t="shared" si="14"/>
        <v>9.4507251534126004E-3</v>
      </c>
      <c r="F168" s="269">
        <f t="shared" si="14"/>
        <v>1.9539612750836169E-2</v>
      </c>
      <c r="G168" s="269">
        <f t="shared" si="14"/>
        <v>3.7126498085115166E-2</v>
      </c>
      <c r="H168" s="269">
        <f t="shared" si="14"/>
        <v>3.7196802955770256E-2</v>
      </c>
      <c r="I168" s="269">
        <f t="shared" si="14"/>
        <v>2.4162936117867077E-2</v>
      </c>
      <c r="J168" s="269">
        <f t="shared" si="14"/>
        <v>2.6835929922506146E-2</v>
      </c>
      <c r="K168" s="269">
        <f t="shared" si="14"/>
        <v>4.1932313704236307E-2</v>
      </c>
      <c r="L168" s="269">
        <f t="shared" si="14"/>
        <v>4.3728762531505427E-2</v>
      </c>
      <c r="M168" s="269">
        <f t="shared" si="14"/>
        <v>2.8411623793012548E-2</v>
      </c>
      <c r="N168" s="269">
        <f t="shared" si="14"/>
        <v>3.0589259067599257E-2</v>
      </c>
      <c r="O168" s="269">
        <f t="shared" si="14"/>
        <v>3.1125775454244668E-2</v>
      </c>
      <c r="P168" s="269">
        <f t="shared" si="14"/>
        <v>3.1672023964632763E-2</v>
      </c>
      <c r="Q168" s="269">
        <f t="shared" si="14"/>
        <v>2.8462179143804264E-2</v>
      </c>
      <c r="R168" s="269">
        <f t="shared" si="14"/>
        <v>2.8005385810459655E-2</v>
      </c>
      <c r="S168" s="269">
        <f t="shared" si="14"/>
        <v>2.6876616190179937E-2</v>
      </c>
      <c r="T168" s="269">
        <f t="shared" si="14"/>
        <v>3.0504632544629963E-2</v>
      </c>
      <c r="U168" s="269">
        <f t="shared" si="14"/>
        <v>3.0356986975468906E-2</v>
      </c>
      <c r="V168" s="269">
        <f t="shared" si="14"/>
        <v>2.8195593134999596E-2</v>
      </c>
      <c r="W168" s="269">
        <f t="shared" si="14"/>
        <v>3.4129213319588889E-2</v>
      </c>
      <c r="X168" s="269">
        <f t="shared" si="14"/>
        <v>3.3120916827281556E-2</v>
      </c>
      <c r="Y168" s="269">
        <f t="shared" si="14"/>
        <v>2.5734293529454104E-2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4.1533709873689878E-3</v>
      </c>
      <c r="C169" s="318">
        <f t="shared" si="15"/>
        <v>3.7417755693130222E-3</v>
      </c>
      <c r="D169" s="318">
        <f t="shared" si="15"/>
        <v>3.5554598919018106E-3</v>
      </c>
      <c r="E169" s="318">
        <f t="shared" si="15"/>
        <v>4.6370394623136075E-3</v>
      </c>
      <c r="F169" s="318">
        <f t="shared" si="15"/>
        <v>1.8417546326520619E-2</v>
      </c>
      <c r="G169" s="318">
        <f t="shared" si="15"/>
        <v>3.6863388496557466E-2</v>
      </c>
      <c r="H169" s="318">
        <f t="shared" si="15"/>
        <v>3.6875491513229525E-2</v>
      </c>
      <c r="I169" s="318">
        <f t="shared" si="15"/>
        <v>2.3842436729336062E-2</v>
      </c>
      <c r="J169" s="318">
        <f t="shared" si="15"/>
        <v>2.6533251847877991E-2</v>
      </c>
      <c r="K169" s="318">
        <f t="shared" si="15"/>
        <v>4.17332895289221E-2</v>
      </c>
      <c r="L169" s="318">
        <f t="shared" si="15"/>
        <v>4.3448425811360963E-2</v>
      </c>
      <c r="M169" s="318">
        <f t="shared" si="15"/>
        <v>2.8192091440724869E-2</v>
      </c>
      <c r="N169" s="318">
        <f t="shared" si="15"/>
        <v>3.0415324195961633E-2</v>
      </c>
      <c r="O169" s="318">
        <f t="shared" si="15"/>
        <v>3.084851183883178E-2</v>
      </c>
      <c r="P169" s="318">
        <f t="shared" si="15"/>
        <v>3.1449973944288639E-2</v>
      </c>
      <c r="Q169" s="318">
        <f t="shared" si="15"/>
        <v>2.8253920016782879E-2</v>
      </c>
      <c r="R169" s="318">
        <f t="shared" si="15"/>
        <v>2.7665275757461298E-2</v>
      </c>
      <c r="S169" s="318">
        <f t="shared" si="15"/>
        <v>2.6552686755556953E-2</v>
      </c>
      <c r="T169" s="318">
        <f t="shared" si="15"/>
        <v>3.0201517896757294E-2</v>
      </c>
      <c r="U169" s="318">
        <f t="shared" si="15"/>
        <v>3.0105572792853533E-2</v>
      </c>
      <c r="V169" s="318">
        <f t="shared" si="15"/>
        <v>2.7740144143856619E-2</v>
      </c>
      <c r="W169" s="318">
        <f t="shared" si="15"/>
        <v>3.3714938321691285E-2</v>
      </c>
      <c r="X169" s="318">
        <f t="shared" si="15"/>
        <v>3.2685557893963435E-2</v>
      </c>
      <c r="Y169" s="318">
        <f t="shared" si="15"/>
        <v>2.524542737988468E-2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4.3615269803865923E-3</v>
      </c>
      <c r="C170" s="318">
        <f t="shared" si="16"/>
        <v>4.1336292687736299E-3</v>
      </c>
      <c r="D170" s="318">
        <f t="shared" si="16"/>
        <v>5.1111058775151806E-3</v>
      </c>
      <c r="E170" s="318">
        <f t="shared" si="16"/>
        <v>4.813685691098993E-3</v>
      </c>
      <c r="F170" s="318">
        <f t="shared" si="16"/>
        <v>1.1220664243155589E-3</v>
      </c>
      <c r="G170" s="318">
        <f t="shared" si="16"/>
        <v>2.6310958855770049E-4</v>
      </c>
      <c r="H170" s="318">
        <f t="shared" si="16"/>
        <v>3.2131144254072771E-4</v>
      </c>
      <c r="I170" s="318">
        <f t="shared" si="16"/>
        <v>3.204993885310118E-4</v>
      </c>
      <c r="J170" s="318">
        <f t="shared" si="16"/>
        <v>3.0267807462816055E-4</v>
      </c>
      <c r="K170" s="318">
        <f t="shared" si="16"/>
        <v>1.9902417531420397E-4</v>
      </c>
      <c r="L170" s="318">
        <f t="shared" si="16"/>
        <v>2.8033672014446317E-4</v>
      </c>
      <c r="M170" s="318">
        <f t="shared" si="16"/>
        <v>2.1953235228768425E-4</v>
      </c>
      <c r="N170" s="318">
        <f t="shared" si="16"/>
        <v>1.7393487163762654E-4</v>
      </c>
      <c r="O170" s="318">
        <f t="shared" si="16"/>
        <v>2.7726361541290215E-4</v>
      </c>
      <c r="P170" s="318">
        <f t="shared" si="16"/>
        <v>2.2205002034411645E-4</v>
      </c>
      <c r="Q170" s="318">
        <f t="shared" si="16"/>
        <v>2.082591270213869E-4</v>
      </c>
      <c r="R170" s="318">
        <f t="shared" si="16"/>
        <v>3.4011005299835144E-4</v>
      </c>
      <c r="S170" s="318">
        <f t="shared" si="16"/>
        <v>3.2392943462298325E-4</v>
      </c>
      <c r="T170" s="318">
        <f t="shared" si="16"/>
        <v>3.03114647872668E-4</v>
      </c>
      <c r="U170" s="318">
        <f t="shared" si="16"/>
        <v>2.5141418261537339E-4</v>
      </c>
      <c r="V170" s="318">
        <f t="shared" si="16"/>
        <v>4.5544899114297467E-4</v>
      </c>
      <c r="W170" s="318">
        <f t="shared" si="16"/>
        <v>4.142749978976024E-4</v>
      </c>
      <c r="X170" s="318">
        <f t="shared" si="16"/>
        <v>4.3535893331812049E-4</v>
      </c>
      <c r="Y170" s="318">
        <f t="shared" si="16"/>
        <v>4.8886614956942468E-4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4.4818860484754277E-3</v>
      </c>
      <c r="C171" s="269">
        <f t="shared" si="17"/>
        <v>3.880516098184913E-3</v>
      </c>
      <c r="D171" s="269">
        <f t="shared" si="17"/>
        <v>4.3433664060988043E-3</v>
      </c>
      <c r="E171" s="269">
        <f t="shared" si="17"/>
        <v>4.6748643561187525E-3</v>
      </c>
      <c r="F171" s="269">
        <f t="shared" si="17"/>
        <v>5.5060718087323003E-3</v>
      </c>
      <c r="G171" s="269">
        <f t="shared" si="17"/>
        <v>8.3886320787906615E-3</v>
      </c>
      <c r="H171" s="269">
        <f t="shared" si="17"/>
        <v>8.4016875336096405E-3</v>
      </c>
      <c r="I171" s="269">
        <f t="shared" si="17"/>
        <v>5.6241536191908616E-3</v>
      </c>
      <c r="J171" s="269">
        <f t="shared" si="17"/>
        <v>6.17316104964392E-3</v>
      </c>
      <c r="K171" s="269">
        <f t="shared" si="17"/>
        <v>9.4962093653949402E-3</v>
      </c>
      <c r="L171" s="269">
        <f t="shared" si="17"/>
        <v>1.001075005976766E-2</v>
      </c>
      <c r="M171" s="269">
        <f t="shared" si="17"/>
        <v>6.6193261528010739E-3</v>
      </c>
      <c r="N171" s="269">
        <f t="shared" si="17"/>
        <v>6.9840815548087741E-3</v>
      </c>
      <c r="O171" s="269">
        <f t="shared" si="17"/>
        <v>7.2928815950038849E-3</v>
      </c>
      <c r="P171" s="269">
        <f t="shared" si="17"/>
        <v>7.4463035708258411E-3</v>
      </c>
      <c r="Q171" s="269">
        <f t="shared" si="17"/>
        <v>6.5451855882252925E-3</v>
      </c>
      <c r="R171" s="269">
        <f t="shared" si="17"/>
        <v>6.5638694073554054E-3</v>
      </c>
      <c r="S171" s="269">
        <f t="shared" si="17"/>
        <v>6.634435790059956E-3</v>
      </c>
      <c r="T171" s="269">
        <f t="shared" si="17"/>
        <v>7.3778388202226514E-3</v>
      </c>
      <c r="U171" s="269">
        <f t="shared" si="17"/>
        <v>7.1389142741253115E-3</v>
      </c>
      <c r="V171" s="269">
        <f t="shared" si="17"/>
        <v>6.4936927961487508E-3</v>
      </c>
      <c r="W171" s="269">
        <f t="shared" si="17"/>
        <v>7.9016649612269618E-3</v>
      </c>
      <c r="X171" s="269">
        <f t="shared" si="17"/>
        <v>7.2149132362430675E-3</v>
      </c>
      <c r="Y171" s="269">
        <f t="shared" si="17"/>
        <v>5.6924804366961556E-3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1.0084178991143415E-4</v>
      </c>
      <c r="C172" s="318">
        <f t="shared" si="18"/>
        <v>8.9211757298686932E-5</v>
      </c>
      <c r="D172" s="318">
        <f t="shared" si="18"/>
        <v>1.0202438007593558E-4</v>
      </c>
      <c r="E172" s="318">
        <f t="shared" si="18"/>
        <v>1.5506313876416364E-4</v>
      </c>
      <c r="F172" s="318">
        <f t="shared" si="18"/>
        <v>1.8540502381196998E-3</v>
      </c>
      <c r="G172" s="318">
        <f t="shared" si="18"/>
        <v>5.0407355527806496E-3</v>
      </c>
      <c r="H172" s="318">
        <f t="shared" si="18"/>
        <v>4.977331040308495E-3</v>
      </c>
      <c r="I172" s="318">
        <f t="shared" si="18"/>
        <v>3.0799321188309087E-3</v>
      </c>
      <c r="J172" s="318">
        <f t="shared" si="18"/>
        <v>3.4862863221963945E-3</v>
      </c>
      <c r="K172" s="318">
        <f t="shared" si="18"/>
        <v>5.8216473808789327E-3</v>
      </c>
      <c r="L172" s="318">
        <f t="shared" si="18"/>
        <v>5.9479112009870995E-3</v>
      </c>
      <c r="M172" s="318">
        <f t="shared" si="18"/>
        <v>3.79862014594001E-3</v>
      </c>
      <c r="N172" s="318">
        <f t="shared" si="18"/>
        <v>4.1919439492781345E-3</v>
      </c>
      <c r="O172" s="318">
        <f t="shared" si="18"/>
        <v>4.1009363724833475E-3</v>
      </c>
      <c r="P172" s="318">
        <f t="shared" si="18"/>
        <v>4.2461985313179997E-3</v>
      </c>
      <c r="Q172" s="318">
        <f t="shared" si="18"/>
        <v>3.8263425340038966E-3</v>
      </c>
      <c r="R172" s="318">
        <f t="shared" si="18"/>
        <v>3.5908880676165564E-3</v>
      </c>
      <c r="S172" s="318">
        <f t="shared" si="18"/>
        <v>3.4008217958695543E-3</v>
      </c>
      <c r="T172" s="318">
        <f t="shared" si="18"/>
        <v>3.9474286445229196E-3</v>
      </c>
      <c r="U172" s="318">
        <f t="shared" si="18"/>
        <v>4.0058805864164031E-3</v>
      </c>
      <c r="V172" s="318">
        <f t="shared" si="18"/>
        <v>3.522422820259768E-3</v>
      </c>
      <c r="W172" s="318">
        <f t="shared" si="18"/>
        <v>4.4017162759775194E-3</v>
      </c>
      <c r="X172" s="318">
        <f t="shared" si="18"/>
        <v>4.2940382422782929E-3</v>
      </c>
      <c r="Y172" s="318">
        <f t="shared" si="18"/>
        <v>3.1481747934440675E-3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2.2505469241210076E-3</v>
      </c>
      <c r="C173" s="318">
        <f t="shared" si="19"/>
        <v>1.7989377186694939E-3</v>
      </c>
      <c r="D173" s="318">
        <f t="shared" si="19"/>
        <v>2.113351357652509E-3</v>
      </c>
      <c r="E173" s="318">
        <f t="shared" si="19"/>
        <v>2.2666577085160263E-3</v>
      </c>
      <c r="F173" s="318">
        <f t="shared" si="19"/>
        <v>2.2192567357952088E-3</v>
      </c>
      <c r="G173" s="318">
        <f t="shared" si="19"/>
        <v>2.8915424266071346E-3</v>
      </c>
      <c r="H173" s="318">
        <f t="shared" si="19"/>
        <v>2.8701754063180786E-3</v>
      </c>
      <c r="I173" s="318">
        <f t="shared" si="19"/>
        <v>2.0138012472442693E-3</v>
      </c>
      <c r="J173" s="318">
        <f t="shared" si="19"/>
        <v>2.1774178033842104E-3</v>
      </c>
      <c r="K173" s="318">
        <f t="shared" si="19"/>
        <v>3.3192652874048764E-3</v>
      </c>
      <c r="L173" s="318">
        <f t="shared" si="19"/>
        <v>3.5707734228999687E-3</v>
      </c>
      <c r="M173" s="318">
        <f t="shared" si="19"/>
        <v>2.4455052355129851E-3</v>
      </c>
      <c r="N173" s="318">
        <f t="shared" si="19"/>
        <v>2.4857514579213974E-3</v>
      </c>
      <c r="O173" s="318">
        <f t="shared" si="19"/>
        <v>2.7198110602588673E-3</v>
      </c>
      <c r="P173" s="318">
        <f t="shared" si="19"/>
        <v>2.8163963221262511E-3</v>
      </c>
      <c r="Q173" s="318">
        <f t="shared" si="19"/>
        <v>2.3578669131297109E-3</v>
      </c>
      <c r="R173" s="318">
        <f t="shared" si="19"/>
        <v>2.4072541819335157E-3</v>
      </c>
      <c r="S173" s="318">
        <f t="shared" si="19"/>
        <v>2.7022628790989152E-3</v>
      </c>
      <c r="T173" s="318">
        <f t="shared" si="19"/>
        <v>2.9230955332295032E-3</v>
      </c>
      <c r="U173" s="318">
        <f t="shared" si="19"/>
        <v>2.7038669247290499E-3</v>
      </c>
      <c r="V173" s="318">
        <f t="shared" si="19"/>
        <v>2.2279311368908002E-3</v>
      </c>
      <c r="W173" s="318">
        <f t="shared" si="19"/>
        <v>2.7981814695366121E-3</v>
      </c>
      <c r="X173" s="318">
        <f t="shared" si="19"/>
        <v>2.1748893069666025E-3</v>
      </c>
      <c r="Y173" s="318">
        <f t="shared" si="19"/>
        <v>1.7068354097361394E-3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2.1304973344429858E-3</v>
      </c>
      <c r="C174" s="318">
        <f t="shared" si="20"/>
        <v>1.9923666222167323E-3</v>
      </c>
      <c r="D174" s="318">
        <f t="shared" si="20"/>
        <v>2.1279906683703597E-3</v>
      </c>
      <c r="E174" s="318">
        <f t="shared" si="20"/>
        <v>2.2531435088385624E-3</v>
      </c>
      <c r="F174" s="318">
        <f t="shared" si="20"/>
        <v>1.4327648348173921E-3</v>
      </c>
      <c r="G174" s="318">
        <f t="shared" si="20"/>
        <v>4.5635409940287771E-4</v>
      </c>
      <c r="H174" s="318">
        <f t="shared" si="20"/>
        <v>5.5418108698306664E-4</v>
      </c>
      <c r="I174" s="318">
        <f t="shared" si="20"/>
        <v>5.3042025311568323E-4</v>
      </c>
      <c r="J174" s="318">
        <f t="shared" si="20"/>
        <v>5.0945692406331484E-4</v>
      </c>
      <c r="K174" s="318">
        <f t="shared" si="20"/>
        <v>3.552966971111306E-4</v>
      </c>
      <c r="L174" s="318">
        <f t="shared" si="20"/>
        <v>4.9206543588059038E-4</v>
      </c>
      <c r="M174" s="318">
        <f t="shared" si="20"/>
        <v>3.7520077134807793E-4</v>
      </c>
      <c r="N174" s="318">
        <f t="shared" si="20"/>
        <v>3.0638614760924104E-4</v>
      </c>
      <c r="O174" s="318">
        <f t="shared" si="20"/>
        <v>4.7213416226166984E-4</v>
      </c>
      <c r="P174" s="318">
        <f t="shared" si="20"/>
        <v>3.83708717381591E-4</v>
      </c>
      <c r="Q174" s="318">
        <f t="shared" si="20"/>
        <v>3.6097614109168499E-4</v>
      </c>
      <c r="R174" s="318">
        <f t="shared" si="20"/>
        <v>5.6572715780533361E-4</v>
      </c>
      <c r="S174" s="318">
        <f t="shared" si="20"/>
        <v>5.3135111509148571E-4</v>
      </c>
      <c r="T174" s="318">
        <f t="shared" si="20"/>
        <v>5.0731464247022874E-4</v>
      </c>
      <c r="U174" s="318">
        <f t="shared" si="20"/>
        <v>4.291667629798589E-4</v>
      </c>
      <c r="V174" s="318">
        <f t="shared" si="20"/>
        <v>7.4333883899818209E-4</v>
      </c>
      <c r="W174" s="318">
        <f t="shared" si="20"/>
        <v>7.0176721571282949E-4</v>
      </c>
      <c r="X174" s="318">
        <f t="shared" si="20"/>
        <v>7.4598568699817266E-4</v>
      </c>
      <c r="Y174" s="318">
        <f t="shared" si="20"/>
        <v>8.3747023351594843E-4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7.5422912560068273E-3</v>
      </c>
      <c r="C175" s="319">
        <f t="shared" si="21"/>
        <v>6.2728944007770446E-3</v>
      </c>
      <c r="D175" s="319">
        <f t="shared" si="21"/>
        <v>7.1946663965529335E-3</v>
      </c>
      <c r="E175" s="319">
        <f t="shared" si="21"/>
        <v>7.7645670403658044E-3</v>
      </c>
      <c r="F175" s="319">
        <f t="shared" si="21"/>
        <v>9.0805101200024038E-3</v>
      </c>
      <c r="G175" s="319">
        <f t="shared" si="21"/>
        <v>1.2636511904373334E-2</v>
      </c>
      <c r="H175" s="319">
        <f t="shared" si="21"/>
        <v>1.2725776900152851E-2</v>
      </c>
      <c r="I175" s="319">
        <f t="shared" si="21"/>
        <v>8.7715310510768085E-3</v>
      </c>
      <c r="J175" s="319">
        <f t="shared" si="21"/>
        <v>9.5324461175930898E-3</v>
      </c>
      <c r="K175" s="319">
        <f t="shared" si="21"/>
        <v>1.4153702925339217E-2</v>
      </c>
      <c r="L175" s="319">
        <f t="shared" si="21"/>
        <v>1.5199803398254103E-2</v>
      </c>
      <c r="M175" s="319">
        <f t="shared" si="21"/>
        <v>1.0231055005667806E-2</v>
      </c>
      <c r="N175" s="319">
        <f t="shared" si="21"/>
        <v>1.0544148067784233E-2</v>
      </c>
      <c r="O175" s="319">
        <f t="shared" si="21"/>
        <v>1.1393317093010202E-2</v>
      </c>
      <c r="P175" s="319">
        <f t="shared" si="21"/>
        <v>1.1567881569902448E-2</v>
      </c>
      <c r="Q175" s="319">
        <f t="shared" si="21"/>
        <v>1.0026084805660532E-2</v>
      </c>
      <c r="R175" s="319">
        <f t="shared" si="21"/>
        <v>1.0302828647608463E-2</v>
      </c>
      <c r="S175" s="319">
        <f t="shared" si="21"/>
        <v>1.0851418210465221E-2</v>
      </c>
      <c r="T175" s="319">
        <f t="shared" si="21"/>
        <v>1.1861469254579038E-2</v>
      </c>
      <c r="U175" s="319">
        <f t="shared" si="21"/>
        <v>1.1152726379983567E-2</v>
      </c>
      <c r="V175" s="319">
        <f t="shared" si="21"/>
        <v>1.0126477448311457E-2</v>
      </c>
      <c r="W175" s="319">
        <f t="shared" si="21"/>
        <v>1.205433550666209E-2</v>
      </c>
      <c r="X175" s="319">
        <f t="shared" si="21"/>
        <v>1.0545099829882037E-2</v>
      </c>
      <c r="Y175" s="319">
        <f t="shared" si="21"/>
        <v>8.4560858870929099E-3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0.99999999999999944</v>
      </c>
      <c r="D178" s="232">
        <f t="shared" si="22"/>
        <v>1</v>
      </c>
      <c r="E178" s="232">
        <f t="shared" si="22"/>
        <v>1</v>
      </c>
      <c r="F178" s="232">
        <f t="shared" si="22"/>
        <v>0.99999999999999944</v>
      </c>
      <c r="G178" s="232">
        <f t="shared" si="22"/>
        <v>0.99999999999999989</v>
      </c>
      <c r="H178" s="232">
        <f t="shared" si="22"/>
        <v>0.99999999999999956</v>
      </c>
      <c r="I178" s="232">
        <f t="shared" si="22"/>
        <v>0.99999999999999989</v>
      </c>
      <c r="J178" s="232">
        <f t="shared" si="22"/>
        <v>1</v>
      </c>
      <c r="K178" s="232">
        <f t="shared" si="22"/>
        <v>0.99999999999999989</v>
      </c>
      <c r="L178" s="232">
        <f t="shared" si="22"/>
        <v>1.0000000000000002</v>
      </c>
      <c r="M178" s="232">
        <f t="shared" si="22"/>
        <v>0.99999999999999989</v>
      </c>
      <c r="N178" s="232">
        <f t="shared" si="22"/>
        <v>1.0000000000000004</v>
      </c>
      <c r="O178" s="232">
        <f t="shared" si="22"/>
        <v>1</v>
      </c>
      <c r="P178" s="232">
        <f t="shared" si="22"/>
        <v>0.99999999999999989</v>
      </c>
      <c r="Q178" s="232">
        <f t="shared" si="22"/>
        <v>1.0000000000000004</v>
      </c>
      <c r="R178" s="232">
        <f t="shared" si="22"/>
        <v>0.99999999999999978</v>
      </c>
      <c r="S178" s="232">
        <f t="shared" si="22"/>
        <v>1</v>
      </c>
      <c r="T178" s="232">
        <f t="shared" si="22"/>
        <v>1.0000000000000002</v>
      </c>
      <c r="U178" s="232">
        <f t="shared" si="22"/>
        <v>1</v>
      </c>
      <c r="V178" s="232">
        <f t="shared" si="22"/>
        <v>1.0000000000000002</v>
      </c>
      <c r="W178" s="232">
        <f t="shared" si="22"/>
        <v>0.99999999999999967</v>
      </c>
      <c r="X178" s="232">
        <f t="shared" si="22"/>
        <v>0.99999999999999989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3.2572769428848309E-3</v>
      </c>
      <c r="C179" s="266">
        <f t="shared" si="23"/>
        <v>3.6803442581086294E-3</v>
      </c>
      <c r="D179" s="266">
        <f t="shared" si="23"/>
        <v>3.4429078339686002E-3</v>
      </c>
      <c r="E179" s="266">
        <f t="shared" si="23"/>
        <v>3.4970908723509007E-3</v>
      </c>
      <c r="F179" s="266">
        <f t="shared" si="23"/>
        <v>4.2737642814558224E-3</v>
      </c>
      <c r="G179" s="266">
        <f t="shared" si="23"/>
        <v>3.2620441062693258E-3</v>
      </c>
      <c r="H179" s="266">
        <f t="shared" si="23"/>
        <v>3.5053049141187008E-3</v>
      </c>
      <c r="I179" s="266">
        <f t="shared" si="23"/>
        <v>3.7114644295967751E-3</v>
      </c>
      <c r="J179" s="266">
        <f t="shared" si="23"/>
        <v>3.6239194882556227E-3</v>
      </c>
      <c r="K179" s="266">
        <f t="shared" si="23"/>
        <v>2.7869636863354086E-3</v>
      </c>
      <c r="L179" s="266">
        <f t="shared" si="23"/>
        <v>2.977077916989809E-3</v>
      </c>
      <c r="M179" s="266">
        <f t="shared" si="23"/>
        <v>3.013622464578123E-3</v>
      </c>
      <c r="N179" s="266">
        <f t="shared" si="23"/>
        <v>2.9010691950292059E-3</v>
      </c>
      <c r="O179" s="266">
        <f t="shared" si="23"/>
        <v>3.0862631585120348E-3</v>
      </c>
      <c r="P179" s="266">
        <f t="shared" si="23"/>
        <v>2.8139373736991253E-3</v>
      </c>
      <c r="Q179" s="266">
        <f t="shared" si="23"/>
        <v>3.0449011883056359E-3</v>
      </c>
      <c r="R179" s="266">
        <f t="shared" si="23"/>
        <v>3.4578144648722471E-3</v>
      </c>
      <c r="S179" s="266">
        <f t="shared" si="23"/>
        <v>2.9946776078613405E-3</v>
      </c>
      <c r="T179" s="266">
        <f t="shared" si="23"/>
        <v>2.9493452230554698E-3</v>
      </c>
      <c r="U179" s="266">
        <f t="shared" si="23"/>
        <v>2.9326296804929675E-3</v>
      </c>
      <c r="V179" s="266">
        <f t="shared" si="23"/>
        <v>4.0503686208013534E-3</v>
      </c>
      <c r="W179" s="266">
        <f t="shared" si="23"/>
        <v>3.4664483744429762E-3</v>
      </c>
      <c r="X179" s="266">
        <f t="shared" si="23"/>
        <v>4.3066612591240849E-3</v>
      </c>
      <c r="Y179" s="266">
        <f t="shared" si="23"/>
        <v>4.7179393117582824E-3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6.8761095095015322E-3</v>
      </c>
      <c r="C180" s="267">
        <f t="shared" si="24"/>
        <v>7.7692043369843996E-3</v>
      </c>
      <c r="D180" s="267">
        <f t="shared" si="24"/>
        <v>7.2679761999364812E-3</v>
      </c>
      <c r="E180" s="267">
        <f t="shared" si="24"/>
        <v>7.3823565587475626E-3</v>
      </c>
      <c r="F180" s="267">
        <f t="shared" si="24"/>
        <v>9.0219136206022635E-3</v>
      </c>
      <c r="G180" s="267">
        <f t="shared" si="24"/>
        <v>6.8861729883079852E-3</v>
      </c>
      <c r="H180" s="267">
        <f t="shared" si="24"/>
        <v>7.3996963955810253E-3</v>
      </c>
      <c r="I180" s="267">
        <f t="shared" si="24"/>
        <v>7.8348989987706459E-3</v>
      </c>
      <c r="J180" s="267">
        <f t="shared" si="24"/>
        <v>7.6500916844955734E-3</v>
      </c>
      <c r="K180" s="267">
        <f t="shared" si="24"/>
        <v>5.9824798026269169E-3</v>
      </c>
      <c r="L180" s="267">
        <f t="shared" si="24"/>
        <v>6.4829767163419229E-3</v>
      </c>
      <c r="M180" s="267">
        <f t="shared" si="24"/>
        <v>6.5930439071176222E-3</v>
      </c>
      <c r="N180" s="267">
        <f t="shared" si="24"/>
        <v>6.2727720599681522E-3</v>
      </c>
      <c r="O180" s="267">
        <f t="shared" si="24"/>
        <v>6.7603856122254481E-3</v>
      </c>
      <c r="P180" s="267">
        <f t="shared" si="24"/>
        <v>6.2340037534289999E-3</v>
      </c>
      <c r="Q180" s="267">
        <f t="shared" si="24"/>
        <v>6.8127977150830949E-3</v>
      </c>
      <c r="R180" s="267">
        <f t="shared" si="24"/>
        <v>7.7357260062644005E-3</v>
      </c>
      <c r="S180" s="267">
        <f t="shared" si="24"/>
        <v>6.6553650074347229E-3</v>
      </c>
      <c r="T180" s="267">
        <f t="shared" si="24"/>
        <v>6.5158906272358638E-3</v>
      </c>
      <c r="U180" s="267">
        <f t="shared" si="24"/>
        <v>6.4446910775787939E-3</v>
      </c>
      <c r="V180" s="267">
        <f t="shared" si="24"/>
        <v>8.8588399276215476E-3</v>
      </c>
      <c r="W180" s="267">
        <f t="shared" si="24"/>
        <v>7.5495151807821086E-3</v>
      </c>
      <c r="X180" s="267">
        <f t="shared" si="24"/>
        <v>9.4874925208392642E-3</v>
      </c>
      <c r="Y180" s="267">
        <f t="shared" si="24"/>
        <v>1.0499335998068616E-2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4.0934278201869713E-2</v>
      </c>
      <c r="C181" s="267">
        <f t="shared" si="25"/>
        <v>4.6250975395001628E-2</v>
      </c>
      <c r="D181" s="267">
        <f t="shared" si="25"/>
        <v>4.326710610435508E-2</v>
      </c>
      <c r="E181" s="267">
        <f t="shared" si="25"/>
        <v>4.3948025659509428E-2</v>
      </c>
      <c r="F181" s="267">
        <f t="shared" si="25"/>
        <v>5.3708499195461848E-2</v>
      </c>
      <c r="G181" s="267">
        <f t="shared" si="25"/>
        <v>4.0994187259538524E-2</v>
      </c>
      <c r="H181" s="267">
        <f t="shared" si="25"/>
        <v>4.4051251721272278E-2</v>
      </c>
      <c r="I181" s="267">
        <f t="shared" si="25"/>
        <v>4.6642063343531222E-2</v>
      </c>
      <c r="J181" s="267">
        <f t="shared" si="25"/>
        <v>4.554188394618125E-2</v>
      </c>
      <c r="K181" s="267">
        <f t="shared" si="25"/>
        <v>3.4962262369624977E-2</v>
      </c>
      <c r="L181" s="267">
        <f t="shared" si="25"/>
        <v>3.7289876717358658E-2</v>
      </c>
      <c r="M181" s="267">
        <f t="shared" si="25"/>
        <v>3.7696814688001373E-2</v>
      </c>
      <c r="N181" s="267">
        <f t="shared" si="25"/>
        <v>3.6245973517918917E-2</v>
      </c>
      <c r="O181" s="267">
        <f t="shared" si="25"/>
        <v>3.8519581881442139E-2</v>
      </c>
      <c r="P181" s="267">
        <f t="shared" si="25"/>
        <v>3.5088342584458705E-2</v>
      </c>
      <c r="Q181" s="267">
        <f t="shared" si="25"/>
        <v>3.7937389670152637E-2</v>
      </c>
      <c r="R181" s="267">
        <f t="shared" si="25"/>
        <v>4.3050865903185451E-2</v>
      </c>
      <c r="S181" s="267">
        <f t="shared" si="25"/>
        <v>3.7260733159453621E-2</v>
      </c>
      <c r="T181" s="267">
        <f t="shared" si="25"/>
        <v>3.6675742590338095E-2</v>
      </c>
      <c r="U181" s="267">
        <f t="shared" si="25"/>
        <v>3.6449341915280271E-2</v>
      </c>
      <c r="V181" s="267">
        <f t="shared" si="25"/>
        <v>5.0318785827961954E-2</v>
      </c>
      <c r="W181" s="267">
        <f t="shared" si="25"/>
        <v>4.3047177059908369E-2</v>
      </c>
      <c r="X181" s="267">
        <f t="shared" si="25"/>
        <v>5.3461823410078574E-2</v>
      </c>
      <c r="Y181" s="267">
        <f t="shared" si="25"/>
        <v>5.8548419450010346E-2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4.8444439462860957E-2</v>
      </c>
      <c r="C182" s="267">
        <f t="shared" si="26"/>
        <v>5.4736584497026404E-2</v>
      </c>
      <c r="D182" s="267">
        <f t="shared" si="26"/>
        <v>5.1205268407783291E-2</v>
      </c>
      <c r="E182" s="267">
        <f t="shared" si="26"/>
        <v>5.2011115429344938E-2</v>
      </c>
      <c r="F182" s="267">
        <f t="shared" si="26"/>
        <v>6.3562330941426645E-2</v>
      </c>
      <c r="G182" s="267">
        <f t="shared" si="26"/>
        <v>4.8515339961049835E-2</v>
      </c>
      <c r="H182" s="267">
        <f t="shared" si="26"/>
        <v>5.2133280248653539E-2</v>
      </c>
      <c r="I182" s="267">
        <f t="shared" si="26"/>
        <v>5.5199424866502672E-2</v>
      </c>
      <c r="J182" s="267">
        <f t="shared" si="26"/>
        <v>5.389739691940245E-2</v>
      </c>
      <c r="K182" s="267">
        <f t="shared" si="26"/>
        <v>4.2112615416095137E-2</v>
      </c>
      <c r="L182" s="267">
        <f t="shared" si="26"/>
        <v>4.5602881991390863E-2</v>
      </c>
      <c r="M182" s="267">
        <f t="shared" si="26"/>
        <v>4.6450149752995683E-2</v>
      </c>
      <c r="N182" s="267">
        <f t="shared" si="26"/>
        <v>4.4193729885125412E-2</v>
      </c>
      <c r="O182" s="267">
        <f t="shared" si="26"/>
        <v>4.7591308619076962E-2</v>
      </c>
      <c r="P182" s="267">
        <f t="shared" si="26"/>
        <v>4.3855687197271662E-2</v>
      </c>
      <c r="Q182" s="267">
        <f t="shared" si="26"/>
        <v>4.7899038483355028E-2</v>
      </c>
      <c r="R182" s="267">
        <f t="shared" si="26"/>
        <v>5.4500718712218635E-2</v>
      </c>
      <c r="S182" s="267">
        <f t="shared" si="26"/>
        <v>4.6889222279022029E-2</v>
      </c>
      <c r="T182" s="267">
        <f t="shared" si="26"/>
        <v>4.5906579672933961E-2</v>
      </c>
      <c r="U182" s="267">
        <f t="shared" si="26"/>
        <v>4.5404955568725217E-2</v>
      </c>
      <c r="V182" s="267">
        <f t="shared" si="26"/>
        <v>6.2413423461597665E-2</v>
      </c>
      <c r="W182" s="267">
        <f t="shared" si="26"/>
        <v>5.3188802569821433E-2</v>
      </c>
      <c r="X182" s="267">
        <f t="shared" si="26"/>
        <v>6.6792572894116747E-2</v>
      </c>
      <c r="Y182" s="267">
        <f t="shared" si="26"/>
        <v>7.3867716838824551E-2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1.5420899685755791E-2</v>
      </c>
      <c r="C183" s="268">
        <f t="shared" si="27"/>
        <v>1.7411019876543445E-2</v>
      </c>
      <c r="D183" s="268">
        <f t="shared" si="27"/>
        <v>1.6301204307614784E-2</v>
      </c>
      <c r="E183" s="268">
        <f t="shared" si="27"/>
        <v>1.6434067976631935E-2</v>
      </c>
      <c r="F183" s="268">
        <f t="shared" si="27"/>
        <v>2.297916836113513E-2</v>
      </c>
      <c r="G183" s="268">
        <f t="shared" si="27"/>
        <v>3.0885555446854038E-2</v>
      </c>
      <c r="H183" s="268">
        <f t="shared" si="27"/>
        <v>3.0828941444847581E-2</v>
      </c>
      <c r="I183" s="268">
        <f t="shared" si="27"/>
        <v>2.8661834872915491E-2</v>
      </c>
      <c r="J183" s="268">
        <f t="shared" si="27"/>
        <v>2.9388417243470414E-2</v>
      </c>
      <c r="K183" s="268">
        <f t="shared" si="27"/>
        <v>3.2658228877054975E-2</v>
      </c>
      <c r="L183" s="268">
        <f t="shared" si="27"/>
        <v>3.100910803401628E-2</v>
      </c>
      <c r="M183" s="268">
        <f t="shared" si="27"/>
        <v>2.933848538535145E-2</v>
      </c>
      <c r="N183" s="268">
        <f t="shared" si="27"/>
        <v>3.0775489392598665E-2</v>
      </c>
      <c r="O183" s="268">
        <f t="shared" si="27"/>
        <v>2.9992750182324498E-2</v>
      </c>
      <c r="P183" s="268">
        <f t="shared" si="27"/>
        <v>2.9623521450429385E-2</v>
      </c>
      <c r="Q183" s="268">
        <f t="shared" si="27"/>
        <v>3.0851847107843954E-2</v>
      </c>
      <c r="R183" s="268">
        <f t="shared" si="27"/>
        <v>2.9343532649946987E-2</v>
      </c>
      <c r="S183" s="268">
        <f t="shared" si="27"/>
        <v>2.6055538960991585E-2</v>
      </c>
      <c r="T183" s="268">
        <f t="shared" si="27"/>
        <v>2.7871533428201589E-2</v>
      </c>
      <c r="U183" s="268">
        <f t="shared" si="27"/>
        <v>2.9171363475886301E-2</v>
      </c>
      <c r="V183" s="268">
        <f t="shared" si="27"/>
        <v>3.1195238280540508E-2</v>
      </c>
      <c r="W183" s="268">
        <f t="shared" si="27"/>
        <v>3.0598780885875018E-2</v>
      </c>
      <c r="X183" s="268">
        <f t="shared" si="27"/>
        <v>3.9040454160381724E-2</v>
      </c>
      <c r="Y183" s="268">
        <f t="shared" si="27"/>
        <v>3.9801069041881569E-2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0.78666887425212628</v>
      </c>
      <c r="C184" s="269">
        <f t="shared" si="28"/>
        <v>0.76166605385259134</v>
      </c>
      <c r="D184" s="269">
        <f t="shared" si="28"/>
        <v>0.77505499530861222</v>
      </c>
      <c r="E184" s="269">
        <f t="shared" si="28"/>
        <v>0.77229071446970499</v>
      </c>
      <c r="F184" s="269">
        <f t="shared" si="28"/>
        <v>0.68519210666193586</v>
      </c>
      <c r="G184" s="269">
        <f t="shared" si="28"/>
        <v>0.66187237231058693</v>
      </c>
      <c r="H184" s="269">
        <f t="shared" si="28"/>
        <v>0.65401512590357835</v>
      </c>
      <c r="I184" s="269">
        <f t="shared" si="28"/>
        <v>0.66080594040449447</v>
      </c>
      <c r="J184" s="269">
        <f t="shared" si="28"/>
        <v>0.65900344649154319</v>
      </c>
      <c r="K184" s="269">
        <f t="shared" si="28"/>
        <v>0.66881823979913235</v>
      </c>
      <c r="L184" s="269">
        <f t="shared" si="28"/>
        <v>0.66874559561238989</v>
      </c>
      <c r="M184" s="269">
        <f t="shared" si="28"/>
        <v>0.6778087166697897</v>
      </c>
      <c r="N184" s="269">
        <f t="shared" si="28"/>
        <v>0.6734258930094974</v>
      </c>
      <c r="O184" s="269">
        <f t="shared" si="28"/>
        <v>0.67368038177665157</v>
      </c>
      <c r="P184" s="269">
        <f t="shared" si="28"/>
        <v>0.68182135908132635</v>
      </c>
      <c r="Q184" s="269">
        <f t="shared" si="28"/>
        <v>0.66574445367534074</v>
      </c>
      <c r="R184" s="269">
        <f t="shared" si="28"/>
        <v>0.66110772445928123</v>
      </c>
      <c r="S184" s="269">
        <f t="shared" si="28"/>
        <v>0.69837416961851406</v>
      </c>
      <c r="T184" s="269">
        <f t="shared" si="28"/>
        <v>0.69290556640305545</v>
      </c>
      <c r="U184" s="269">
        <f t="shared" si="28"/>
        <v>0.68597160286870462</v>
      </c>
      <c r="V184" s="269">
        <f t="shared" si="28"/>
        <v>0.63676061612103041</v>
      </c>
      <c r="W184" s="269">
        <f t="shared" si="28"/>
        <v>0.66498144371055434</v>
      </c>
      <c r="X184" s="269">
        <f t="shared" si="28"/>
        <v>0.59786361283682843</v>
      </c>
      <c r="Y184" s="269">
        <f t="shared" si="28"/>
        <v>0.58087899741311155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0.78648806632809176</v>
      </c>
      <c r="C185" s="318">
        <f t="shared" si="29"/>
        <v>0.76146176191895798</v>
      </c>
      <c r="D185" s="318">
        <f t="shared" si="29"/>
        <v>0.77486388321436384</v>
      </c>
      <c r="E185" s="318">
        <f t="shared" si="29"/>
        <v>0.77209659473353365</v>
      </c>
      <c r="F185" s="318">
        <f t="shared" si="29"/>
        <v>0.68495487462391991</v>
      </c>
      <c r="G185" s="318">
        <f t="shared" si="29"/>
        <v>0.66169129976646324</v>
      </c>
      <c r="H185" s="318">
        <f t="shared" si="29"/>
        <v>0.65382055021482266</v>
      </c>
      <c r="I185" s="318">
        <f t="shared" si="29"/>
        <v>0.66059992102376319</v>
      </c>
      <c r="J185" s="318">
        <f t="shared" si="29"/>
        <v>0.65880228663592477</v>
      </c>
      <c r="K185" s="318">
        <f t="shared" si="29"/>
        <v>0.66866106798785518</v>
      </c>
      <c r="L185" s="318">
        <f t="shared" si="29"/>
        <v>0.66857540117854308</v>
      </c>
      <c r="M185" s="318">
        <f t="shared" si="29"/>
        <v>0.67763535198147762</v>
      </c>
      <c r="N185" s="318">
        <f t="shared" si="29"/>
        <v>0.67326094989849294</v>
      </c>
      <c r="O185" s="318">
        <f t="shared" si="29"/>
        <v>0.67350276219395111</v>
      </c>
      <c r="P185" s="318">
        <f t="shared" si="29"/>
        <v>0.68165768488659884</v>
      </c>
      <c r="Q185" s="318">
        <f t="shared" si="29"/>
        <v>0.66556569243169261</v>
      </c>
      <c r="R185" s="318">
        <f t="shared" si="29"/>
        <v>0.66090431284139461</v>
      </c>
      <c r="S185" s="318">
        <f t="shared" si="29"/>
        <v>0.69819916619120925</v>
      </c>
      <c r="T185" s="318">
        <f t="shared" si="29"/>
        <v>0.6927342304672448</v>
      </c>
      <c r="U185" s="318">
        <f t="shared" si="29"/>
        <v>0.68580213913151844</v>
      </c>
      <c r="V185" s="318">
        <f t="shared" si="29"/>
        <v>0.63652767212058159</v>
      </c>
      <c r="W185" s="318">
        <f t="shared" si="29"/>
        <v>0.66478292852323539</v>
      </c>
      <c r="X185" s="318">
        <f t="shared" si="29"/>
        <v>0.59761433022456545</v>
      </c>
      <c r="Y185" s="318">
        <f t="shared" si="29"/>
        <v>0.58060331441305435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1.8080792403455363E-4</v>
      </c>
      <c r="C186" s="318">
        <f t="shared" si="30"/>
        <v>2.0429193363330131E-4</v>
      </c>
      <c r="D186" s="318">
        <f t="shared" si="30"/>
        <v>1.9111209424852829E-4</v>
      </c>
      <c r="E186" s="318">
        <f t="shared" si="30"/>
        <v>1.9411973617138912E-4</v>
      </c>
      <c r="F186" s="318">
        <f t="shared" si="30"/>
        <v>2.3723203801598715E-4</v>
      </c>
      <c r="G186" s="318">
        <f t="shared" si="30"/>
        <v>1.8107254412372555E-4</v>
      </c>
      <c r="H186" s="318">
        <f t="shared" si="30"/>
        <v>1.9457568875571373E-4</v>
      </c>
      <c r="I186" s="318">
        <f t="shared" si="30"/>
        <v>2.0601938073130208E-4</v>
      </c>
      <c r="J186" s="318">
        <f t="shared" si="30"/>
        <v>2.011598556184015E-4</v>
      </c>
      <c r="K186" s="318">
        <f t="shared" si="30"/>
        <v>1.5717181127717644E-4</v>
      </c>
      <c r="L186" s="318">
        <f t="shared" si="30"/>
        <v>1.70194433846775E-4</v>
      </c>
      <c r="M186" s="318">
        <f t="shared" si="30"/>
        <v>1.7336468831209996E-4</v>
      </c>
      <c r="N186" s="318">
        <f t="shared" si="30"/>
        <v>1.649431110044975E-4</v>
      </c>
      <c r="O186" s="318">
        <f t="shared" si="30"/>
        <v>1.7761958270046208E-4</v>
      </c>
      <c r="P186" s="318">
        <f t="shared" si="30"/>
        <v>1.6367419472742425E-4</v>
      </c>
      <c r="Q186" s="318">
        <f t="shared" si="30"/>
        <v>1.7876124364811852E-4</v>
      </c>
      <c r="R186" s="318">
        <f t="shared" si="30"/>
        <v>2.0341161788654647E-4</v>
      </c>
      <c r="S186" s="318">
        <f t="shared" si="30"/>
        <v>1.750034273048855E-4</v>
      </c>
      <c r="T186" s="318">
        <f t="shared" si="30"/>
        <v>1.7133593581061625E-4</v>
      </c>
      <c r="U186" s="318">
        <f t="shared" si="30"/>
        <v>1.6946373718610311E-4</v>
      </c>
      <c r="V186" s="318">
        <f t="shared" si="30"/>
        <v>2.3294400044885001E-4</v>
      </c>
      <c r="W186" s="318">
        <f t="shared" si="30"/>
        <v>1.9851518731898649E-4</v>
      </c>
      <c r="X186" s="318">
        <f t="shared" si="30"/>
        <v>2.492826122629628E-4</v>
      </c>
      <c r="Y186" s="318">
        <f t="shared" si="30"/>
        <v>2.7568300005710795E-4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5.3434574872688205E-2</v>
      </c>
      <c r="C187" s="269">
        <f t="shared" si="31"/>
        <v>5.9861587008376821E-2</v>
      </c>
      <c r="D187" s="269">
        <f t="shared" si="31"/>
        <v>5.7060755206935265E-2</v>
      </c>
      <c r="E187" s="269">
        <f t="shared" si="31"/>
        <v>5.7808391638079375E-2</v>
      </c>
      <c r="F187" s="269">
        <f t="shared" si="31"/>
        <v>0.10840105883055046</v>
      </c>
      <c r="G187" s="269">
        <f t="shared" si="31"/>
        <v>0.15312089898280101</v>
      </c>
      <c r="H187" s="269">
        <f t="shared" si="31"/>
        <v>0.15273359235031833</v>
      </c>
      <c r="I187" s="269">
        <f t="shared" si="31"/>
        <v>0.142746533522951</v>
      </c>
      <c r="J187" s="269">
        <f t="shared" si="31"/>
        <v>0.14626659597935338</v>
      </c>
      <c r="K187" s="269">
        <f t="shared" si="31"/>
        <v>0.15837867044696846</v>
      </c>
      <c r="L187" s="269">
        <f t="shared" si="31"/>
        <v>0.15434441317980965</v>
      </c>
      <c r="M187" s="269">
        <f t="shared" si="31"/>
        <v>0.14681231207353412</v>
      </c>
      <c r="N187" s="269">
        <f t="shared" si="31"/>
        <v>0.15313621032799302</v>
      </c>
      <c r="O187" s="269">
        <f t="shared" si="31"/>
        <v>0.14714139049720959</v>
      </c>
      <c r="P187" s="269">
        <f t="shared" si="31"/>
        <v>0.14874934657435454</v>
      </c>
      <c r="Q187" s="269">
        <f t="shared" si="31"/>
        <v>0.1540406908855988</v>
      </c>
      <c r="R187" s="269">
        <f t="shared" si="31"/>
        <v>0.14677961520654265</v>
      </c>
      <c r="S187" s="269">
        <f t="shared" si="31"/>
        <v>0.13219128921767365</v>
      </c>
      <c r="T187" s="269">
        <f t="shared" si="31"/>
        <v>0.13697772704392028</v>
      </c>
      <c r="U187" s="269">
        <f t="shared" si="31"/>
        <v>0.14251600385486074</v>
      </c>
      <c r="V187" s="269">
        <f t="shared" si="31"/>
        <v>0.14939130654672375</v>
      </c>
      <c r="W187" s="269">
        <f t="shared" si="31"/>
        <v>0.14371222097355899</v>
      </c>
      <c r="X187" s="269">
        <f t="shared" si="31"/>
        <v>0.16639375596949585</v>
      </c>
      <c r="Y187" s="269">
        <f t="shared" si="31"/>
        <v>0.16579779695979113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2.6064154125985131E-2</v>
      </c>
      <c r="C188" s="318">
        <f t="shared" si="32"/>
        <v>2.8441537725782333E-2</v>
      </c>
      <c r="D188" s="318">
        <f t="shared" si="32"/>
        <v>2.3409183284088027E-2</v>
      </c>
      <c r="E188" s="318">
        <f t="shared" si="32"/>
        <v>2.8363939160992228E-2</v>
      </c>
      <c r="F188" s="318">
        <f t="shared" si="32"/>
        <v>0.10217610493688584</v>
      </c>
      <c r="G188" s="318">
        <f t="shared" si="32"/>
        <v>0.15203575551899826</v>
      </c>
      <c r="H188" s="318">
        <f t="shared" si="32"/>
        <v>0.15141425716603221</v>
      </c>
      <c r="I188" s="318">
        <f t="shared" si="32"/>
        <v>0.1408531304826145</v>
      </c>
      <c r="J188" s="318">
        <f t="shared" si="32"/>
        <v>0.1446168789104354</v>
      </c>
      <c r="K188" s="318">
        <f t="shared" si="32"/>
        <v>0.15763189584062423</v>
      </c>
      <c r="L188" s="318">
        <f t="shared" si="32"/>
        <v>0.15335494071229411</v>
      </c>
      <c r="M188" s="318">
        <f t="shared" si="32"/>
        <v>0.14567791537558045</v>
      </c>
      <c r="N188" s="318">
        <f t="shared" si="32"/>
        <v>0.15226545608619818</v>
      </c>
      <c r="O188" s="318">
        <f t="shared" si="32"/>
        <v>0.14583869134800956</v>
      </c>
      <c r="P188" s="318">
        <f t="shared" si="32"/>
        <v>0.14770647683322619</v>
      </c>
      <c r="Q188" s="318">
        <f t="shared" si="32"/>
        <v>0.15291356777785914</v>
      </c>
      <c r="R188" s="318">
        <f t="shared" si="32"/>
        <v>0.144997057271264</v>
      </c>
      <c r="S188" s="318">
        <f t="shared" si="32"/>
        <v>0.13059805853434045</v>
      </c>
      <c r="T188" s="318">
        <f t="shared" si="32"/>
        <v>0.13561662376104774</v>
      </c>
      <c r="U188" s="318">
        <f t="shared" si="32"/>
        <v>0.14133569750075078</v>
      </c>
      <c r="V188" s="318">
        <f t="shared" si="32"/>
        <v>0.14697815923230262</v>
      </c>
      <c r="W188" s="318">
        <f t="shared" si="32"/>
        <v>0.14195654587959733</v>
      </c>
      <c r="X188" s="318">
        <f t="shared" si="32"/>
        <v>0.16421935017265674</v>
      </c>
      <c r="Y188" s="318">
        <f t="shared" si="32"/>
        <v>0.16268259132314417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2.737042074670306E-2</v>
      </c>
      <c r="C189" s="318">
        <f t="shared" si="33"/>
        <v>3.1420049282594488E-2</v>
      </c>
      <c r="D189" s="318">
        <f t="shared" si="33"/>
        <v>3.3651571922847241E-2</v>
      </c>
      <c r="E189" s="318">
        <f t="shared" si="33"/>
        <v>2.9444452477087133E-2</v>
      </c>
      <c r="F189" s="318">
        <f t="shared" si="33"/>
        <v>6.2249538936646085E-3</v>
      </c>
      <c r="G189" s="318">
        <f t="shared" si="33"/>
        <v>1.085143463802803E-3</v>
      </c>
      <c r="H189" s="318">
        <f t="shared" si="33"/>
        <v>1.3193351842861903E-3</v>
      </c>
      <c r="I189" s="318">
        <f t="shared" si="33"/>
        <v>1.893403040336551E-3</v>
      </c>
      <c r="J189" s="318">
        <f t="shared" si="33"/>
        <v>1.6497170689180028E-3</v>
      </c>
      <c r="K189" s="318">
        <f t="shared" si="33"/>
        <v>7.4677460634422219E-4</v>
      </c>
      <c r="L189" s="318">
        <f t="shared" si="33"/>
        <v>9.8947246751553814E-4</v>
      </c>
      <c r="M189" s="318">
        <f t="shared" si="33"/>
        <v>1.1343966979537119E-3</v>
      </c>
      <c r="N189" s="318">
        <f t="shared" si="33"/>
        <v>8.7075424179479822E-4</v>
      </c>
      <c r="O189" s="318">
        <f t="shared" si="33"/>
        <v>1.3026991492000567E-3</v>
      </c>
      <c r="P189" s="318">
        <f t="shared" si="33"/>
        <v>1.0428697411284133E-3</v>
      </c>
      <c r="Q189" s="318">
        <f t="shared" si="33"/>
        <v>1.1271231077396068E-3</v>
      </c>
      <c r="R189" s="318">
        <f t="shared" si="33"/>
        <v>1.7825579352786461E-3</v>
      </c>
      <c r="S189" s="318">
        <f t="shared" si="33"/>
        <v>1.5932306833331916E-3</v>
      </c>
      <c r="T189" s="318">
        <f t="shared" si="33"/>
        <v>1.3611032828725399E-3</v>
      </c>
      <c r="U189" s="318">
        <f t="shared" si="33"/>
        <v>1.1803063541099585E-3</v>
      </c>
      <c r="V189" s="318">
        <f t="shared" si="33"/>
        <v>2.4131473144211684E-3</v>
      </c>
      <c r="W189" s="318">
        <f t="shared" si="33"/>
        <v>1.7556750939616127E-3</v>
      </c>
      <c r="X189" s="318">
        <f t="shared" si="33"/>
        <v>2.1744057968391319E-3</v>
      </c>
      <c r="Y189" s="318">
        <f t="shared" si="33"/>
        <v>3.1152056366469854E-3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3.2255974891632976E-2</v>
      </c>
      <c r="C190" s="269">
        <f t="shared" si="34"/>
        <v>3.4266151579238395E-2</v>
      </c>
      <c r="D190" s="269">
        <f t="shared" si="34"/>
        <v>3.2968015068614832E-2</v>
      </c>
      <c r="E190" s="269">
        <f t="shared" si="34"/>
        <v>3.298508225038959E-2</v>
      </c>
      <c r="F190" s="269">
        <f t="shared" si="34"/>
        <v>3.6187977090864146E-2</v>
      </c>
      <c r="G190" s="269">
        <f t="shared" si="34"/>
        <v>4.173725869139136E-2</v>
      </c>
      <c r="H190" s="269">
        <f t="shared" si="34"/>
        <v>4.1657606542052708E-2</v>
      </c>
      <c r="I190" s="269">
        <f t="shared" si="34"/>
        <v>3.9918351644758848E-2</v>
      </c>
      <c r="J190" s="269">
        <f t="shared" si="34"/>
        <v>4.0490298272067154E-2</v>
      </c>
      <c r="K190" s="269">
        <f t="shared" si="34"/>
        <v>4.3428028978180558E-2</v>
      </c>
      <c r="L190" s="269">
        <f t="shared" si="34"/>
        <v>4.1934103512934688E-2</v>
      </c>
      <c r="M190" s="269">
        <f t="shared" si="34"/>
        <v>4.0530517264568473E-2</v>
      </c>
      <c r="N190" s="269">
        <f t="shared" si="34"/>
        <v>4.1731766010755761E-2</v>
      </c>
      <c r="O190" s="269">
        <f t="shared" si="34"/>
        <v>4.118855153552798E-2</v>
      </c>
      <c r="P190" s="269">
        <f t="shared" si="34"/>
        <v>4.0836870248818144E-2</v>
      </c>
      <c r="Q190" s="269">
        <f t="shared" si="34"/>
        <v>4.1791097132886583E-2</v>
      </c>
      <c r="R190" s="269">
        <f t="shared" si="34"/>
        <v>4.0535613295483323E-2</v>
      </c>
      <c r="S190" s="269">
        <f t="shared" si="34"/>
        <v>3.7897329912633781E-2</v>
      </c>
      <c r="T190" s="269">
        <f t="shared" si="34"/>
        <v>3.8692853689709483E-2</v>
      </c>
      <c r="U190" s="269">
        <f t="shared" si="34"/>
        <v>3.9669924593758663E-2</v>
      </c>
      <c r="V190" s="269">
        <f t="shared" si="34"/>
        <v>4.1211988886128356E-2</v>
      </c>
      <c r="W190" s="269">
        <f t="shared" si="34"/>
        <v>3.9933965948199951E-2</v>
      </c>
      <c r="X190" s="269">
        <f t="shared" si="34"/>
        <v>4.5854619836822423E-2</v>
      </c>
      <c r="Y190" s="269">
        <f t="shared" si="34"/>
        <v>4.7485516304974225E-2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8.4831472904416854E-4</v>
      </c>
      <c r="C191" s="318">
        <f t="shared" si="35"/>
        <v>9.0901486281452586E-4</v>
      </c>
      <c r="D191" s="318">
        <f t="shared" si="35"/>
        <v>9.004673998748154E-4</v>
      </c>
      <c r="E191" s="318">
        <f t="shared" si="35"/>
        <v>1.2714751471450971E-3</v>
      </c>
      <c r="F191" s="318">
        <f t="shared" si="35"/>
        <v>1.3788360241333864E-2</v>
      </c>
      <c r="G191" s="318">
        <f t="shared" si="35"/>
        <v>2.7868779484912624E-2</v>
      </c>
      <c r="H191" s="318">
        <f t="shared" si="35"/>
        <v>2.7396748988559479E-2</v>
      </c>
      <c r="I191" s="318">
        <f t="shared" si="35"/>
        <v>2.4391053647446943E-2</v>
      </c>
      <c r="J191" s="318">
        <f t="shared" si="35"/>
        <v>2.5472120990961761E-2</v>
      </c>
      <c r="K191" s="318">
        <f t="shared" si="35"/>
        <v>3.0124584709756635E-2</v>
      </c>
      <c r="L191" s="318">
        <f t="shared" si="35"/>
        <v>2.8142440347741094E-2</v>
      </c>
      <c r="M191" s="318">
        <f t="shared" si="35"/>
        <v>2.6312725899932762E-2</v>
      </c>
      <c r="N191" s="318">
        <f t="shared" si="35"/>
        <v>2.8131828197664504E-2</v>
      </c>
      <c r="O191" s="318">
        <f t="shared" si="35"/>
        <v>2.658043957823979E-2</v>
      </c>
      <c r="P191" s="318">
        <f t="shared" si="35"/>
        <v>2.6733332300017617E-2</v>
      </c>
      <c r="Q191" s="318">
        <f t="shared" si="35"/>
        <v>2.7760335285110741E-2</v>
      </c>
      <c r="R191" s="318">
        <f t="shared" si="35"/>
        <v>2.5228974882212145E-2</v>
      </c>
      <c r="S191" s="318">
        <f t="shared" si="35"/>
        <v>2.2422584832375216E-2</v>
      </c>
      <c r="T191" s="318">
        <f t="shared" si="35"/>
        <v>2.37613984785537E-2</v>
      </c>
      <c r="U191" s="318">
        <f t="shared" si="35"/>
        <v>2.521021344447822E-2</v>
      </c>
      <c r="V191" s="318">
        <f t="shared" si="35"/>
        <v>2.5018376752603426E-2</v>
      </c>
      <c r="W191" s="318">
        <f t="shared" si="35"/>
        <v>2.4611679222071518E-2</v>
      </c>
      <c r="X191" s="318">
        <f t="shared" si="35"/>
        <v>3.0314271079997887E-2</v>
      </c>
      <c r="Y191" s="318">
        <f t="shared" si="35"/>
        <v>2.9597185542795619E-2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1.3485206876261358E-2</v>
      </c>
      <c r="C192" s="318">
        <f t="shared" si="36"/>
        <v>1.3056103235972076E-2</v>
      </c>
      <c r="D192" s="318">
        <f t="shared" si="36"/>
        <v>1.3285897413387987E-2</v>
      </c>
      <c r="E192" s="318">
        <f t="shared" si="36"/>
        <v>1.3238449194847918E-2</v>
      </c>
      <c r="F192" s="318">
        <f t="shared" si="36"/>
        <v>1.1744308121967114E-2</v>
      </c>
      <c r="G192" s="318">
        <f t="shared" si="36"/>
        <v>1.1345428427455227E-2</v>
      </c>
      <c r="H192" s="318">
        <f t="shared" si="36"/>
        <v>1.1210475730117237E-2</v>
      </c>
      <c r="I192" s="318">
        <f t="shared" si="36"/>
        <v>1.1326715533063353E-2</v>
      </c>
      <c r="J192" s="318">
        <f t="shared" si="36"/>
        <v>1.1295893105304138E-2</v>
      </c>
      <c r="K192" s="318">
        <f t="shared" si="36"/>
        <v>1.1464932804405113E-2</v>
      </c>
      <c r="L192" s="318">
        <f t="shared" si="36"/>
        <v>1.1463463952307467E-2</v>
      </c>
      <c r="M192" s="318">
        <f t="shared" si="36"/>
        <v>1.1618806819029819E-2</v>
      </c>
      <c r="N192" s="318">
        <f t="shared" si="36"/>
        <v>1.1543802862104689E-2</v>
      </c>
      <c r="O192" s="318">
        <f t="shared" si="36"/>
        <v>1.154794900108516E-2</v>
      </c>
      <c r="P192" s="318">
        <f t="shared" si="36"/>
        <v>1.1687774160904434E-2</v>
      </c>
      <c r="Q192" s="318">
        <f t="shared" si="36"/>
        <v>1.1411859170459908E-2</v>
      </c>
      <c r="R192" s="318">
        <f t="shared" si="36"/>
        <v>1.1331934667094676E-2</v>
      </c>
      <c r="S192" s="318">
        <f t="shared" si="36"/>
        <v>1.1971396134310735E-2</v>
      </c>
      <c r="T192" s="318">
        <f t="shared" si="36"/>
        <v>1.1877693773196476E-2</v>
      </c>
      <c r="U192" s="318">
        <f t="shared" si="36"/>
        <v>1.1758835408079956E-2</v>
      </c>
      <c r="V192" s="318">
        <f t="shared" si="36"/>
        <v>1.0913970228545487E-2</v>
      </c>
      <c r="W192" s="318">
        <f t="shared" si="36"/>
        <v>1.1398437818385104E-2</v>
      </c>
      <c r="X192" s="318">
        <f t="shared" si="36"/>
        <v>1.024675798696068E-2</v>
      </c>
      <c r="Y192" s="318">
        <f t="shared" si="36"/>
        <v>9.9550853256518135E-3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1.7922453286327446E-2</v>
      </c>
      <c r="C193" s="318">
        <f t="shared" si="37"/>
        <v>2.0301033480451796E-2</v>
      </c>
      <c r="D193" s="318">
        <f t="shared" si="37"/>
        <v>1.8781650255352028E-2</v>
      </c>
      <c r="E193" s="318">
        <f t="shared" si="37"/>
        <v>1.8475157908396569E-2</v>
      </c>
      <c r="F193" s="318">
        <f t="shared" si="37"/>
        <v>1.0655308727563173E-2</v>
      </c>
      <c r="G193" s="318">
        <f t="shared" si="37"/>
        <v>2.5230507790235048E-3</v>
      </c>
      <c r="H193" s="318">
        <f t="shared" si="37"/>
        <v>3.0503818233759868E-3</v>
      </c>
      <c r="I193" s="318">
        <f t="shared" si="37"/>
        <v>4.200582464248555E-3</v>
      </c>
      <c r="J193" s="318">
        <f t="shared" si="37"/>
        <v>3.7222841758012505E-3</v>
      </c>
      <c r="K193" s="318">
        <f t="shared" si="37"/>
        <v>1.8385114640188094E-3</v>
      </c>
      <c r="L193" s="318">
        <f t="shared" si="37"/>
        <v>2.3281992128861249E-3</v>
      </c>
      <c r="M193" s="318">
        <f t="shared" si="37"/>
        <v>2.5989845456058994E-3</v>
      </c>
      <c r="N193" s="318">
        <f t="shared" si="37"/>
        <v>2.0561349509865706E-3</v>
      </c>
      <c r="O193" s="318">
        <f t="shared" si="37"/>
        <v>3.0601629562030299E-3</v>
      </c>
      <c r="P193" s="318">
        <f t="shared" si="37"/>
        <v>2.4157637878960973E-3</v>
      </c>
      <c r="Q193" s="318">
        <f t="shared" si="37"/>
        <v>2.6189026773159271E-3</v>
      </c>
      <c r="R193" s="318">
        <f t="shared" si="37"/>
        <v>3.9747037461765021E-3</v>
      </c>
      <c r="S193" s="318">
        <f t="shared" si="37"/>
        <v>3.503348945947826E-3</v>
      </c>
      <c r="T193" s="318">
        <f t="shared" si="37"/>
        <v>3.0537614379593141E-3</v>
      </c>
      <c r="U193" s="318">
        <f t="shared" si="37"/>
        <v>2.7008757412004844E-3</v>
      </c>
      <c r="V193" s="318">
        <f t="shared" si="37"/>
        <v>5.2796419049794411E-3</v>
      </c>
      <c r="W193" s="318">
        <f t="shared" si="37"/>
        <v>3.9238489077433299E-3</v>
      </c>
      <c r="X193" s="318">
        <f t="shared" si="37"/>
        <v>5.2935907698638505E-3</v>
      </c>
      <c r="Y193" s="318">
        <f t="shared" si="37"/>
        <v>7.9332454365267976E-3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1.2707572180679489E-2</v>
      </c>
      <c r="C194" s="319">
        <f t="shared" si="38"/>
        <v>1.4358079196128797E-2</v>
      </c>
      <c r="D194" s="319">
        <f t="shared" si="38"/>
        <v>1.3431771562179314E-2</v>
      </c>
      <c r="E194" s="319">
        <f t="shared" si="38"/>
        <v>1.3643155145241118E-2</v>
      </c>
      <c r="F194" s="319">
        <f t="shared" si="38"/>
        <v>1.6673181016567274E-2</v>
      </c>
      <c r="G194" s="319">
        <f t="shared" si="38"/>
        <v>1.272617025320073E-2</v>
      </c>
      <c r="H194" s="319">
        <f t="shared" si="38"/>
        <v>1.3675200479577047E-2</v>
      </c>
      <c r="I194" s="319">
        <f t="shared" si="38"/>
        <v>1.4479487916478658E-2</v>
      </c>
      <c r="J194" s="319">
        <f t="shared" si="38"/>
        <v>1.4137949975231084E-2</v>
      </c>
      <c r="K194" s="319">
        <f t="shared" si="38"/>
        <v>1.0872510623981205E-2</v>
      </c>
      <c r="L194" s="319">
        <f t="shared" si="38"/>
        <v>1.161396631876844E-2</v>
      </c>
      <c r="M194" s="319">
        <f t="shared" si="38"/>
        <v>1.1756337794063217E-2</v>
      </c>
      <c r="N194" s="319">
        <f t="shared" si="38"/>
        <v>1.1317096601113819E-2</v>
      </c>
      <c r="O194" s="319">
        <f t="shared" si="38"/>
        <v>1.2039386737029836E-2</v>
      </c>
      <c r="P194" s="319">
        <f t="shared" si="38"/>
        <v>1.0976931736212961E-2</v>
      </c>
      <c r="Q194" s="319">
        <f t="shared" si="38"/>
        <v>1.1877784141433831E-2</v>
      </c>
      <c r="R194" s="319">
        <f t="shared" si="38"/>
        <v>1.3488389302205044E-2</v>
      </c>
      <c r="S194" s="319">
        <f t="shared" si="38"/>
        <v>1.1681674236415137E-2</v>
      </c>
      <c r="T194" s="319">
        <f t="shared" si="38"/>
        <v>1.150476132154999E-2</v>
      </c>
      <c r="U194" s="319">
        <f t="shared" si="38"/>
        <v>1.1439486964712446E-2</v>
      </c>
      <c r="V194" s="319">
        <f t="shared" si="38"/>
        <v>1.579943232759471E-2</v>
      </c>
      <c r="W194" s="319">
        <f t="shared" si="38"/>
        <v>1.3521645296856561E-2</v>
      </c>
      <c r="X194" s="319">
        <f t="shared" si="38"/>
        <v>1.6799007112312796E-2</v>
      </c>
      <c r="Y194" s="319">
        <f t="shared" si="38"/>
        <v>1.8403208681579554E-2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</v>
      </c>
      <c r="C197" s="232">
        <f t="shared" si="39"/>
        <v>0</v>
      </c>
      <c r="D197" s="232">
        <f t="shared" si="39"/>
        <v>0</v>
      </c>
      <c r="E197" s="232">
        <f t="shared" si="39"/>
        <v>0</v>
      </c>
      <c r="F197" s="232">
        <f t="shared" si="39"/>
        <v>0</v>
      </c>
      <c r="G197" s="232">
        <f t="shared" si="39"/>
        <v>0</v>
      </c>
      <c r="H197" s="232">
        <f t="shared" si="39"/>
        <v>0</v>
      </c>
      <c r="I197" s="232">
        <f t="shared" si="39"/>
        <v>0</v>
      </c>
      <c r="J197" s="232">
        <f t="shared" si="39"/>
        <v>0</v>
      </c>
      <c r="K197" s="232">
        <f t="shared" si="39"/>
        <v>0</v>
      </c>
      <c r="L197" s="232">
        <f t="shared" si="39"/>
        <v>0</v>
      </c>
      <c r="M197" s="232">
        <f t="shared" si="39"/>
        <v>0</v>
      </c>
      <c r="N197" s="232">
        <f t="shared" si="39"/>
        <v>0</v>
      </c>
      <c r="O197" s="232">
        <f t="shared" si="39"/>
        <v>0</v>
      </c>
      <c r="P197" s="232">
        <f t="shared" si="39"/>
        <v>0</v>
      </c>
      <c r="Q197" s="232">
        <f t="shared" si="39"/>
        <v>0</v>
      </c>
      <c r="R197" s="232">
        <f t="shared" si="39"/>
        <v>0</v>
      </c>
      <c r="S197" s="232">
        <f t="shared" si="39"/>
        <v>0</v>
      </c>
      <c r="T197" s="232">
        <f t="shared" si="39"/>
        <v>0</v>
      </c>
      <c r="U197" s="232">
        <f t="shared" si="39"/>
        <v>0</v>
      </c>
      <c r="V197" s="232">
        <f t="shared" si="39"/>
        <v>0</v>
      </c>
      <c r="W197" s="232">
        <f t="shared" si="39"/>
        <v>0</v>
      </c>
      <c r="X197" s="232">
        <f t="shared" si="39"/>
        <v>0</v>
      </c>
      <c r="Y197" s="232">
        <f t="shared" si="39"/>
        <v>0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0</v>
      </c>
      <c r="C198" s="266">
        <f t="shared" si="40"/>
        <v>0</v>
      </c>
      <c r="D198" s="266">
        <f t="shared" si="40"/>
        <v>0</v>
      </c>
      <c r="E198" s="266">
        <f t="shared" si="40"/>
        <v>0</v>
      </c>
      <c r="F198" s="266">
        <f t="shared" si="40"/>
        <v>0</v>
      </c>
      <c r="G198" s="266">
        <f t="shared" si="40"/>
        <v>0</v>
      </c>
      <c r="H198" s="266">
        <f t="shared" si="40"/>
        <v>0</v>
      </c>
      <c r="I198" s="266">
        <f t="shared" si="40"/>
        <v>0</v>
      </c>
      <c r="J198" s="266">
        <f t="shared" si="40"/>
        <v>0</v>
      </c>
      <c r="K198" s="266">
        <f t="shared" si="40"/>
        <v>0</v>
      </c>
      <c r="L198" s="266">
        <f t="shared" si="40"/>
        <v>0</v>
      </c>
      <c r="M198" s="266">
        <f t="shared" si="40"/>
        <v>0</v>
      </c>
      <c r="N198" s="266">
        <f t="shared" si="40"/>
        <v>0</v>
      </c>
      <c r="O198" s="266">
        <f t="shared" si="40"/>
        <v>0</v>
      </c>
      <c r="P198" s="266">
        <f t="shared" si="40"/>
        <v>0</v>
      </c>
      <c r="Q198" s="266">
        <f t="shared" si="40"/>
        <v>0</v>
      </c>
      <c r="R198" s="266">
        <f t="shared" si="40"/>
        <v>0</v>
      </c>
      <c r="S198" s="266">
        <f t="shared" si="40"/>
        <v>0</v>
      </c>
      <c r="T198" s="266">
        <f t="shared" si="40"/>
        <v>0</v>
      </c>
      <c r="U198" s="266">
        <f t="shared" si="40"/>
        <v>0</v>
      </c>
      <c r="V198" s="266">
        <f t="shared" si="40"/>
        <v>0</v>
      </c>
      <c r="W198" s="266">
        <f t="shared" si="40"/>
        <v>0</v>
      </c>
      <c r="X198" s="266">
        <f t="shared" si="40"/>
        <v>0</v>
      </c>
      <c r="Y198" s="266">
        <f t="shared" si="40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</v>
      </c>
      <c r="C199" s="267">
        <f t="shared" si="41"/>
        <v>0</v>
      </c>
      <c r="D199" s="267">
        <f t="shared" si="41"/>
        <v>0</v>
      </c>
      <c r="E199" s="267">
        <f t="shared" si="41"/>
        <v>0</v>
      </c>
      <c r="F199" s="267">
        <f t="shared" si="41"/>
        <v>0</v>
      </c>
      <c r="G199" s="267">
        <f t="shared" si="41"/>
        <v>0</v>
      </c>
      <c r="H199" s="267">
        <f t="shared" si="41"/>
        <v>0</v>
      </c>
      <c r="I199" s="267">
        <f t="shared" si="41"/>
        <v>0</v>
      </c>
      <c r="J199" s="267">
        <f t="shared" si="41"/>
        <v>0</v>
      </c>
      <c r="K199" s="267">
        <f t="shared" si="41"/>
        <v>0</v>
      </c>
      <c r="L199" s="267">
        <f t="shared" si="41"/>
        <v>0</v>
      </c>
      <c r="M199" s="267">
        <f t="shared" si="41"/>
        <v>0</v>
      </c>
      <c r="N199" s="267">
        <f t="shared" si="41"/>
        <v>0</v>
      </c>
      <c r="O199" s="267">
        <f t="shared" si="41"/>
        <v>0</v>
      </c>
      <c r="P199" s="267">
        <f t="shared" si="41"/>
        <v>0</v>
      </c>
      <c r="Q199" s="267">
        <f t="shared" si="41"/>
        <v>0</v>
      </c>
      <c r="R199" s="267">
        <f t="shared" si="41"/>
        <v>0</v>
      </c>
      <c r="S199" s="267">
        <f t="shared" si="41"/>
        <v>0</v>
      </c>
      <c r="T199" s="267">
        <f t="shared" si="41"/>
        <v>0</v>
      </c>
      <c r="U199" s="267">
        <f t="shared" si="41"/>
        <v>0</v>
      </c>
      <c r="V199" s="267">
        <f t="shared" si="41"/>
        <v>0</v>
      </c>
      <c r="W199" s="267">
        <f t="shared" si="41"/>
        <v>0</v>
      </c>
      <c r="X199" s="267">
        <f t="shared" si="41"/>
        <v>0</v>
      </c>
      <c r="Y199" s="267">
        <f t="shared" si="41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</v>
      </c>
      <c r="C200" s="267">
        <f t="shared" si="42"/>
        <v>0</v>
      </c>
      <c r="D200" s="267">
        <f t="shared" si="42"/>
        <v>0</v>
      </c>
      <c r="E200" s="267">
        <f t="shared" si="42"/>
        <v>0</v>
      </c>
      <c r="F200" s="267">
        <f t="shared" si="42"/>
        <v>0</v>
      </c>
      <c r="G200" s="267">
        <f t="shared" si="42"/>
        <v>0</v>
      </c>
      <c r="H200" s="267">
        <f t="shared" si="42"/>
        <v>0</v>
      </c>
      <c r="I200" s="267">
        <f t="shared" si="42"/>
        <v>0</v>
      </c>
      <c r="J200" s="267">
        <f t="shared" si="42"/>
        <v>0</v>
      </c>
      <c r="K200" s="267">
        <f t="shared" si="42"/>
        <v>0</v>
      </c>
      <c r="L200" s="267">
        <f t="shared" si="42"/>
        <v>0</v>
      </c>
      <c r="M200" s="267">
        <f t="shared" si="42"/>
        <v>0</v>
      </c>
      <c r="N200" s="267">
        <f t="shared" si="42"/>
        <v>0</v>
      </c>
      <c r="O200" s="267">
        <f t="shared" si="42"/>
        <v>0</v>
      </c>
      <c r="P200" s="267">
        <f t="shared" si="42"/>
        <v>0</v>
      </c>
      <c r="Q200" s="267">
        <f t="shared" si="42"/>
        <v>0</v>
      </c>
      <c r="R200" s="267">
        <f t="shared" si="42"/>
        <v>0</v>
      </c>
      <c r="S200" s="267">
        <f t="shared" si="42"/>
        <v>0</v>
      </c>
      <c r="T200" s="267">
        <f t="shared" si="42"/>
        <v>0</v>
      </c>
      <c r="U200" s="267">
        <f t="shared" si="42"/>
        <v>0</v>
      </c>
      <c r="V200" s="267">
        <f t="shared" si="42"/>
        <v>0</v>
      </c>
      <c r="W200" s="267">
        <f t="shared" si="42"/>
        <v>0</v>
      </c>
      <c r="X200" s="267">
        <f t="shared" si="42"/>
        <v>0</v>
      </c>
      <c r="Y200" s="267">
        <f t="shared" si="42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</v>
      </c>
      <c r="C201" s="267">
        <f t="shared" si="43"/>
        <v>0</v>
      </c>
      <c r="D201" s="267">
        <f t="shared" si="43"/>
        <v>0</v>
      </c>
      <c r="E201" s="267">
        <f t="shared" si="43"/>
        <v>0</v>
      </c>
      <c r="F201" s="267">
        <f t="shared" si="43"/>
        <v>0</v>
      </c>
      <c r="G201" s="267">
        <f t="shared" si="43"/>
        <v>0</v>
      </c>
      <c r="H201" s="267">
        <f t="shared" si="43"/>
        <v>0</v>
      </c>
      <c r="I201" s="267">
        <f t="shared" si="43"/>
        <v>0</v>
      </c>
      <c r="J201" s="267">
        <f t="shared" si="43"/>
        <v>0</v>
      </c>
      <c r="K201" s="267">
        <f t="shared" si="43"/>
        <v>0</v>
      </c>
      <c r="L201" s="267">
        <f t="shared" si="43"/>
        <v>0</v>
      </c>
      <c r="M201" s="267">
        <f t="shared" si="43"/>
        <v>0</v>
      </c>
      <c r="N201" s="267">
        <f t="shared" si="43"/>
        <v>0</v>
      </c>
      <c r="O201" s="267">
        <f t="shared" si="43"/>
        <v>0</v>
      </c>
      <c r="P201" s="267">
        <f t="shared" si="43"/>
        <v>0</v>
      </c>
      <c r="Q201" s="267">
        <f t="shared" si="43"/>
        <v>0</v>
      </c>
      <c r="R201" s="267">
        <f t="shared" si="43"/>
        <v>0</v>
      </c>
      <c r="S201" s="267">
        <f t="shared" si="43"/>
        <v>0</v>
      </c>
      <c r="T201" s="267">
        <f t="shared" si="43"/>
        <v>0</v>
      </c>
      <c r="U201" s="267">
        <f t="shared" si="43"/>
        <v>0</v>
      </c>
      <c r="V201" s="267">
        <f t="shared" si="43"/>
        <v>0</v>
      </c>
      <c r="W201" s="267">
        <f t="shared" si="43"/>
        <v>0</v>
      </c>
      <c r="X201" s="267">
        <f t="shared" si="43"/>
        <v>0</v>
      </c>
      <c r="Y201" s="267">
        <f t="shared" si="43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0</v>
      </c>
      <c r="C202" s="268">
        <f t="shared" si="44"/>
        <v>0</v>
      </c>
      <c r="D202" s="268">
        <f t="shared" si="44"/>
        <v>0</v>
      </c>
      <c r="E202" s="268">
        <f t="shared" si="44"/>
        <v>0</v>
      </c>
      <c r="F202" s="268">
        <f t="shared" si="44"/>
        <v>0</v>
      </c>
      <c r="G202" s="268">
        <f t="shared" si="44"/>
        <v>0</v>
      </c>
      <c r="H202" s="268">
        <f t="shared" si="44"/>
        <v>0</v>
      </c>
      <c r="I202" s="268">
        <f t="shared" si="44"/>
        <v>0</v>
      </c>
      <c r="J202" s="268">
        <f t="shared" si="44"/>
        <v>0</v>
      </c>
      <c r="K202" s="268">
        <f t="shared" si="44"/>
        <v>0</v>
      </c>
      <c r="L202" s="268">
        <f t="shared" si="44"/>
        <v>0</v>
      </c>
      <c r="M202" s="268">
        <f t="shared" si="44"/>
        <v>0</v>
      </c>
      <c r="N202" s="268">
        <f t="shared" si="44"/>
        <v>0</v>
      </c>
      <c r="O202" s="268">
        <f t="shared" si="44"/>
        <v>0</v>
      </c>
      <c r="P202" s="268">
        <f t="shared" si="44"/>
        <v>0</v>
      </c>
      <c r="Q202" s="268">
        <f t="shared" si="44"/>
        <v>0</v>
      </c>
      <c r="R202" s="268">
        <f t="shared" si="44"/>
        <v>0</v>
      </c>
      <c r="S202" s="268">
        <f t="shared" si="44"/>
        <v>0</v>
      </c>
      <c r="T202" s="268">
        <f t="shared" si="44"/>
        <v>0</v>
      </c>
      <c r="U202" s="268">
        <f t="shared" si="44"/>
        <v>0</v>
      </c>
      <c r="V202" s="268">
        <f t="shared" si="44"/>
        <v>0</v>
      </c>
      <c r="W202" s="268">
        <f t="shared" si="44"/>
        <v>0</v>
      </c>
      <c r="X202" s="268">
        <f t="shared" si="44"/>
        <v>0</v>
      </c>
      <c r="Y202" s="268">
        <f t="shared" si="44"/>
        <v>0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</v>
      </c>
      <c r="C203" s="269">
        <f t="shared" si="45"/>
        <v>0</v>
      </c>
      <c r="D203" s="269">
        <f t="shared" si="45"/>
        <v>0</v>
      </c>
      <c r="E203" s="269">
        <f t="shared" si="45"/>
        <v>0</v>
      </c>
      <c r="F203" s="269">
        <f t="shared" si="45"/>
        <v>0</v>
      </c>
      <c r="G203" s="269">
        <f t="shared" si="45"/>
        <v>0</v>
      </c>
      <c r="H203" s="269">
        <f t="shared" si="45"/>
        <v>0</v>
      </c>
      <c r="I203" s="269">
        <f t="shared" si="45"/>
        <v>0</v>
      </c>
      <c r="J203" s="269">
        <f t="shared" si="45"/>
        <v>0</v>
      </c>
      <c r="K203" s="269">
        <f t="shared" si="45"/>
        <v>0</v>
      </c>
      <c r="L203" s="269">
        <f t="shared" si="45"/>
        <v>0</v>
      </c>
      <c r="M203" s="269">
        <f t="shared" si="45"/>
        <v>0</v>
      </c>
      <c r="N203" s="269">
        <f t="shared" si="45"/>
        <v>0</v>
      </c>
      <c r="O203" s="269">
        <f t="shared" si="45"/>
        <v>0</v>
      </c>
      <c r="P203" s="269">
        <f t="shared" si="45"/>
        <v>0</v>
      </c>
      <c r="Q203" s="269">
        <f t="shared" si="45"/>
        <v>0</v>
      </c>
      <c r="R203" s="269">
        <f t="shared" si="45"/>
        <v>0</v>
      </c>
      <c r="S203" s="269">
        <f t="shared" si="45"/>
        <v>0</v>
      </c>
      <c r="T203" s="269">
        <f t="shared" si="45"/>
        <v>0</v>
      </c>
      <c r="U203" s="269">
        <f t="shared" si="45"/>
        <v>0</v>
      </c>
      <c r="V203" s="269">
        <f t="shared" si="45"/>
        <v>0</v>
      </c>
      <c r="W203" s="269">
        <f t="shared" si="45"/>
        <v>0</v>
      </c>
      <c r="X203" s="269">
        <f t="shared" si="45"/>
        <v>0</v>
      </c>
      <c r="Y203" s="269">
        <f t="shared" si="45"/>
        <v>0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</v>
      </c>
      <c r="O204" s="318">
        <f t="shared" si="46"/>
        <v>0</v>
      </c>
      <c r="P204" s="318">
        <f t="shared" si="46"/>
        <v>0</v>
      </c>
      <c r="Q204" s="318">
        <f t="shared" si="46"/>
        <v>0</v>
      </c>
      <c r="R204" s="318">
        <f t="shared" si="46"/>
        <v>0</v>
      </c>
      <c r="S204" s="318">
        <f t="shared" si="46"/>
        <v>0</v>
      </c>
      <c r="T204" s="318">
        <f t="shared" si="46"/>
        <v>0</v>
      </c>
      <c r="U204" s="318">
        <f t="shared" si="46"/>
        <v>0</v>
      </c>
      <c r="V204" s="318">
        <f t="shared" si="46"/>
        <v>0</v>
      </c>
      <c r="W204" s="318">
        <f t="shared" si="46"/>
        <v>0</v>
      </c>
      <c r="X204" s="318">
        <f t="shared" si="46"/>
        <v>0</v>
      </c>
      <c r="Y204" s="318">
        <f t="shared" si="46"/>
        <v>0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0</v>
      </c>
      <c r="C205" s="318">
        <f t="shared" si="47"/>
        <v>0</v>
      </c>
      <c r="D205" s="318">
        <f t="shared" si="47"/>
        <v>0</v>
      </c>
      <c r="E205" s="318">
        <f t="shared" si="47"/>
        <v>0</v>
      </c>
      <c r="F205" s="318">
        <f t="shared" si="47"/>
        <v>0</v>
      </c>
      <c r="G205" s="318">
        <f t="shared" si="47"/>
        <v>0</v>
      </c>
      <c r="H205" s="318">
        <f t="shared" si="47"/>
        <v>0</v>
      </c>
      <c r="I205" s="318">
        <f t="shared" si="47"/>
        <v>0</v>
      </c>
      <c r="J205" s="318">
        <f t="shared" si="47"/>
        <v>0</v>
      </c>
      <c r="K205" s="318">
        <f t="shared" si="47"/>
        <v>0</v>
      </c>
      <c r="L205" s="318">
        <f t="shared" si="47"/>
        <v>0</v>
      </c>
      <c r="M205" s="318">
        <f t="shared" si="47"/>
        <v>0</v>
      </c>
      <c r="N205" s="318">
        <f t="shared" si="47"/>
        <v>0</v>
      </c>
      <c r="O205" s="318">
        <f t="shared" si="47"/>
        <v>0</v>
      </c>
      <c r="P205" s="318">
        <f t="shared" si="47"/>
        <v>0</v>
      </c>
      <c r="Q205" s="318">
        <f t="shared" si="47"/>
        <v>0</v>
      </c>
      <c r="R205" s="318">
        <f t="shared" si="47"/>
        <v>0</v>
      </c>
      <c r="S205" s="318">
        <f t="shared" si="47"/>
        <v>0</v>
      </c>
      <c r="T205" s="318">
        <f t="shared" si="47"/>
        <v>0</v>
      </c>
      <c r="U205" s="318">
        <f t="shared" si="47"/>
        <v>0</v>
      </c>
      <c r="V205" s="318">
        <f t="shared" si="47"/>
        <v>0</v>
      </c>
      <c r="W205" s="318">
        <f t="shared" si="47"/>
        <v>0</v>
      </c>
      <c r="X205" s="318">
        <f t="shared" si="47"/>
        <v>0</v>
      </c>
      <c r="Y205" s="318">
        <f t="shared" si="47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</v>
      </c>
      <c r="C206" s="269">
        <f t="shared" si="48"/>
        <v>0</v>
      </c>
      <c r="D206" s="269">
        <f t="shared" si="48"/>
        <v>0</v>
      </c>
      <c r="E206" s="269">
        <f t="shared" si="48"/>
        <v>0</v>
      </c>
      <c r="F206" s="269">
        <f t="shared" si="48"/>
        <v>0</v>
      </c>
      <c r="G206" s="269">
        <f t="shared" si="48"/>
        <v>0</v>
      </c>
      <c r="H206" s="269">
        <f t="shared" si="48"/>
        <v>0</v>
      </c>
      <c r="I206" s="269">
        <f t="shared" si="48"/>
        <v>0</v>
      </c>
      <c r="J206" s="269">
        <f t="shared" si="48"/>
        <v>0</v>
      </c>
      <c r="K206" s="269">
        <f t="shared" si="48"/>
        <v>0</v>
      </c>
      <c r="L206" s="269">
        <f t="shared" si="48"/>
        <v>0</v>
      </c>
      <c r="M206" s="269">
        <f t="shared" si="48"/>
        <v>0</v>
      </c>
      <c r="N206" s="269">
        <f t="shared" si="48"/>
        <v>0</v>
      </c>
      <c r="O206" s="269">
        <f t="shared" si="48"/>
        <v>0</v>
      </c>
      <c r="P206" s="269">
        <f t="shared" si="48"/>
        <v>0</v>
      </c>
      <c r="Q206" s="269">
        <f t="shared" si="48"/>
        <v>0</v>
      </c>
      <c r="R206" s="269">
        <f t="shared" si="48"/>
        <v>0</v>
      </c>
      <c r="S206" s="269">
        <f t="shared" si="48"/>
        <v>0</v>
      </c>
      <c r="T206" s="269">
        <f t="shared" si="48"/>
        <v>0</v>
      </c>
      <c r="U206" s="269">
        <f t="shared" si="48"/>
        <v>0</v>
      </c>
      <c r="V206" s="269">
        <f t="shared" si="48"/>
        <v>0</v>
      </c>
      <c r="W206" s="269">
        <f t="shared" si="48"/>
        <v>0</v>
      </c>
      <c r="X206" s="269">
        <f t="shared" si="48"/>
        <v>0</v>
      </c>
      <c r="Y206" s="269">
        <f t="shared" si="48"/>
        <v>0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0</v>
      </c>
      <c r="O207" s="318">
        <f t="shared" si="49"/>
        <v>0</v>
      </c>
      <c r="P207" s="318">
        <f t="shared" si="49"/>
        <v>0</v>
      </c>
      <c r="Q207" s="318">
        <f t="shared" si="49"/>
        <v>0</v>
      </c>
      <c r="R207" s="318">
        <f t="shared" si="49"/>
        <v>0</v>
      </c>
      <c r="S207" s="318">
        <f t="shared" si="49"/>
        <v>0</v>
      </c>
      <c r="T207" s="318">
        <f t="shared" si="49"/>
        <v>0</v>
      </c>
      <c r="U207" s="318">
        <f t="shared" si="49"/>
        <v>0</v>
      </c>
      <c r="V207" s="318">
        <f t="shared" si="49"/>
        <v>0</v>
      </c>
      <c r="W207" s="318">
        <f t="shared" si="49"/>
        <v>0</v>
      </c>
      <c r="X207" s="318">
        <f t="shared" si="49"/>
        <v>0</v>
      </c>
      <c r="Y207" s="318">
        <f t="shared" si="49"/>
        <v>0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</v>
      </c>
      <c r="C208" s="318">
        <f t="shared" si="50"/>
        <v>0</v>
      </c>
      <c r="D208" s="318">
        <f t="shared" si="50"/>
        <v>0</v>
      </c>
      <c r="E208" s="318">
        <f t="shared" si="50"/>
        <v>0</v>
      </c>
      <c r="F208" s="318">
        <f t="shared" si="50"/>
        <v>0</v>
      </c>
      <c r="G208" s="318">
        <f t="shared" si="50"/>
        <v>0</v>
      </c>
      <c r="H208" s="318">
        <f t="shared" si="50"/>
        <v>0</v>
      </c>
      <c r="I208" s="318">
        <f t="shared" si="50"/>
        <v>0</v>
      </c>
      <c r="J208" s="318">
        <f t="shared" si="50"/>
        <v>0</v>
      </c>
      <c r="K208" s="318">
        <f t="shared" si="50"/>
        <v>0</v>
      </c>
      <c r="L208" s="318">
        <f t="shared" si="50"/>
        <v>0</v>
      </c>
      <c r="M208" s="318">
        <f t="shared" si="50"/>
        <v>0</v>
      </c>
      <c r="N208" s="318">
        <f t="shared" si="50"/>
        <v>0</v>
      </c>
      <c r="O208" s="318">
        <f t="shared" si="50"/>
        <v>0</v>
      </c>
      <c r="P208" s="318">
        <f t="shared" si="50"/>
        <v>0</v>
      </c>
      <c r="Q208" s="318">
        <f t="shared" si="50"/>
        <v>0</v>
      </c>
      <c r="R208" s="318">
        <f t="shared" si="50"/>
        <v>0</v>
      </c>
      <c r="S208" s="318">
        <f t="shared" si="50"/>
        <v>0</v>
      </c>
      <c r="T208" s="318">
        <f t="shared" si="50"/>
        <v>0</v>
      </c>
      <c r="U208" s="318">
        <f t="shared" si="50"/>
        <v>0</v>
      </c>
      <c r="V208" s="318">
        <f t="shared" si="50"/>
        <v>0</v>
      </c>
      <c r="W208" s="318">
        <f t="shared" si="50"/>
        <v>0</v>
      </c>
      <c r="X208" s="318">
        <f t="shared" si="50"/>
        <v>0</v>
      </c>
      <c r="Y208" s="318">
        <f t="shared" si="50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</v>
      </c>
      <c r="C209" s="269">
        <f t="shared" si="51"/>
        <v>0</v>
      </c>
      <c r="D209" s="269">
        <f t="shared" si="51"/>
        <v>0</v>
      </c>
      <c r="E209" s="269">
        <f t="shared" si="51"/>
        <v>0</v>
      </c>
      <c r="F209" s="269">
        <f t="shared" si="51"/>
        <v>0</v>
      </c>
      <c r="G209" s="269">
        <f t="shared" si="51"/>
        <v>0</v>
      </c>
      <c r="H209" s="269">
        <f t="shared" si="51"/>
        <v>0</v>
      </c>
      <c r="I209" s="269">
        <f t="shared" si="51"/>
        <v>0</v>
      </c>
      <c r="J209" s="269">
        <f t="shared" si="51"/>
        <v>0</v>
      </c>
      <c r="K209" s="269">
        <f t="shared" si="51"/>
        <v>0</v>
      </c>
      <c r="L209" s="269">
        <f t="shared" si="51"/>
        <v>0</v>
      </c>
      <c r="M209" s="269">
        <f t="shared" si="51"/>
        <v>0</v>
      </c>
      <c r="N209" s="269">
        <f t="shared" si="51"/>
        <v>0</v>
      </c>
      <c r="O209" s="269">
        <f t="shared" si="51"/>
        <v>0</v>
      </c>
      <c r="P209" s="269">
        <f t="shared" si="51"/>
        <v>0</v>
      </c>
      <c r="Q209" s="269">
        <f t="shared" si="51"/>
        <v>0</v>
      </c>
      <c r="R209" s="269">
        <f t="shared" si="51"/>
        <v>0</v>
      </c>
      <c r="S209" s="269">
        <f t="shared" si="51"/>
        <v>0</v>
      </c>
      <c r="T209" s="269">
        <f t="shared" si="51"/>
        <v>0</v>
      </c>
      <c r="U209" s="269">
        <f t="shared" si="51"/>
        <v>0</v>
      </c>
      <c r="V209" s="269">
        <f t="shared" si="51"/>
        <v>0</v>
      </c>
      <c r="W209" s="269">
        <f t="shared" si="51"/>
        <v>0</v>
      </c>
      <c r="X209" s="269">
        <f t="shared" si="51"/>
        <v>0</v>
      </c>
      <c r="Y209" s="269">
        <f t="shared" si="51"/>
        <v>0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0</v>
      </c>
      <c r="O211" s="318">
        <f t="shared" si="53"/>
        <v>0</v>
      </c>
      <c r="P211" s="318">
        <f t="shared" si="53"/>
        <v>0</v>
      </c>
      <c r="Q211" s="318">
        <f t="shared" si="53"/>
        <v>0</v>
      </c>
      <c r="R211" s="318">
        <f t="shared" si="53"/>
        <v>0</v>
      </c>
      <c r="S211" s="318">
        <f t="shared" si="53"/>
        <v>0</v>
      </c>
      <c r="T211" s="318">
        <f t="shared" si="53"/>
        <v>0</v>
      </c>
      <c r="U211" s="318">
        <f t="shared" si="53"/>
        <v>0</v>
      </c>
      <c r="V211" s="318">
        <f t="shared" si="53"/>
        <v>0</v>
      </c>
      <c r="W211" s="318">
        <f t="shared" si="53"/>
        <v>0</v>
      </c>
      <c r="X211" s="318">
        <f t="shared" si="53"/>
        <v>0</v>
      </c>
      <c r="Y211" s="318">
        <f t="shared" si="53"/>
        <v>0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</v>
      </c>
      <c r="C212" s="318">
        <f t="shared" si="54"/>
        <v>0</v>
      </c>
      <c r="D212" s="318">
        <f t="shared" si="54"/>
        <v>0</v>
      </c>
      <c r="E212" s="318">
        <f t="shared" si="54"/>
        <v>0</v>
      </c>
      <c r="F212" s="318">
        <f t="shared" si="54"/>
        <v>0</v>
      </c>
      <c r="G212" s="318">
        <f t="shared" si="54"/>
        <v>0</v>
      </c>
      <c r="H212" s="318">
        <f t="shared" si="54"/>
        <v>0</v>
      </c>
      <c r="I212" s="318">
        <f t="shared" si="54"/>
        <v>0</v>
      </c>
      <c r="J212" s="318">
        <f t="shared" si="54"/>
        <v>0</v>
      </c>
      <c r="K212" s="318">
        <f t="shared" si="54"/>
        <v>0</v>
      </c>
      <c r="L212" s="318">
        <f t="shared" si="54"/>
        <v>0</v>
      </c>
      <c r="M212" s="318">
        <f t="shared" si="54"/>
        <v>0</v>
      </c>
      <c r="N212" s="318">
        <f t="shared" si="54"/>
        <v>0</v>
      </c>
      <c r="O212" s="318">
        <f t="shared" si="54"/>
        <v>0</v>
      </c>
      <c r="P212" s="318">
        <f t="shared" si="54"/>
        <v>0</v>
      </c>
      <c r="Q212" s="318">
        <f t="shared" si="54"/>
        <v>0</v>
      </c>
      <c r="R212" s="318">
        <f t="shared" si="54"/>
        <v>0</v>
      </c>
      <c r="S212" s="318">
        <f t="shared" si="54"/>
        <v>0</v>
      </c>
      <c r="T212" s="318">
        <f t="shared" si="54"/>
        <v>0</v>
      </c>
      <c r="U212" s="318">
        <f t="shared" si="54"/>
        <v>0</v>
      </c>
      <c r="V212" s="318">
        <f t="shared" si="54"/>
        <v>0</v>
      </c>
      <c r="W212" s="318">
        <f t="shared" si="54"/>
        <v>0</v>
      </c>
      <c r="X212" s="318">
        <f t="shared" si="54"/>
        <v>0</v>
      </c>
      <c r="Y212" s="318">
        <f t="shared" si="54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</v>
      </c>
      <c r="C213" s="319">
        <f t="shared" si="55"/>
        <v>0</v>
      </c>
      <c r="D213" s="319">
        <f t="shared" si="55"/>
        <v>0</v>
      </c>
      <c r="E213" s="319">
        <f t="shared" si="55"/>
        <v>0</v>
      </c>
      <c r="F213" s="319">
        <f t="shared" si="55"/>
        <v>0</v>
      </c>
      <c r="G213" s="319">
        <f t="shared" si="55"/>
        <v>0</v>
      </c>
      <c r="H213" s="319">
        <f t="shared" si="55"/>
        <v>0</v>
      </c>
      <c r="I213" s="319">
        <f t="shared" si="55"/>
        <v>0</v>
      </c>
      <c r="J213" s="319">
        <f t="shared" si="55"/>
        <v>0</v>
      </c>
      <c r="K213" s="319">
        <f t="shared" si="55"/>
        <v>0</v>
      </c>
      <c r="L213" s="319">
        <f t="shared" si="55"/>
        <v>0</v>
      </c>
      <c r="M213" s="319">
        <f t="shared" si="55"/>
        <v>0</v>
      </c>
      <c r="N213" s="319">
        <f t="shared" si="55"/>
        <v>0</v>
      </c>
      <c r="O213" s="319">
        <f t="shared" si="55"/>
        <v>0</v>
      </c>
      <c r="P213" s="319">
        <f t="shared" si="55"/>
        <v>0</v>
      </c>
      <c r="Q213" s="319">
        <f t="shared" si="55"/>
        <v>0</v>
      </c>
      <c r="R213" s="319">
        <f t="shared" si="55"/>
        <v>0</v>
      </c>
      <c r="S213" s="319">
        <f t="shared" si="55"/>
        <v>0</v>
      </c>
      <c r="T213" s="319">
        <f t="shared" si="55"/>
        <v>0</v>
      </c>
      <c r="U213" s="319">
        <f t="shared" si="55"/>
        <v>0</v>
      </c>
      <c r="V213" s="319">
        <f t="shared" si="55"/>
        <v>0</v>
      </c>
      <c r="W213" s="319">
        <f t="shared" si="55"/>
        <v>0</v>
      </c>
      <c r="X213" s="319">
        <f t="shared" si="55"/>
        <v>0</v>
      </c>
      <c r="Y213" s="319">
        <f t="shared" si="55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0.63191892539529826</v>
      </c>
      <c r="C217" s="322">
        <f>IF(C$5=0,0,(C$5-C$16)/(CHI_fec!C$5-CHI_fec!C$16))</f>
        <v>0.62764951162806004</v>
      </c>
      <c r="D217" s="322">
        <f>IF(D$5=0,0,(D$5-D$16)/(CHI_fec!D$5-CHI_fec!D$16))</f>
        <v>0.63383367475825769</v>
      </c>
      <c r="E217" s="322">
        <f>IF(E$5=0,0,(E$5-E$16)/(CHI_fec!E$5-CHI_fec!E$16))</f>
        <v>0.63209175568798204</v>
      </c>
      <c r="F217" s="322">
        <f>IF(F$5=0,0,(F$5-F$16)/(CHI_fec!F$5-CHI_fec!F$16))</f>
        <v>0.60275683132569502</v>
      </c>
      <c r="G217" s="322">
        <f>IF(G$5=0,0,(G$5-G$16)/(CHI_fec!G$5-CHI_fec!G$16))</f>
        <v>0.59680774417124161</v>
      </c>
      <c r="H217" s="322">
        <f>IF(H$5=0,0,(H$5-H$16)/(CHI_fec!H$5-CHI_fec!H$16))</f>
        <v>0.60096644935835963</v>
      </c>
      <c r="I217" s="322">
        <f>IF(I$5=0,0,(I$5-I$16)/(CHI_fec!I$5-CHI_fec!I$16))</f>
        <v>0.6103604260307457</v>
      </c>
      <c r="J217" s="322">
        <f>IF(J$5=0,0,(J$5-J$16)/(CHI_fec!J$5-CHI_fec!J$16))</f>
        <v>0.61158822706307314</v>
      </c>
      <c r="K217" s="322">
        <f>IF(K$5=0,0,(K$5-K$16)/(CHI_fec!K$5-CHI_fec!K$16))</f>
        <v>0.61526743516644955</v>
      </c>
      <c r="L217" s="322">
        <f>IF(L$5=0,0,(L$5-L$16)/(CHI_fec!L$5-CHI_fec!L$16))</f>
        <v>0.61545646828131062</v>
      </c>
      <c r="M217" s="322">
        <f>IF(M$5=0,0,(M$5-M$16)/(CHI_fec!M$5-CHI_fec!M$16))</f>
        <v>0.6221844203193122</v>
      </c>
      <c r="N217" s="322">
        <f>IF(N$5=0,0,(N$5-N$16)/(CHI_fec!N$5-CHI_fec!N$16))</f>
        <v>0.62675037445724469</v>
      </c>
      <c r="O217" s="322">
        <f>IF(O$5=0,0,(O$5-O$16)/(CHI_fec!O$5-CHI_fec!O$16))</f>
        <v>0.63810198718581546</v>
      </c>
      <c r="P217" s="322">
        <f>IF(P$5=0,0,(P$5-P$16)/(CHI_fec!P$5-CHI_fec!P$16))</f>
        <v>0.64244261612198295</v>
      </c>
      <c r="Q217" s="322">
        <f>IF(Q$5=0,0,(Q$5-Q$16)/(CHI_fec!Q$5-CHI_fec!Q$16))</f>
        <v>0.64002862815435568</v>
      </c>
      <c r="R217" s="322">
        <f>IF(R$5=0,0,(R$5-R$16)/(CHI_fec!R$5-CHI_fec!R$16))</f>
        <v>0.63897161594392982</v>
      </c>
      <c r="S217" s="322">
        <f>IF(S$5=0,0,(S$5-S$16)/(CHI_fec!S$5-CHI_fec!S$16))</f>
        <v>0.64706766300105911</v>
      </c>
      <c r="T217" s="322">
        <f>IF(T$5=0,0,(T$5-T$16)/(CHI_fec!T$5-CHI_fec!T$16))</f>
        <v>0.64626777084140263</v>
      </c>
      <c r="U217" s="322">
        <f>IF(U$5=0,0,(U$5-U$16)/(CHI_fec!U$5-CHI_fec!U$16))</f>
        <v>0.6546135343625874</v>
      </c>
      <c r="V217" s="322">
        <f>IF(V$5=0,0,(V$5-V$16)/(CHI_fec!V$5-CHI_fec!V$16))</f>
        <v>0.6434933009541477</v>
      </c>
      <c r="W217" s="322">
        <f>IF(W$5=0,0,(W$5-W$16)/(CHI_fec!W$5-CHI_fec!W$16))</f>
        <v>0.66588336197080467</v>
      </c>
      <c r="X217" s="322">
        <f>IF(X$5=0,0,(X$5-X$16)/(CHI_fec!X$5-CHI_fec!X$16))</f>
        <v>0.65479278592294576</v>
      </c>
      <c r="Y217" s="322">
        <f>IF(Y$5=0,0,(Y$5-Y$16)/(CHI_fec!Y$5-CHI_fec!Y$16))</f>
        <v>0.65625528652209286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0.44805566084898124</v>
      </c>
      <c r="C218" s="305">
        <f>IF(C$6=0,0,C$6/CHI_fec!C$6)</f>
        <v>0.44920271480242713</v>
      </c>
      <c r="D218" s="305">
        <f>IF(D$6=0,0,D$6/CHI_fec!D$6)</f>
        <v>0.45017994463825645</v>
      </c>
      <c r="E218" s="305">
        <f>IF(E$6=0,0,E$6/CHI_fec!E$6)</f>
        <v>0.45017994463825645</v>
      </c>
      <c r="F218" s="305">
        <f>IF(F$6=0,0,F$6/CHI_fec!F$6)</f>
        <v>0.45389275426172498</v>
      </c>
      <c r="G218" s="305">
        <f>IF(G$6=0,0,G$6/CHI_fec!G$6)</f>
        <v>0.45910090349714622</v>
      </c>
      <c r="H218" s="305">
        <f>IF(H$6=0,0,H$6/CHI_fec!H$6)</f>
        <v>0.46409926124808781</v>
      </c>
      <c r="I218" s="305">
        <f>IF(I$6=0,0,I$6/CHI_fec!I$6)</f>
        <v>0.46875155980467198</v>
      </c>
      <c r="J218" s="305">
        <f>IF(J$6=0,0,J$6/CHI_fec!J$6)</f>
        <v>0.47043624066035872</v>
      </c>
      <c r="K218" s="305">
        <f>IF(K$6=0,0,K$6/CHI_fec!K$6)</f>
        <v>0.470436240660359</v>
      </c>
      <c r="L218" s="305">
        <f>IF(L$6=0,0,L$6/CHI_fec!L$6)</f>
        <v>0.47043624066035911</v>
      </c>
      <c r="M218" s="305">
        <f>IF(M$6=0,0,M$6/CHI_fec!M$6)</f>
        <v>0.47311509177291722</v>
      </c>
      <c r="N218" s="305">
        <f>IF(N$6=0,0,N$6/CHI_fec!N$6)</f>
        <v>0.47847452868179957</v>
      </c>
      <c r="O218" s="305">
        <f>IF(O$6=0,0,O$6/CHI_fec!O$6)</f>
        <v>0.48562707581361941</v>
      </c>
      <c r="P218" s="305">
        <f>IF(P$6=0,0,P$6/CHI_fec!P$6)</f>
        <v>0.48621956824740004</v>
      </c>
      <c r="Q218" s="305">
        <f>IF(Q$6=0,0,Q$6/CHI_fec!Q$6)</f>
        <v>0.4891484142882539</v>
      </c>
      <c r="R218" s="305">
        <f>IF(R$6=0,0,R$6/CHI_fec!R$6)</f>
        <v>0.48914841428825351</v>
      </c>
      <c r="S218" s="305">
        <f>IF(S$6=0,0,S$6/CHI_fec!S$6)</f>
        <v>0.48914841428825384</v>
      </c>
      <c r="T218" s="305">
        <f>IF(T$6=0,0,T$6/CHI_fec!T$6)</f>
        <v>0.48914841428825367</v>
      </c>
      <c r="U218" s="305">
        <f>IF(U$6=0,0,U$6/CHI_fec!U$6)</f>
        <v>0.49523357285942821</v>
      </c>
      <c r="V218" s="305">
        <f>IF(V$6=0,0,V$6/CHI_fec!V$6)</f>
        <v>0.50071021557348538</v>
      </c>
      <c r="W218" s="305">
        <f>IF(W$6=0,0,W$6/CHI_fec!W$6)</f>
        <v>0.50563919401613677</v>
      </c>
      <c r="X218" s="305">
        <f>IF(X$6=0,0,X$6/CHI_fec!X$6)</f>
        <v>0.51007527461452329</v>
      </c>
      <c r="Y218" s="305">
        <f>IF(Y$6=0,0,Y$6/CHI_fec!Y$6)</f>
        <v>0.51406774715307091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0.11739907115352989</v>
      </c>
      <c r="C219" s="306">
        <f>IF(C$7=0,0,C$7/CHI_fec!C$7)</f>
        <v>0.11769962101923709</v>
      </c>
      <c r="D219" s="306">
        <f>IF(D$7=0,0,D$7/CHI_fec!D$7)</f>
        <v>0.1179556737489638</v>
      </c>
      <c r="E219" s="306">
        <f>IF(E$7=0,0,E$7/CHI_fec!E$7)</f>
        <v>0.1179556737489638</v>
      </c>
      <c r="F219" s="306">
        <f>IF(F$7=0,0,F$7/CHI_fec!F$7)</f>
        <v>0.11892850020614806</v>
      </c>
      <c r="G219" s="306">
        <f>IF(G$7=0,0,G$7/CHI_fec!G$7)</f>
        <v>0.1202931339695268</v>
      </c>
      <c r="H219" s="306">
        <f>IF(H$7=0,0,H$7/CHI_fec!H$7)</f>
        <v>0.12160279838966082</v>
      </c>
      <c r="I219" s="306">
        <f>IF(I$7=0,0,I$7/CHI_fec!I$7)</f>
        <v>0.12282178874509352</v>
      </c>
      <c r="J219" s="306">
        <f>IF(J$7=0,0,J$7/CHI_fec!J$7)</f>
        <v>0.12326320704404543</v>
      </c>
      <c r="K219" s="306">
        <f>IF(K$7=0,0,K$7/CHI_fec!K$7)</f>
        <v>0.12326320704404543</v>
      </c>
      <c r="L219" s="306">
        <f>IF(L$7=0,0,L$7/CHI_fec!L$7)</f>
        <v>0.1232632070440455</v>
      </c>
      <c r="M219" s="306">
        <f>IF(M$7=0,0,M$7/CHI_fec!M$7)</f>
        <v>0.1239651167839582</v>
      </c>
      <c r="N219" s="306">
        <f>IF(N$7=0,0,N$7/CHI_fec!N$7)</f>
        <v>0.12536939078379231</v>
      </c>
      <c r="O219" s="306">
        <f>IF(O$7=0,0,O$7/CHI_fec!O$7)</f>
        <v>0.12739873787278105</v>
      </c>
      <c r="P219" s="306">
        <f>IF(P$7=0,0,P$7/CHI_fec!P$7)</f>
        <v>0.12739873787278111</v>
      </c>
      <c r="Q219" s="306">
        <f>IF(Q$7=0,0,Q$7/CHI_fec!Q$7)</f>
        <v>0.12816615101983617</v>
      </c>
      <c r="R219" s="306">
        <f>IF(R$7=0,0,R$7/CHI_fec!R$7)</f>
        <v>0.12816615101983608</v>
      </c>
      <c r="S219" s="306">
        <f>IF(S$7=0,0,S$7/CHI_fec!S$7)</f>
        <v>0.12816615101983617</v>
      </c>
      <c r="T219" s="306">
        <f>IF(T$7=0,0,T$7/CHI_fec!T$7)</f>
        <v>0.12816615101983606</v>
      </c>
      <c r="U219" s="306">
        <f>IF(U$7=0,0,U$7/CHI_fec!U$7)</f>
        <v>0.13212492207310997</v>
      </c>
      <c r="V219" s="306">
        <f>IF(V$7=0,0,V$7/CHI_fec!V$7)</f>
        <v>0.13222167326175807</v>
      </c>
      <c r="W219" s="306">
        <f>IF(W$7=0,0,W$7/CHI_fec!W$7)</f>
        <v>0.13577489209083965</v>
      </c>
      <c r="X219" s="306">
        <f>IF(X$7=0,0,X$7/CHI_fec!X$7)</f>
        <v>0.13897278903701316</v>
      </c>
      <c r="Y219" s="306">
        <f>IF(Y$7=0,0,Y$7/CHI_fec!Y$7)</f>
        <v>0.14095313696973014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0.63631677905025619</v>
      </c>
      <c r="C220" s="306">
        <f>IF(C$8=0,0,C$8/CHI_fec!C$8)</f>
        <v>0.63794579468565826</v>
      </c>
      <c r="D220" s="306">
        <f>IF(D$8=0,0,D$8/CHI_fec!D$8)</f>
        <v>0.6393336306084284</v>
      </c>
      <c r="E220" s="306">
        <f>IF(E$8=0,0,E$8/CHI_fec!E$8)</f>
        <v>0.63933363060842863</v>
      </c>
      <c r="F220" s="306">
        <f>IF(F$8=0,0,F$8/CHI_fec!F$8)</f>
        <v>0.64460646447097958</v>
      </c>
      <c r="G220" s="306">
        <f>IF(G$8=0,0,G$8/CHI_fec!G$8)</f>
        <v>0.65200294003389736</v>
      </c>
      <c r="H220" s="306">
        <f>IF(H$8=0,0,H$8/CHI_fec!H$8)</f>
        <v>0.65910147528863205</v>
      </c>
      <c r="I220" s="306">
        <f>IF(I$8=0,0,I$8/CHI_fec!I$8)</f>
        <v>0.66570854644380228</v>
      </c>
      <c r="J220" s="306">
        <f>IF(J$8=0,0,J$8/CHI_fec!J$8)</f>
        <v>0.66810108556223868</v>
      </c>
      <c r="K220" s="306">
        <f>IF(K$8=0,0,K$8/CHI_fec!K$8)</f>
        <v>0.66810108556223879</v>
      </c>
      <c r="L220" s="306">
        <f>IF(L$8=0,0,L$8/CHI_fec!L$8)</f>
        <v>0.66810108556223857</v>
      </c>
      <c r="M220" s="306">
        <f>IF(M$8=0,0,M$8/CHI_fec!M$8)</f>
        <v>0.67190551894060158</v>
      </c>
      <c r="N220" s="306">
        <f>IF(N$8=0,0,N$8/CHI_fec!N$8)</f>
        <v>0.67951684924925404</v>
      </c>
      <c r="O220" s="306">
        <f>IF(O$8=0,0,O$8/CHI_fec!O$8)</f>
        <v>0.68818116624006154</v>
      </c>
      <c r="P220" s="306">
        <f>IF(P$8=0,0,P$8/CHI_fec!P$8)</f>
        <v>0.69051614924841354</v>
      </c>
      <c r="Q220" s="306">
        <f>IF(Q$8=0,0,Q$8/CHI_fec!Q$8)</f>
        <v>0.69467561880074247</v>
      </c>
      <c r="R220" s="306">
        <f>IF(R$8=0,0,R$8/CHI_fec!R$8)</f>
        <v>0.69467561880074269</v>
      </c>
      <c r="S220" s="306">
        <f>IF(S$8=0,0,S$8/CHI_fec!S$8)</f>
        <v>0.6946756188007428</v>
      </c>
      <c r="T220" s="306">
        <f>IF(T$8=0,0,T$8/CHI_fec!T$8)</f>
        <v>0.69467561880074269</v>
      </c>
      <c r="U220" s="306">
        <f>IF(U$8=0,0,U$8/CHI_fec!U$8)</f>
        <v>0.70182405883640142</v>
      </c>
      <c r="V220" s="306">
        <f>IF(V$8=0,0,V$8/CHI_fec!V$8)</f>
        <v>0.70825765486849435</v>
      </c>
      <c r="W220" s="306">
        <f>IF(W$8=0,0,W$8/CHI_fec!W$8)</f>
        <v>0.71404789129737789</v>
      </c>
      <c r="X220" s="306">
        <f>IF(X$8=0,0,X$8/CHI_fec!X$8)</f>
        <v>0.71925910408337346</v>
      </c>
      <c r="Y220" s="306">
        <f>IF(Y$8=0,0,Y$8/CHI_fec!Y$8)</f>
        <v>0.72394919559076909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0.4516909043155935</v>
      </c>
      <c r="C221" s="306">
        <f>IF(C$9=0,0,C$9/CHI_fec!C$9)</f>
        <v>0.45284726474757409</v>
      </c>
      <c r="D221" s="306">
        <f>IF(D$9=0,0,D$9/CHI_fec!D$9)</f>
        <v>0.45383242321523787</v>
      </c>
      <c r="E221" s="306">
        <f>IF(E$9=0,0,E$9/CHI_fec!E$9)</f>
        <v>0.45383242321523787</v>
      </c>
      <c r="F221" s="306">
        <f>IF(F$9=0,0,F$9/CHI_fec!F$9)</f>
        <v>0.45757535625440154</v>
      </c>
      <c r="G221" s="306">
        <f>IF(G$9=0,0,G$9/CHI_fec!G$9)</f>
        <v>0.46282576115610652</v>
      </c>
      <c r="H221" s="306">
        <f>IF(H$9=0,0,H$9/CHI_fec!H$9)</f>
        <v>0.46786467245640706</v>
      </c>
      <c r="I221" s="306">
        <f>IF(I$9=0,0,I$9/CHI_fec!I$9)</f>
        <v>0.47255471685443579</v>
      </c>
      <c r="J221" s="306">
        <f>IF(J$9=0,0,J$9/CHI_fec!J$9)</f>
        <v>0.47425306615716828</v>
      </c>
      <c r="K221" s="306">
        <f>IF(K$9=0,0,K$9/CHI_fec!K$9)</f>
        <v>0.47425306615716822</v>
      </c>
      <c r="L221" s="306">
        <f>IF(L$9=0,0,L$9/CHI_fec!L$9)</f>
        <v>0.47425306615716833</v>
      </c>
      <c r="M221" s="306">
        <f>IF(M$9=0,0,M$9/CHI_fec!M$9)</f>
        <v>0.47695365179259025</v>
      </c>
      <c r="N221" s="306">
        <f>IF(N$9=0,0,N$9/CHI_fec!N$9)</f>
        <v>0.48235657182133962</v>
      </c>
      <c r="O221" s="306">
        <f>IF(O$9=0,0,O$9/CHI_fec!O$9)</f>
        <v>0.49016444979506579</v>
      </c>
      <c r="P221" s="306">
        <f>IF(P$9=0,0,P$9/CHI_fec!P$9)</f>
        <v>0.49016444979506585</v>
      </c>
      <c r="Q221" s="306">
        <f>IF(Q$9=0,0,Q$9/CHI_fec!Q$9)</f>
        <v>0.49311705866131161</v>
      </c>
      <c r="R221" s="306">
        <f>IF(R$9=0,0,R$9/CHI_fec!R$9)</f>
        <v>0.49311705866131167</v>
      </c>
      <c r="S221" s="306">
        <f>IF(S$9=0,0,S$9/CHI_fec!S$9)</f>
        <v>0.4931170586613115</v>
      </c>
      <c r="T221" s="306">
        <f>IF(T$9=0,0,T$9/CHI_fec!T$9)</f>
        <v>0.49311705866131167</v>
      </c>
      <c r="U221" s="306">
        <f>IF(U$9=0,0,U$9/CHI_fec!U$9)</f>
        <v>0.50872061063941998</v>
      </c>
      <c r="V221" s="306">
        <f>IF(V$9=0,0,V$9/CHI_fec!V$9)</f>
        <v>0.50872061063941998</v>
      </c>
      <c r="W221" s="306">
        <f>IF(W$9=0,0,W$9/CHI_fec!W$9)</f>
        <v>0.52300076750070634</v>
      </c>
      <c r="X221" s="306">
        <f>IF(X$9=0,0,X$9/CHI_fec!X$9)</f>
        <v>0.53585290867586433</v>
      </c>
      <c r="Y221" s="306">
        <f>IF(Y$9=0,0,Y$9/CHI_fec!Y$9)</f>
        <v>0.54231476687507696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0.77843751730638722</v>
      </c>
      <c r="C222" s="307">
        <f>IF(C$10=0,0,C$10/CHI_fec!C$10)</f>
        <v>0.78109112801744995</v>
      </c>
      <c r="D222" s="307">
        <f>IF(D$10=0,0,D$10/CHI_fec!D$10)</f>
        <v>0.78524525427209846</v>
      </c>
      <c r="E222" s="307">
        <f>IF(E$10=0,0,E$10/CHI_fec!E$10)</f>
        <v>0.78090969558006684</v>
      </c>
      <c r="F222" s="307">
        <f>IF(F$10=0,0,F$10/CHI_fec!F$10)</f>
        <v>0.69651823101797694</v>
      </c>
      <c r="G222" s="307">
        <f>IF(G$10=0,0,G$10/CHI_fec!G$10)</f>
        <v>0.66044480463006783</v>
      </c>
      <c r="H222" s="307">
        <f>IF(H$10=0,0,H$10/CHI_fec!H$10)</f>
        <v>0.66952684752140945</v>
      </c>
      <c r="I222" s="307">
        <f>IF(I$10=0,0,I$10/CHI_fec!I$10)</f>
        <v>0.6815667522298845</v>
      </c>
      <c r="J222" s="307">
        <f>IF(J$10=0,0,J$10/CHI_fec!J$10)</f>
        <v>0.68177116787490932</v>
      </c>
      <c r="K222" s="307">
        <f>IF(K$10=0,0,K$10/CHI_fec!K$10)</f>
        <v>0.6739490727348183</v>
      </c>
      <c r="L222" s="307">
        <f>IF(L$10=0,0,L$10/CHI_fec!L$10)</f>
        <v>0.67601982102662583</v>
      </c>
      <c r="M222" s="307">
        <f>IF(M$10=0,0,M$10/CHI_fec!M$10)</f>
        <v>0.68137441508483976</v>
      </c>
      <c r="N222" s="307">
        <f>IF(N$10=0,0,N$10/CHI_fec!N$10)</f>
        <v>0.68664207808519762</v>
      </c>
      <c r="O222" s="307">
        <f>IF(O$10=0,0,O$10/CHI_fec!O$10)</f>
        <v>0.70179388758698391</v>
      </c>
      <c r="P222" s="307">
        <f>IF(P$10=0,0,P$10/CHI_fec!P$10)</f>
        <v>0.69944046455704689</v>
      </c>
      <c r="Q222" s="307">
        <f>IF(Q$10=0,0,Q$10/CHI_fec!Q$10)</f>
        <v>0.70403842633086455</v>
      </c>
      <c r="R222" s="307">
        <f>IF(R$10=0,0,R$10/CHI_fec!R$10)</f>
        <v>0.70991946583645493</v>
      </c>
      <c r="S222" s="307">
        <f>IF(S$10=0,0,S$10/CHI_fec!S$10)</f>
        <v>0.70980254279030808</v>
      </c>
      <c r="T222" s="307">
        <f>IF(T$10=0,0,T$10/CHI_fec!T$10)</f>
        <v>0.71641883930384331</v>
      </c>
      <c r="U222" s="307">
        <f>IF(U$10=0,0,U$10/CHI_fec!U$10)</f>
        <v>0.73766220128684057</v>
      </c>
      <c r="V222" s="307">
        <f>IF(V$10=0,0,V$10/CHI_fec!V$10)</f>
        <v>0.74754568732492022</v>
      </c>
      <c r="W222" s="307">
        <f>IF(W$10=0,0,W$10/CHI_fec!W$10)</f>
        <v>0.80123886447168013</v>
      </c>
      <c r="X222" s="307">
        <f>IF(X$10=0,0,X$10/CHI_fec!X$10)</f>
        <v>0.80496576115799856</v>
      </c>
      <c r="Y222" s="307">
        <f>IF(Y$10=0,0,Y$10/CHI_fec!Y$10)</f>
        <v>0.81590074071162388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0.68885201056103273</v>
      </c>
      <c r="C224" s="308">
        <f>IF(C$25=0,0,C$25/CHI_fec!C$25)</f>
        <v>0.6905756849537944</v>
      </c>
      <c r="D224" s="308">
        <f>IF(D$25=0,0,D$25/CHI_fec!D$25)</f>
        <v>0.69219185043793796</v>
      </c>
      <c r="E224" s="308">
        <f>IF(E$25=0,0,E$25/CHI_fec!E$25)</f>
        <v>0.69219126586661994</v>
      </c>
      <c r="F224" s="308">
        <f>IF(F$25=0,0,F$25/CHI_fec!F$25)</f>
        <v>0.69517325366696203</v>
      </c>
      <c r="G224" s="308">
        <f>IF(G$25=0,0,G$25/CHI_fec!G$25)</f>
        <v>0.69562954534109966</v>
      </c>
      <c r="H224" s="308">
        <f>IF(H$25=0,0,H$25/CHI_fec!H$25)</f>
        <v>0.70259319873670179</v>
      </c>
      <c r="I224" s="308">
        <f>IF(I$25=0,0,I$25/CHI_fec!I$25)</f>
        <v>0.71237335368573673</v>
      </c>
      <c r="J224" s="308">
        <f>IF(J$25=0,0,J$25/CHI_fec!J$25)</f>
        <v>0.714130780258591</v>
      </c>
      <c r="K224" s="308">
        <f>IF(K$25=0,0,K$25/CHI_fec!K$25)</f>
        <v>0.71327331404524152</v>
      </c>
      <c r="L224" s="308">
        <f>IF(L$25=0,0,L$25/CHI_fec!L$25)</f>
        <v>0.7140137177573832</v>
      </c>
      <c r="M224" s="308">
        <f>IF(M$25=0,0,M$25/CHI_fec!M$25)</f>
        <v>0.71986733217915688</v>
      </c>
      <c r="N224" s="308">
        <f>IF(N$25=0,0,N$25/CHI_fec!N$25)</f>
        <v>0.72635806953295901</v>
      </c>
      <c r="O224" s="308">
        <f>IF(O$25=0,0,O$25/CHI_fec!O$25)</f>
        <v>0.73741652289596527</v>
      </c>
      <c r="P224" s="308">
        <f>IF(P$25=0,0,P$25/CHI_fec!P$25)</f>
        <v>0.74056094900664948</v>
      </c>
      <c r="Q224" s="308">
        <f>IF(Q$25=0,0,Q$25/CHI_fec!Q$25)</f>
        <v>0.74199516849924396</v>
      </c>
      <c r="R224" s="308">
        <f>IF(R$25=0,0,R$25/CHI_fec!R$25)</f>
        <v>0.74209542287965358</v>
      </c>
      <c r="S224" s="308">
        <f>IF(S$25=0,0,S$25/CHI_fec!S$25)</f>
        <v>0.73861915558666924</v>
      </c>
      <c r="T224" s="308">
        <f>IF(T$25=0,0,T$25/CHI_fec!T$25)</f>
        <v>0.7397908954797292</v>
      </c>
      <c r="U224" s="308">
        <f>IF(U$25=0,0,U$25/CHI_fec!U$25)</f>
        <v>0.74813607433843055</v>
      </c>
      <c r="V224" s="308">
        <f>IF(V$25=0,0,V$25/CHI_fec!V$25)</f>
        <v>0.74880830377869956</v>
      </c>
      <c r="W224" s="308">
        <f>IF(W$25=0,0,W$25/CHI_fec!W$25)</f>
        <v>0.75968878889984315</v>
      </c>
      <c r="X224" s="308">
        <f>IF(X$25=0,0,X$25/CHI_fec!X$25)</f>
        <v>0.76008374677994495</v>
      </c>
      <c r="Y224" s="308">
        <f>IF(Y$25=0,0,Y$25/CHI_fec!Y$25)</f>
        <v>0.76607161981267846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0.4556611760997521</v>
      </c>
      <c r="C225" s="308">
        <f>IF(C$36=0,0,C$36/CHI_fec!C$36)</f>
        <v>0.45826273849305649</v>
      </c>
      <c r="D225" s="308">
        <f>IF(D$36=0,0,D$36/CHI_fec!D$36)</f>
        <v>0.4735919567481725</v>
      </c>
      <c r="E225" s="308">
        <f>IF(E$36=0,0,E$36/CHI_fec!E$36)</f>
        <v>0.46591111598822205</v>
      </c>
      <c r="F225" s="308">
        <f>IF(F$36=0,0,F$36/CHI_fec!F$36)</f>
        <v>0.43154244377114648</v>
      </c>
      <c r="G225" s="308">
        <f>IF(G$36=0,0,G$36/CHI_fec!G$36)</f>
        <v>0.43221582906785733</v>
      </c>
      <c r="H225" s="308">
        <f>IF(H$36=0,0,H$36/CHI_fec!H$36)</f>
        <v>0.43653912141557344</v>
      </c>
      <c r="I225" s="308">
        <f>IF(I$36=0,0,I$36/CHI_fec!I$36)</f>
        <v>0.44168033547281438</v>
      </c>
      <c r="J225" s="308">
        <f>IF(J$36=0,0,J$36/CHI_fec!J$36)</f>
        <v>0.44309769044561687</v>
      </c>
      <c r="K225" s="308">
        <f>IF(K$36=0,0,K$36/CHI_fec!K$36)</f>
        <v>0.44254878434355943</v>
      </c>
      <c r="L225" s="308">
        <f>IF(L$36=0,0,L$36/CHI_fec!L$36)</f>
        <v>0.44199962669508214</v>
      </c>
      <c r="M225" s="308">
        <f>IF(M$36=0,0,M$36/CHI_fec!M$36)</f>
        <v>0.44546485554067761</v>
      </c>
      <c r="N225" s="308">
        <f>IF(N$36=0,0,N$36/CHI_fec!N$36)</f>
        <v>0.45021322971862804</v>
      </c>
      <c r="O225" s="308">
        <f>IF(O$36=0,0,O$36/CHI_fec!O$36)</f>
        <v>0.45775309499325306</v>
      </c>
      <c r="P225" s="308">
        <f>IF(P$36=0,0,P$36/CHI_fec!P$36)</f>
        <v>0.45759664196977512</v>
      </c>
      <c r="Q225" s="308">
        <f>IF(Q$36=0,0,Q$36/CHI_fec!Q$36)</f>
        <v>0.46038060489162685</v>
      </c>
      <c r="R225" s="308">
        <f>IF(R$36=0,0,R$36/CHI_fec!R$36)</f>
        <v>0.4607941916900824</v>
      </c>
      <c r="S225" s="308">
        <f>IF(S$36=0,0,S$36/CHI_fec!S$36)</f>
        <v>0.46075925210719409</v>
      </c>
      <c r="T225" s="308">
        <f>IF(T$36=0,0,T$36/CHI_fec!T$36)</f>
        <v>0.46059053360905944</v>
      </c>
      <c r="U225" s="308">
        <f>IF(U$36=0,0,U$36/CHI_fec!U$36)</f>
        <v>0.47498281110534557</v>
      </c>
      <c r="V225" s="308">
        <f>IF(V$36=0,0,V$36/CHI_fec!V$36)</f>
        <v>0.47566245440283866</v>
      </c>
      <c r="W225" s="308">
        <f>IF(W$36=0,0,W$36/CHI_fec!W$36)</f>
        <v>0.50184754650430274</v>
      </c>
      <c r="X225" s="308">
        <f>IF(X$36=0,0,X$36/CHI_fec!X$36)</f>
        <v>0.50632041183962051</v>
      </c>
      <c r="Y225" s="308">
        <f>IF(Y$36=0,0,Y$36/CHI_fec!Y$36)</f>
        <v>0.50615498269474468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0.6658689389521153</v>
      </c>
      <c r="C226" s="308">
        <f>IF(C$44=0,0,C$44/CHI_fec!C$44)</f>
        <v>0.67917277976435797</v>
      </c>
      <c r="D226" s="308">
        <f>IF(D$44=0,0,D$44/CHI_fec!D$44)</f>
        <v>0.67348804534589568</v>
      </c>
      <c r="E226" s="308">
        <f>IF(E$44=0,0,E$44/CHI_fec!E$44)</f>
        <v>0.67113361792144732</v>
      </c>
      <c r="F226" s="308">
        <f>IF(F$44=0,0,F$44/CHI_fec!F$44)</f>
        <v>0.61580767193366936</v>
      </c>
      <c r="G226" s="308">
        <f>IF(G$44=0,0,G$44/CHI_fec!G$44)</f>
        <v>0.57360058735255959</v>
      </c>
      <c r="H226" s="308">
        <f>IF(H$44=0,0,H$44/CHI_fec!H$44)</f>
        <v>0.5821940572029527</v>
      </c>
      <c r="I226" s="308">
        <f>IF(I$44=0,0,I$44/CHI_fec!I$44)</f>
        <v>0.59489686614494652</v>
      </c>
      <c r="J226" s="308">
        <f>IF(J$44=0,0,J$44/CHI_fec!J$44)</f>
        <v>0.5942266394359087</v>
      </c>
      <c r="K226" s="308">
        <f>IF(K$44=0,0,K$44/CHI_fec!K$44)</f>
        <v>0.58417093808040776</v>
      </c>
      <c r="L226" s="308">
        <f>IF(L$44=0,0,L$44/CHI_fec!L$44)</f>
        <v>0.58682783425659046</v>
      </c>
      <c r="M226" s="308">
        <f>IF(M$44=0,0,M$44/CHI_fec!M$44)</f>
        <v>0.59221093400748681</v>
      </c>
      <c r="N226" s="308">
        <f>IF(N$44=0,0,N$44/CHI_fec!N$44)</f>
        <v>0.59574749834301088</v>
      </c>
      <c r="O226" s="308">
        <f>IF(O$44=0,0,O$44/CHI_fec!O$44)</f>
        <v>0.60962949166202585</v>
      </c>
      <c r="P226" s="308">
        <f>IF(P$44=0,0,P$44/CHI_fec!P$44)</f>
        <v>0.60759572847628851</v>
      </c>
      <c r="Q226" s="308">
        <f>IF(Q$44=0,0,Q$44/CHI_fec!Q$44)</f>
        <v>0.61134622707793451</v>
      </c>
      <c r="R226" s="308">
        <f>IF(R$44=0,0,R$44/CHI_fec!R$44)</f>
        <v>0.61837879093142034</v>
      </c>
      <c r="S226" s="308">
        <f>IF(S$44=0,0,S$44/CHI_fec!S$44)</f>
        <v>0.61518498858067738</v>
      </c>
      <c r="T226" s="308">
        <f>IF(T$44=0,0,T$44/CHI_fec!T$44)</f>
        <v>0.61319009074202224</v>
      </c>
      <c r="U226" s="308">
        <f>IF(U$44=0,0,U$44/CHI_fec!U$44)</f>
        <v>0.62589740281497563</v>
      </c>
      <c r="V226" s="308">
        <f>IF(V$44=0,0,V$44/CHI_fec!V$44)</f>
        <v>0.63990279802740024</v>
      </c>
      <c r="W226" s="308">
        <f>IF(W$44=0,0,W$44/CHI_fec!W$44)</f>
        <v>0.66266645504718602</v>
      </c>
      <c r="X226" s="308">
        <f>IF(X$44=0,0,X$44/CHI_fec!X$44)</f>
        <v>0.66977943872488477</v>
      </c>
      <c r="Y226" s="308">
        <f>IF(Y$44=0,0,Y$44/CHI_fec!Y$44)</f>
        <v>0.68264162992075106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0.63908009786828823</v>
      </c>
      <c r="C227" s="309">
        <f>IF(C$58=0,0,C$58/CHI_fec!C$58)</f>
        <v>0.64071618779389983</v>
      </c>
      <c r="D227" s="309">
        <f>IF(D$58=0,0,D$58/CHI_fec!D$58)</f>
        <v>0.6421100506410703</v>
      </c>
      <c r="E227" s="309">
        <f>IF(E$58=0,0,E$58/CHI_fec!E$58)</f>
        <v>0.64211005064107007</v>
      </c>
      <c r="F227" s="309">
        <f>IF(F$58=0,0,F$58/CHI_fec!F$58)</f>
        <v>0.64740578272274152</v>
      </c>
      <c r="G227" s="309">
        <f>IF(G$58=0,0,G$58/CHI_fec!G$58)</f>
        <v>0.65483437879667383</v>
      </c>
      <c r="H227" s="309">
        <f>IF(H$58=0,0,H$58/CHI_fec!H$58)</f>
        <v>0.66196374070362862</v>
      </c>
      <c r="I227" s="309">
        <f>IF(I$58=0,0,I$58/CHI_fec!I$58)</f>
        <v>0.66859950424073233</v>
      </c>
      <c r="J227" s="309">
        <f>IF(J$58=0,0,J$58/CHI_fec!J$58)</f>
        <v>0.6710024333859399</v>
      </c>
      <c r="K227" s="309">
        <f>IF(K$58=0,0,K$58/CHI_fec!K$58)</f>
        <v>0.67100243338593968</v>
      </c>
      <c r="L227" s="309">
        <f>IF(L$58=0,0,L$58/CHI_fec!L$58)</f>
        <v>0.67100243338593979</v>
      </c>
      <c r="M227" s="309">
        <f>IF(M$58=0,0,M$58/CHI_fec!M$58)</f>
        <v>0.67482338819308185</v>
      </c>
      <c r="N227" s="309">
        <f>IF(N$58=0,0,N$58/CHI_fec!N$58)</f>
        <v>0.68246777205770648</v>
      </c>
      <c r="O227" s="309">
        <f>IF(O$58=0,0,O$58/CHI_fec!O$58)</f>
        <v>0.69330849485193569</v>
      </c>
      <c r="P227" s="309">
        <f>IF(P$58=0,0,P$58/CHI_fec!P$58)</f>
        <v>0.69351483847396134</v>
      </c>
      <c r="Q227" s="309">
        <f>IF(Q$58=0,0,Q$58/CHI_fec!Q$58)</f>
        <v>0.69769237126281902</v>
      </c>
      <c r="R227" s="309">
        <f>IF(R$58=0,0,R$58/CHI_fec!R$58)</f>
        <v>0.69769237126281902</v>
      </c>
      <c r="S227" s="309">
        <f>IF(S$58=0,0,S$58/CHI_fec!S$58)</f>
        <v>0.69769237126281913</v>
      </c>
      <c r="T227" s="309">
        <f>IF(T$58=0,0,T$58/CHI_fec!T$58)</f>
        <v>0.6976923712628188</v>
      </c>
      <c r="U227" s="309">
        <f>IF(U$58=0,0,U$58/CHI_fec!U$58)</f>
        <v>0.70701063413653731</v>
      </c>
      <c r="V227" s="309">
        <f>IF(V$58=0,0,V$58/CHI_fec!V$58)</f>
        <v>0.71539707072288339</v>
      </c>
      <c r="W227" s="309">
        <f>IF(W$58=0,0,W$58/CHI_fec!W$58)</f>
        <v>0.7229448636505954</v>
      </c>
      <c r="X227" s="309">
        <f>IF(X$58=0,0,X$58/CHI_fec!X$58)</f>
        <v>0.72973787728553552</v>
      </c>
      <c r="Y227" s="309">
        <f>IF(Y$58=0,0,Y$58/CHI_fec!Y$58)</f>
        <v>0.73585158955698204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0.68394084767689423</v>
      </c>
      <c r="C229" s="322">
        <f>IF(C$61=0,0,C$61/CHI_fec!C$61)</f>
        <v>0.67672240620913193</v>
      </c>
      <c r="D229" s="322">
        <f>IF(D$61=0,0,D$61/CHI_fec!D$61)</f>
        <v>0.68228569277240336</v>
      </c>
      <c r="E229" s="322">
        <f>IF(E$61=0,0,E$61/CHI_fec!E$61)</f>
        <v>0.68364774201126544</v>
      </c>
      <c r="F229" s="322">
        <f>IF(F$61=0,0,F$61/CHI_fec!F$61)</f>
        <v>0.64453831790546057</v>
      </c>
      <c r="G229" s="322">
        <f>IF(G$61=0,0,G$61/CHI_fec!G$61)</f>
        <v>0.63565023768859519</v>
      </c>
      <c r="H229" s="322">
        <f>IF(H$61=0,0,H$61/CHI_fec!H$61)</f>
        <v>0.63276489793307689</v>
      </c>
      <c r="I229" s="322">
        <f>IF(I$61=0,0,I$61/CHI_fec!I$61)</f>
        <v>0.63648181796533632</v>
      </c>
      <c r="J229" s="322">
        <f>IF(J$61=0,0,J$61/CHI_fec!J$61)</f>
        <v>0.63544438216596721</v>
      </c>
      <c r="K229" s="322">
        <f>IF(K$61=0,0,K$61/CHI_fec!K$61)</f>
        <v>0.6595891107353512</v>
      </c>
      <c r="L229" s="322">
        <f>IF(L$61=0,0,L$61/CHI_fec!L$61)</f>
        <v>0.67043625648978844</v>
      </c>
      <c r="M229" s="322">
        <f>IF(M$61=0,0,M$61/CHI_fec!M$61)</f>
        <v>0.67987703723340198</v>
      </c>
      <c r="N229" s="322">
        <f>IF(N$61=0,0,N$61/CHI_fec!N$61)</f>
        <v>0.6820044921142443</v>
      </c>
      <c r="O229" s="322">
        <f>IF(O$61=0,0,O$61/CHI_fec!O$61)</f>
        <v>0.69862802747852693</v>
      </c>
      <c r="P229" s="322">
        <f>IF(P$61=0,0,P$61/CHI_fec!P$61)</f>
        <v>0.71014734537389346</v>
      </c>
      <c r="Q229" s="322">
        <f>IF(Q$61=0,0,Q$61/CHI_fec!Q$61)</f>
        <v>0.71000045525754474</v>
      </c>
      <c r="R229" s="322">
        <f>IF(R$61=0,0,R$61/CHI_fec!R$61)</f>
        <v>0.71078291909895908</v>
      </c>
      <c r="S229" s="322">
        <f>IF(S$61=0,0,S$61/CHI_fec!S$61)</f>
        <v>0.72123795191027695</v>
      </c>
      <c r="T229" s="322">
        <f>IF(T$61=0,0,T$61/CHI_fec!T$61)</f>
        <v>0.72327096872989294</v>
      </c>
      <c r="U229" s="322">
        <f>IF(U$61=0,0,U$61/CHI_fec!U$61)</f>
        <v>0.72317256294916454</v>
      </c>
      <c r="V229" s="322">
        <f>IF(V$61=0,0,V$61/CHI_fec!V$61)</f>
        <v>0.70808841071833506</v>
      </c>
      <c r="W229" s="322">
        <f>IF(W$61=0,0,W$61/CHI_fec!W$61)</f>
        <v>0.7193722993846452</v>
      </c>
      <c r="X229" s="322">
        <f>IF(X$61=0,0,X$61/CHI_fec!X$61)</f>
        <v>0.71147001633169227</v>
      </c>
      <c r="Y229" s="322">
        <f>IF(Y$61=0,0,Y$61/CHI_fec!Y$61)</f>
        <v>0.71810254776582116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0.46448214958482947</v>
      </c>
      <c r="C230" s="305">
        <f>IF(C$62=0,0,C$62/CHI_fec!C$62)</f>
        <v>0.46448214958482953</v>
      </c>
      <c r="D230" s="305">
        <f>IF(D$62=0,0,D$62/CHI_fec!D$62)</f>
        <v>0.4644821495848297</v>
      </c>
      <c r="E230" s="305">
        <f>IF(E$62=0,0,E$62/CHI_fec!E$62)</f>
        <v>0.46675265782571596</v>
      </c>
      <c r="F230" s="305">
        <f>IF(F$62=0,0,F$62/CHI_fec!F$62)</f>
        <v>0.46675265782571584</v>
      </c>
      <c r="G230" s="305">
        <f>IF(G$62=0,0,G$62/CHI_fec!G$62)</f>
        <v>0.47035577169520548</v>
      </c>
      <c r="H230" s="305">
        <f>IF(H$62=0,0,H$62/CHI_fec!H$62)</f>
        <v>0.47035577169520565</v>
      </c>
      <c r="I230" s="305">
        <f>IF(I$62=0,0,I$62/CHI_fec!I$62)</f>
        <v>0.47035577169520554</v>
      </c>
      <c r="J230" s="305">
        <f>IF(J$62=0,0,J$62/CHI_fec!J$62)</f>
        <v>0.47035577169520554</v>
      </c>
      <c r="K230" s="305">
        <f>IF(K$62=0,0,K$62/CHI_fec!K$62)</f>
        <v>0.47832019452568508</v>
      </c>
      <c r="L230" s="305">
        <f>IF(L$62=0,0,L$62/CHI_fec!L$62)</f>
        <v>0.48548817507311642</v>
      </c>
      <c r="M230" s="305">
        <f>IF(M$62=0,0,M$62/CHI_fec!M$62)</f>
        <v>0.49193935756580481</v>
      </c>
      <c r="N230" s="305">
        <f>IF(N$62=0,0,N$62/CHI_fec!N$62)</f>
        <v>0.49774542180922443</v>
      </c>
      <c r="O230" s="305">
        <f>IF(O$62=0,0,O$62/CHI_fec!O$62)</f>
        <v>0.50297087962830178</v>
      </c>
      <c r="P230" s="305">
        <f>IF(P$62=0,0,P$62/CHI_fec!P$62)</f>
        <v>0.50767379166547166</v>
      </c>
      <c r="Q230" s="305">
        <f>IF(Q$62=0,0,Q$62/CHI_fec!Q$62)</f>
        <v>0.51190641249892466</v>
      </c>
      <c r="R230" s="305">
        <f>IF(R$62=0,0,R$62/CHI_fec!R$62)</f>
        <v>0.51571577124903201</v>
      </c>
      <c r="S230" s="305">
        <f>IF(S$62=0,0,S$62/CHI_fec!S$62)</f>
        <v>0.51914419412412882</v>
      </c>
      <c r="T230" s="305">
        <f>IF(T$62=0,0,T$62/CHI_fec!T$62)</f>
        <v>0.52222977471171583</v>
      </c>
      <c r="U230" s="305">
        <f>IF(U$62=0,0,U$62/CHI_fec!U$62)</f>
        <v>0.52500679724054433</v>
      </c>
      <c r="V230" s="305">
        <f>IF(V$62=0,0,V$62/CHI_fec!V$62)</f>
        <v>0.52750611751649001</v>
      </c>
      <c r="W230" s="305">
        <f>IF(W$62=0,0,W$62/CHI_fec!W$62)</f>
        <v>0.52975550576484098</v>
      </c>
      <c r="X230" s="305">
        <f>IF(X$62=0,0,X$62/CHI_fec!X$62)</f>
        <v>0.53177995518835675</v>
      </c>
      <c r="Y230" s="305">
        <f>IF(Y$62=0,0,Y$62/CHI_fec!Y$62)</f>
        <v>0.53360195966952118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0.12355251696621648</v>
      </c>
      <c r="C231" s="306">
        <f>IF(C$63=0,0,C$63/CHI_fec!C$63)</f>
        <v>0.12355251696621652</v>
      </c>
      <c r="D231" s="306">
        <f>IF(D$63=0,0,D$63/CHI_fec!D$63)</f>
        <v>0.12355251696621647</v>
      </c>
      <c r="E231" s="306">
        <f>IF(E$63=0,0,E$63/CHI_fec!E$63)</f>
        <v>0.12415647345454406</v>
      </c>
      <c r="F231" s="306">
        <f>IF(F$63=0,0,F$63/CHI_fec!F$63)</f>
        <v>0.12415647345454396</v>
      </c>
      <c r="G231" s="306">
        <f>IF(G$63=0,0,G$63/CHI_fec!G$63)</f>
        <v>0.12511490380087537</v>
      </c>
      <c r="H231" s="306">
        <f>IF(H$63=0,0,H$63/CHI_fec!H$63)</f>
        <v>0.12511490380087537</v>
      </c>
      <c r="I231" s="306">
        <f>IF(I$63=0,0,I$63/CHI_fec!I$63)</f>
        <v>0.12511490380087534</v>
      </c>
      <c r="J231" s="306">
        <f>IF(J$63=0,0,J$63/CHI_fec!J$63)</f>
        <v>0.12511490380087537</v>
      </c>
      <c r="K231" s="306">
        <f>IF(K$63=0,0,K$63/CHI_fec!K$63)</f>
        <v>0.12937879957604523</v>
      </c>
      <c r="L231" s="306">
        <f>IF(L$63=0,0,L$63/CHI_fec!L$63)</f>
        <v>0.13321630577369808</v>
      </c>
      <c r="M231" s="306">
        <f>IF(M$63=0,0,M$63/CHI_fec!M$63)</f>
        <v>0.13561357416847591</v>
      </c>
      <c r="N231" s="306">
        <f>IF(N$63=0,0,N$63/CHI_fec!N$63)</f>
        <v>0.13561357416847591</v>
      </c>
      <c r="O231" s="306">
        <f>IF(O$63=0,0,O$63/CHI_fec!O$63)</f>
        <v>0.13882760290688578</v>
      </c>
      <c r="P231" s="306">
        <f>IF(P$63=0,0,P$63/CHI_fec!P$63)</f>
        <v>0.14172022877145463</v>
      </c>
      <c r="Q231" s="306">
        <f>IF(Q$63=0,0,Q$63/CHI_fec!Q$63)</f>
        <v>0.14432359204956657</v>
      </c>
      <c r="R231" s="306">
        <f>IF(R$63=0,0,R$63/CHI_fec!R$63)</f>
        <v>0.14537986936051678</v>
      </c>
      <c r="S231" s="306">
        <f>IF(S$63=0,0,S$63/CHI_fec!S$63)</f>
        <v>0.14537986936051678</v>
      </c>
      <c r="T231" s="306">
        <f>IF(T$63=0,0,T$63/CHI_fec!T$63)</f>
        <v>0.14537986936051681</v>
      </c>
      <c r="U231" s="306">
        <f>IF(U$63=0,0,U$63/CHI_fec!U$63)</f>
        <v>0.14537986936051675</v>
      </c>
      <c r="V231" s="306">
        <f>IF(V$63=0,0,V$63/CHI_fec!V$63)</f>
        <v>0.14537986936051678</v>
      </c>
      <c r="W231" s="306">
        <f>IF(W$63=0,0,W$63/CHI_fec!W$63)</f>
        <v>0.14537986936051678</v>
      </c>
      <c r="X231" s="306">
        <f>IF(X$63=0,0,X$63/CHI_fec!X$63)</f>
        <v>0.14761726857972254</v>
      </c>
      <c r="Y231" s="306">
        <f>IF(Y$63=0,0,Y$63/CHI_fec!Y$63)</f>
        <v>0.14963092787700774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0.65707903306597959</v>
      </c>
      <c r="C232" s="306">
        <f>IF(C$64=0,0,C$64/CHI_fec!C$64)</f>
        <v>0.65707903306597937</v>
      </c>
      <c r="D232" s="306">
        <f>IF(D$64=0,0,D$64/CHI_fec!D$64)</f>
        <v>0.65707903306597948</v>
      </c>
      <c r="E232" s="306">
        <f>IF(E$64=0,0,E$64/CHI_fec!E$64)</f>
        <v>0.66029100442122624</v>
      </c>
      <c r="F232" s="306">
        <f>IF(F$64=0,0,F$64/CHI_fec!F$64)</f>
        <v>0.66029100442122635</v>
      </c>
      <c r="G232" s="306">
        <f>IF(G$64=0,0,G$64/CHI_fec!G$64)</f>
        <v>0.66538814449325501</v>
      </c>
      <c r="H232" s="306">
        <f>IF(H$64=0,0,H$64/CHI_fec!H$64)</f>
        <v>0.66538814449325501</v>
      </c>
      <c r="I232" s="306">
        <f>IF(I$64=0,0,I$64/CHI_fec!I$64)</f>
        <v>0.6653881444932549</v>
      </c>
      <c r="J232" s="306">
        <f>IF(J$64=0,0,J$64/CHI_fec!J$64)</f>
        <v>0.6653881444932549</v>
      </c>
      <c r="K232" s="306">
        <f>IF(K$64=0,0,K$64/CHI_fec!K$64)</f>
        <v>0.67546533195966263</v>
      </c>
      <c r="L232" s="306">
        <f>IF(L$64=0,0,L$64/CHI_fec!L$64)</f>
        <v>0.68453480067942962</v>
      </c>
      <c r="M232" s="306">
        <f>IF(M$64=0,0,M$64/CHI_fec!M$64)</f>
        <v>0.69269732252721983</v>
      </c>
      <c r="N232" s="306">
        <f>IF(N$64=0,0,N$64/CHI_fec!N$64)</f>
        <v>0.70004359219023071</v>
      </c>
      <c r="O232" s="306">
        <f>IF(O$64=0,0,O$64/CHI_fec!O$64)</f>
        <v>0.70665523488694049</v>
      </c>
      <c r="P232" s="306">
        <f>IF(P$64=0,0,P$64/CHI_fec!P$64)</f>
        <v>0.71260571331397948</v>
      </c>
      <c r="Q232" s="306">
        <f>IF(Q$64=0,0,Q$64/CHI_fec!Q$64)</f>
        <v>0.71796114389831478</v>
      </c>
      <c r="R232" s="306">
        <f>IF(R$64=0,0,R$64/CHI_fec!R$64)</f>
        <v>0.72278103142421601</v>
      </c>
      <c r="S232" s="306">
        <f>IF(S$64=0,0,S$64/CHI_fec!S$64)</f>
        <v>0.72711893019752749</v>
      </c>
      <c r="T232" s="306">
        <f>IF(T$64=0,0,T$64/CHI_fec!T$64)</f>
        <v>0.73102303909350785</v>
      </c>
      <c r="U232" s="306">
        <f>IF(U$64=0,0,U$64/CHI_fec!U$64)</f>
        <v>0.73453673709989009</v>
      </c>
      <c r="V232" s="306">
        <f>IF(V$64=0,0,V$64/CHI_fec!V$64)</f>
        <v>0.73769906530563434</v>
      </c>
      <c r="W232" s="306">
        <f>IF(W$64=0,0,W$64/CHI_fec!W$64)</f>
        <v>0.74054516069080367</v>
      </c>
      <c r="X232" s="306">
        <f>IF(X$64=0,0,X$64/CHI_fec!X$64)</f>
        <v>0.74310664653745628</v>
      </c>
      <c r="Y232" s="306">
        <f>IF(Y$64=0,0,Y$64/CHI_fec!Y$64)</f>
        <v>0.74541198379944362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0.48302703514394341</v>
      </c>
      <c r="C233" s="306">
        <f>IF(C$65=0,0,C$65/CHI_fec!C$65)</f>
        <v>0.48302703514394346</v>
      </c>
      <c r="D233" s="306">
        <f>IF(D$65=0,0,D$65/CHI_fec!D$65)</f>
        <v>0.48302703514394341</v>
      </c>
      <c r="E233" s="306">
        <f>IF(E$65=0,0,E$65/CHI_fec!E$65)</f>
        <v>0.48538819555634144</v>
      </c>
      <c r="F233" s="306">
        <f>IF(F$65=0,0,F$65/CHI_fec!F$65)</f>
        <v>0.48538819555634188</v>
      </c>
      <c r="G233" s="306">
        <f>IF(G$65=0,0,G$65/CHI_fec!G$65)</f>
        <v>0.48913516712720018</v>
      </c>
      <c r="H233" s="306">
        <f>IF(H$65=0,0,H$65/CHI_fec!H$65)</f>
        <v>0.48913516712719973</v>
      </c>
      <c r="I233" s="306">
        <f>IF(I$65=0,0,I$65/CHI_fec!I$65)</f>
        <v>0.48913516712720001</v>
      </c>
      <c r="J233" s="306">
        <f>IF(J$65=0,0,J$65/CHI_fec!J$65)</f>
        <v>0.48913516712719984</v>
      </c>
      <c r="K233" s="306">
        <f>IF(K$65=0,0,K$65/CHI_fec!K$65)</f>
        <v>0.50537386833970843</v>
      </c>
      <c r="L233" s="306">
        <f>IF(L$65=0,0,L$65/CHI_fec!L$65)</f>
        <v>0.51998869943096626</v>
      </c>
      <c r="M233" s="306">
        <f>IF(M$65=0,0,M$65/CHI_fec!M$65)</f>
        <v>0.53017958892560269</v>
      </c>
      <c r="N233" s="306">
        <f>IF(N$65=0,0,N$65/CHI_fec!N$65)</f>
        <v>0.53017958892560291</v>
      </c>
      <c r="O233" s="306">
        <f>IF(O$65=0,0,O$65/CHI_fec!O$65)</f>
        <v>0.54231384795827098</v>
      </c>
      <c r="P233" s="306">
        <f>IF(P$65=0,0,P$65/CHI_fec!P$65)</f>
        <v>0.5532346810876726</v>
      </c>
      <c r="Q233" s="306">
        <f>IF(Q$65=0,0,Q$65/CHI_fec!Q$65)</f>
        <v>0.56306343090413369</v>
      </c>
      <c r="R233" s="306">
        <f>IF(R$65=0,0,R$65/CHI_fec!R$65)</f>
        <v>0.56836079904406545</v>
      </c>
      <c r="S233" s="306">
        <f>IF(S$65=0,0,S$65/CHI_fec!S$65)</f>
        <v>0.56836079904406545</v>
      </c>
      <c r="T233" s="306">
        <f>IF(T$65=0,0,T$65/CHI_fec!T$65)</f>
        <v>0.56836079904406556</v>
      </c>
      <c r="U233" s="306">
        <f>IF(U$65=0,0,U$65/CHI_fec!U$65)</f>
        <v>0.56836079904406556</v>
      </c>
      <c r="V233" s="306">
        <f>IF(V$65=0,0,V$65/CHI_fec!V$65)</f>
        <v>0.56836079904406567</v>
      </c>
      <c r="W233" s="306">
        <f>IF(W$65=0,0,W$65/CHI_fec!W$65)</f>
        <v>0.56836079904406578</v>
      </c>
      <c r="X233" s="306">
        <f>IF(X$65=0,0,X$65/CHI_fec!X$65)</f>
        <v>0.57667693706488765</v>
      </c>
      <c r="Y233" s="306">
        <f>IF(Y$65=0,0,Y$65/CHI_fec!Y$65)</f>
        <v>0.58416146128362756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0.80457026506602514</v>
      </c>
      <c r="C234" s="307">
        <f>IF(C$66=0,0,C$66/CHI_fec!C$66)</f>
        <v>0.80525145925600772</v>
      </c>
      <c r="D234" s="307">
        <f>IF(D$66=0,0,D$66/CHI_fec!D$66)</f>
        <v>0.80777677972885009</v>
      </c>
      <c r="E234" s="307">
        <f>IF(E$66=0,0,E$66/CHI_fec!E$66)</f>
        <v>0.80724363745276961</v>
      </c>
      <c r="F234" s="307">
        <f>IF(F$66=0,0,F$66/CHI_fec!F$66)</f>
        <v>0.71411671344240402</v>
      </c>
      <c r="G234" s="307">
        <f>IF(G$66=0,0,G$66/CHI_fec!G$66)</f>
        <v>0.67461814456630342</v>
      </c>
      <c r="H234" s="307">
        <f>IF(H$66=0,0,H$66/CHI_fec!H$66)</f>
        <v>0.6765295278131046</v>
      </c>
      <c r="I234" s="307">
        <f>IF(I$66=0,0,I$66/CHI_fec!I$66)</f>
        <v>0.68186014736408185</v>
      </c>
      <c r="J234" s="307">
        <f>IF(J$66=0,0,J$66/CHI_fec!J$66)</f>
        <v>0.67962210691308833</v>
      </c>
      <c r="K234" s="307">
        <f>IF(K$66=0,0,K$66/CHI_fec!K$66)</f>
        <v>0.72819897330281869</v>
      </c>
      <c r="L234" s="307">
        <f>IF(L$66=0,0,L$66/CHI_fec!L$66)</f>
        <v>0.73043640761509376</v>
      </c>
      <c r="M234" s="307">
        <f>IF(M$66=0,0,M$66/CHI_fec!M$66)</f>
        <v>0.73205341925220502</v>
      </c>
      <c r="N234" s="307">
        <f>IF(N$66=0,0,N$66/CHI_fec!N$66)</f>
        <v>0.7294496891164467</v>
      </c>
      <c r="O234" s="307">
        <f>IF(O$66=0,0,O$66/CHI_fec!O$66)</f>
        <v>0.78650595100595655</v>
      </c>
      <c r="P234" s="307">
        <f>IF(P$66=0,0,P$66/CHI_fec!P$66)</f>
        <v>0.78386845123427284</v>
      </c>
      <c r="Q234" s="307">
        <f>IF(Q$66=0,0,Q$66/CHI_fec!Q$66)</f>
        <v>0.78429704475763873</v>
      </c>
      <c r="R234" s="307">
        <f>IF(R$66=0,0,R$66/CHI_fec!R$66)</f>
        <v>0.7908485080469021</v>
      </c>
      <c r="S234" s="307">
        <f>IF(S$66=0,0,S$66/CHI_fec!S$66)</f>
        <v>0.79071825606614776</v>
      </c>
      <c r="T234" s="307">
        <f>IF(T$66=0,0,T$66/CHI_fec!T$66)</f>
        <v>0.79808879382194775</v>
      </c>
      <c r="U234" s="307">
        <f>IF(U$66=0,0,U$66/CHI_fec!U$66)</f>
        <v>0.79654889335904389</v>
      </c>
      <c r="V234" s="307">
        <f>IF(V$66=0,0,V$66/CHI_fec!V$66)</f>
        <v>0.8072213662774449</v>
      </c>
      <c r="W234" s="307">
        <f>IF(W$66=0,0,W$66/CHI_fec!W$66)</f>
        <v>0.81361859843239115</v>
      </c>
      <c r="X234" s="307">
        <f>IF(X$66=0,0,X$66/CHI_fec!X$66)</f>
        <v>0.90669652857517535</v>
      </c>
      <c r="Y234" s="307">
        <f>IF(Y$66=0,0,Y$66/CHI_fec!Y$66)</f>
        <v>0.9609240211203558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0.75168479602112259</v>
      </c>
      <c r="C235" s="308">
        <f>IF(C$72=0,0,C$72/CHI_fec!C$72)</f>
        <v>0.75162681498538275</v>
      </c>
      <c r="D235" s="308">
        <f>IF(D$72=0,0,D$72/CHI_fec!D$72)</f>
        <v>0.75176566958734536</v>
      </c>
      <c r="E235" s="308">
        <f>IF(E$72=0,0,E$72/CHI_fec!E$72)</f>
        <v>0.75543327949339123</v>
      </c>
      <c r="F235" s="308">
        <f>IF(F$72=0,0,F$72/CHI_fec!F$72)</f>
        <v>0.75173368777793215</v>
      </c>
      <c r="G235" s="308">
        <f>IF(G$72=0,0,G$72/CHI_fec!G$72)</f>
        <v>0.74744889835099859</v>
      </c>
      <c r="H235" s="308">
        <f>IF(H$72=0,0,H$72/CHI_fec!H$72)</f>
        <v>0.74670392394959917</v>
      </c>
      <c r="I235" s="308">
        <f>IF(I$72=0,0,I$72/CHI_fec!I$72)</f>
        <v>0.75024495592991536</v>
      </c>
      <c r="J235" s="308">
        <f>IF(J$72=0,0,J$72/CHI_fec!J$72)</f>
        <v>0.74919478675518292</v>
      </c>
      <c r="K235" s="308">
        <f>IF(K$72=0,0,K$72/CHI_fec!K$72)</f>
        <v>0.76252341061755424</v>
      </c>
      <c r="L235" s="308">
        <f>IF(L$72=0,0,L$72/CHI_fec!L$72)</f>
        <v>0.77589948102835304</v>
      </c>
      <c r="M235" s="308">
        <f>IF(M$72=0,0,M$72/CHI_fec!M$72)</f>
        <v>0.78628991856396735</v>
      </c>
      <c r="N235" s="308">
        <f>IF(N$72=0,0,N$72/CHI_fec!N$72)</f>
        <v>0.79148874935297764</v>
      </c>
      <c r="O235" s="308">
        <f>IF(O$72=0,0,O$72/CHI_fec!O$72)</f>
        <v>0.80243953480762176</v>
      </c>
      <c r="P235" s="308">
        <f>IF(P$72=0,0,P$72/CHI_fec!P$72)</f>
        <v>0.81088909387612274</v>
      </c>
      <c r="Q235" s="308">
        <f>IF(Q$72=0,0,Q$72/CHI_fec!Q$72)</f>
        <v>0.81734196635469814</v>
      </c>
      <c r="R235" s="308">
        <f>IF(R$72=0,0,R$72/CHI_fec!R$72)</f>
        <v>0.82101057114405662</v>
      </c>
      <c r="S235" s="308">
        <f>IF(S$72=0,0,S$72/CHI_fec!S$72)</f>
        <v>0.819491557999667</v>
      </c>
      <c r="T235" s="308">
        <f>IF(T$72=0,0,T$72/CHI_fec!T$72)</f>
        <v>0.82460951232741875</v>
      </c>
      <c r="U235" s="308">
        <f>IF(U$72=0,0,U$72/CHI_fec!U$72)</f>
        <v>0.82748342022017973</v>
      </c>
      <c r="V235" s="308">
        <f>IF(V$72=0,0,V$72/CHI_fec!V$72)</f>
        <v>0.82661703716436363</v>
      </c>
      <c r="W235" s="308">
        <f>IF(W$72=0,0,W$72/CHI_fec!W$72)</f>
        <v>0.83097502751982544</v>
      </c>
      <c r="X235" s="308">
        <f>IF(X$72=0,0,X$72/CHI_fec!X$72)</f>
        <v>0.82889785445635211</v>
      </c>
      <c r="Y235" s="308">
        <f>IF(Y$72=0,0,Y$72/CHI_fec!Y$72)</f>
        <v>0.83335344582594451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0.49229513495890048</v>
      </c>
      <c r="C236" s="308">
        <f>IF(C$85=0,0,C$85/CHI_fec!C$85)</f>
        <v>0.49384158697968877</v>
      </c>
      <c r="D236" s="308">
        <f>IF(D$85=0,0,D$85/CHI_fec!D$85)</f>
        <v>0.50925307534165787</v>
      </c>
      <c r="E236" s="308">
        <f>IF(E$85=0,0,E$85/CHI_fec!E$85)</f>
        <v>0.50344285998035954</v>
      </c>
      <c r="F236" s="308">
        <f>IF(F$85=0,0,F$85/CHI_fec!F$85)</f>
        <v>0.46249125336823055</v>
      </c>
      <c r="G236" s="308">
        <f>IF(G$85=0,0,G$85/CHI_fec!G$85)</f>
        <v>0.4614933588281257</v>
      </c>
      <c r="H236" s="308">
        <f>IF(H$85=0,0,H$85/CHI_fec!H$85)</f>
        <v>0.4610894951969719</v>
      </c>
      <c r="I236" s="308">
        <f>IF(I$85=0,0,I$85/CHI_fec!I$85)</f>
        <v>0.4618896951582106</v>
      </c>
      <c r="J236" s="308">
        <f>IF(J$85=0,0,J$85/CHI_fec!J$85)</f>
        <v>0.46171251936497021</v>
      </c>
      <c r="K236" s="308">
        <f>IF(K$85=0,0,K$85/CHI_fec!K$85)</f>
        <v>0.48907298984358843</v>
      </c>
      <c r="L236" s="308">
        <f>IF(L$85=0,0,L$85/CHI_fec!L$85)</f>
        <v>0.49921563966516946</v>
      </c>
      <c r="M236" s="308">
        <f>IF(M$85=0,0,M$85/CHI_fec!M$85)</f>
        <v>0.50028063882049667</v>
      </c>
      <c r="N236" s="308">
        <f>IF(N$85=0,0,N$85/CHI_fec!N$85)</f>
        <v>0.49994989371803933</v>
      </c>
      <c r="O236" s="308">
        <f>IF(O$85=0,0,O$85/CHI_fec!O$85)</f>
        <v>0.52429548614824262</v>
      </c>
      <c r="P236" s="308">
        <f>IF(P$85=0,0,P$85/CHI_fec!P$85)</f>
        <v>0.53606636468723479</v>
      </c>
      <c r="Q236" s="308">
        <f>IF(Q$85=0,0,Q$85/CHI_fec!Q$85)</f>
        <v>0.53609842610913161</v>
      </c>
      <c r="R236" s="308">
        <f>IF(R$85=0,0,R$85/CHI_fec!R$85)</f>
        <v>0.53658003465075055</v>
      </c>
      <c r="S236" s="308">
        <f>IF(S$85=0,0,S$85/CHI_fec!S$85)</f>
        <v>0.53653934862880193</v>
      </c>
      <c r="T236" s="308">
        <f>IF(T$85=0,0,T$85/CHI_fec!T$85)</f>
        <v>0.53634288135727815</v>
      </c>
      <c r="U236" s="308">
        <f>IF(U$85=0,0,U$85/CHI_fec!U$85)</f>
        <v>0.53613739490009171</v>
      </c>
      <c r="V236" s="308">
        <f>IF(V$85=0,0,V$85/CHI_fec!V$85)</f>
        <v>0.53690454305463498</v>
      </c>
      <c r="W236" s="308">
        <f>IF(W$85=0,0,W$85/CHI_fec!W$85)</f>
        <v>0.53643819086531985</v>
      </c>
      <c r="X236" s="308">
        <f>IF(X$85=0,0,X$85/CHI_fec!X$85)</f>
        <v>0.55661228103509763</v>
      </c>
      <c r="Y236" s="308">
        <f>IF(Y$85=0,0,Y$85/CHI_fec!Y$85)</f>
        <v>0.57499061617014957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0.7400502607968823</v>
      </c>
      <c r="C237" s="308">
        <f>IF(C$93=0,0,C$93/CHI_fec!C$93)</f>
        <v>0.75295497181235749</v>
      </c>
      <c r="D237" s="308">
        <f>IF(D$93=0,0,D$93/CHI_fec!D$93)</f>
        <v>0.74498509330701745</v>
      </c>
      <c r="E237" s="308">
        <f>IF(E$93=0,0,E$93/CHI_fec!E$93)</f>
        <v>0.74535860382458374</v>
      </c>
      <c r="F237" s="308">
        <f>IF(F$93=0,0,F$93/CHI_fec!F$93)</f>
        <v>0.66399342499591785</v>
      </c>
      <c r="G237" s="308">
        <f>IF(G$93=0,0,G$93/CHI_fec!G$93)</f>
        <v>0.60907932104797957</v>
      </c>
      <c r="H237" s="308">
        <f>IF(H$93=0,0,H$93/CHI_fec!H$93)</f>
        <v>0.61184933118232476</v>
      </c>
      <c r="I237" s="308">
        <f>IF(I$93=0,0,I$93/CHI_fec!I$93)</f>
        <v>0.61984149866302685</v>
      </c>
      <c r="J237" s="308">
        <f>IF(J$93=0,0,J$93/CHI_fec!J$93)</f>
        <v>0.61656616925113394</v>
      </c>
      <c r="K237" s="308">
        <f>IF(K$93=0,0,K$93/CHI_fec!K$93)</f>
        <v>0.64490882321199405</v>
      </c>
      <c r="L237" s="308">
        <f>IF(L$93=0,0,L$93/CHI_fec!L$93)</f>
        <v>0.6507801147274731</v>
      </c>
      <c r="M237" s="308">
        <f>IF(M$93=0,0,M$93/CHI_fec!M$93)</f>
        <v>0.65486756975565119</v>
      </c>
      <c r="N237" s="308">
        <f>IF(N$93=0,0,N$93/CHI_fec!N$93)</f>
        <v>0.65295295843559842</v>
      </c>
      <c r="O237" s="308">
        <f>IF(O$93=0,0,O$93/CHI_fec!O$93)</f>
        <v>0.69441759925262514</v>
      </c>
      <c r="P237" s="308">
        <f>IF(P$93=0,0,P$93/CHI_fec!P$93)</f>
        <v>0.69244304925638889</v>
      </c>
      <c r="Q237" s="308">
        <f>IF(Q$93=0,0,Q$93/CHI_fec!Q$93)</f>
        <v>0.69587533135917212</v>
      </c>
      <c r="R237" s="308">
        <f>IF(R$93=0,0,R$93/CHI_fec!R$93)</f>
        <v>0.7055108902831152</v>
      </c>
      <c r="S237" s="308">
        <f>IF(S$93=0,0,S$93/CHI_fec!S$93)</f>
        <v>0.70137479902284861</v>
      </c>
      <c r="T237" s="308">
        <f>IF(T$93=0,0,T$93/CHI_fec!T$93)</f>
        <v>0.69991721154167186</v>
      </c>
      <c r="U237" s="308">
        <f>IF(U$93=0,0,U$93/CHI_fec!U$93)</f>
        <v>0.69852983200977525</v>
      </c>
      <c r="V237" s="308">
        <f>IF(V$93=0,0,V$93/CHI_fec!V$93)</f>
        <v>0.71579155931959615</v>
      </c>
      <c r="W237" s="308">
        <f>IF(W$93=0,0,W$93/CHI_fec!W$93)</f>
        <v>0.70786405364960248</v>
      </c>
      <c r="X237" s="308">
        <f>IF(X$93=0,0,X$93/CHI_fec!X$93)</f>
        <v>0.76217486703112169</v>
      </c>
      <c r="Y237" s="308">
        <f>IF(Y$93=0,0,Y$93/CHI_fec!Y$93)</f>
        <v>0.82207485440342354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0.66802955409550036</v>
      </c>
      <c r="C238" s="309">
        <f>IF(C$107=0,0,C$107/CHI_fec!C$107)</f>
        <v>0.66802955409550002</v>
      </c>
      <c r="D238" s="309">
        <f>IF(D$107=0,0,D$107/CHI_fec!D$107)</f>
        <v>0.66802955409550013</v>
      </c>
      <c r="E238" s="309">
        <f>IF(E$107=0,0,E$107/CHI_fec!E$107)</f>
        <v>0.67129505441469461</v>
      </c>
      <c r="F238" s="309">
        <f>IF(F$107=0,0,F$107/CHI_fec!F$107)</f>
        <v>0.67129505441469484</v>
      </c>
      <c r="G238" s="309">
        <f>IF(G$107=0,0,G$107/CHI_fec!G$107)</f>
        <v>0.6764771406450093</v>
      </c>
      <c r="H238" s="309">
        <f>IF(H$107=0,0,H$107/CHI_fec!H$107)</f>
        <v>0.6764771406450093</v>
      </c>
      <c r="I238" s="309">
        <f>IF(I$107=0,0,I$107/CHI_fec!I$107)</f>
        <v>0.67647714064500941</v>
      </c>
      <c r="J238" s="309">
        <f>IF(J$107=0,0,J$107/CHI_fec!J$107)</f>
        <v>0.67647714064500919</v>
      </c>
      <c r="K238" s="309">
        <f>IF(K$107=0,0,K$107/CHI_fec!K$107)</f>
        <v>0.68791692658050818</v>
      </c>
      <c r="L238" s="309">
        <f>IF(L$107=0,0,L$107/CHI_fec!L$107)</f>
        <v>0.6982127339224572</v>
      </c>
      <c r="M238" s="309">
        <f>IF(M$107=0,0,M$107/CHI_fec!M$107)</f>
        <v>0.70747896053021175</v>
      </c>
      <c r="N238" s="309">
        <f>IF(N$107=0,0,N$107/CHI_fec!N$107)</f>
        <v>0.71581856447719072</v>
      </c>
      <c r="O238" s="309">
        <f>IF(O$107=0,0,O$107/CHI_fec!O$107)</f>
        <v>0.7233242080294715</v>
      </c>
      <c r="P238" s="309">
        <f>IF(P$107=0,0,P$107/CHI_fec!P$107)</f>
        <v>0.73007928722652449</v>
      </c>
      <c r="Q238" s="309">
        <f>IF(Q$107=0,0,Q$107/CHI_fec!Q$107)</f>
        <v>0.73615885850387175</v>
      </c>
      <c r="R238" s="309">
        <f>IF(R$107=0,0,R$107/CHI_fec!R$107)</f>
        <v>0.74163047265348481</v>
      </c>
      <c r="S238" s="309">
        <f>IF(S$107=0,0,S$107/CHI_fec!S$107)</f>
        <v>0.74655492538813606</v>
      </c>
      <c r="T238" s="309">
        <f>IF(T$107=0,0,T$107/CHI_fec!T$107)</f>
        <v>0.75098693284932261</v>
      </c>
      <c r="U238" s="309">
        <f>IF(U$107=0,0,U$107/CHI_fec!U$107)</f>
        <v>0.75497573956439024</v>
      </c>
      <c r="V238" s="309">
        <f>IF(V$107=0,0,V$107/CHI_fec!V$107)</f>
        <v>0.75856566560795136</v>
      </c>
      <c r="W238" s="309">
        <f>IF(W$107=0,0,W$107/CHI_fec!W$107)</f>
        <v>0.76179659904715613</v>
      </c>
      <c r="X238" s="309">
        <f>IF(X$107=0,0,X$107/CHI_fec!X$107)</f>
        <v>0.76470443914244057</v>
      </c>
      <c r="Y238" s="309">
        <f>IF(Y$107=0,0,Y$107/CHI_fec!Y$107)</f>
        <v>0.7673214952281967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</v>
      </c>
      <c r="C240" s="322">
        <f>IF(C$110=0,0,C$110/CHI_fec!C$110)</f>
        <v>0</v>
      </c>
      <c r="D240" s="322">
        <f>IF(D$110=0,0,D$110/CHI_fec!D$110)</f>
        <v>0</v>
      </c>
      <c r="E240" s="322">
        <f>IF(E$110=0,0,E$110/CHI_fec!E$110)</f>
        <v>0</v>
      </c>
      <c r="F240" s="322">
        <f>IF(F$110=0,0,F$110/CHI_fec!F$110)</f>
        <v>0</v>
      </c>
      <c r="G240" s="322">
        <f>IF(G$110=0,0,G$110/CHI_fec!G$110)</f>
        <v>0</v>
      </c>
      <c r="H240" s="322">
        <f>IF(H$110=0,0,H$110/CHI_fec!H$110)</f>
        <v>0</v>
      </c>
      <c r="I240" s="322">
        <f>IF(I$110=0,0,I$110/CHI_fec!I$110)</f>
        <v>0</v>
      </c>
      <c r="J240" s="322">
        <f>IF(J$110=0,0,J$110/CHI_fec!J$110)</f>
        <v>0</v>
      </c>
      <c r="K240" s="322">
        <f>IF(K$110=0,0,K$110/CHI_fec!K$110)</f>
        <v>0</v>
      </c>
      <c r="L240" s="322">
        <f>IF(L$110=0,0,L$110/CHI_fec!L$110)</f>
        <v>0</v>
      </c>
      <c r="M240" s="322">
        <f>IF(M$110=0,0,M$110/CHI_fec!M$110)</f>
        <v>0</v>
      </c>
      <c r="N240" s="322">
        <f>IF(N$110=0,0,N$110/CHI_fec!N$110)</f>
        <v>0</v>
      </c>
      <c r="O240" s="322">
        <f>IF(O$110=0,0,O$110/CHI_fec!O$110)</f>
        <v>0</v>
      </c>
      <c r="P240" s="322">
        <f>IF(P$110=0,0,P$110/CHI_fec!P$110)</f>
        <v>0</v>
      </c>
      <c r="Q240" s="322">
        <f>IF(Q$110=0,0,Q$110/CHI_fec!Q$110)</f>
        <v>0</v>
      </c>
      <c r="R240" s="322">
        <f>IF(R$110=0,0,R$110/CHI_fec!R$110)</f>
        <v>0</v>
      </c>
      <c r="S240" s="322">
        <f>IF(S$110=0,0,S$110/CHI_fec!S$110)</f>
        <v>0</v>
      </c>
      <c r="T240" s="322">
        <f>IF(T$110=0,0,T$110/CHI_fec!T$110)</f>
        <v>0</v>
      </c>
      <c r="U240" s="322">
        <f>IF(U$110=0,0,U$110/CHI_fec!U$110)</f>
        <v>0</v>
      </c>
      <c r="V240" s="322">
        <f>IF(V$110=0,0,V$110/CHI_fec!V$110)</f>
        <v>0</v>
      </c>
      <c r="W240" s="322">
        <f>IF(W$110=0,0,W$110/CHI_fec!W$110)</f>
        <v>0</v>
      </c>
      <c r="X240" s="322">
        <f>IF(X$110=0,0,X$110/CHI_fec!X$110)</f>
        <v>0</v>
      </c>
      <c r="Y240" s="322">
        <f>IF(Y$110=0,0,Y$110/CHI_fec!Y$110)</f>
        <v>0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</v>
      </c>
      <c r="C241" s="305">
        <f>IF(C$111=0,0,C$111/CHI_fec!C$111)</f>
        <v>0</v>
      </c>
      <c r="D241" s="305">
        <f>IF(D$111=0,0,D$111/CHI_fec!D$111)</f>
        <v>0</v>
      </c>
      <c r="E241" s="305">
        <f>IF(E$111=0,0,E$111/CHI_fec!E$111)</f>
        <v>0</v>
      </c>
      <c r="F241" s="305">
        <f>IF(F$111=0,0,F$111/CHI_fec!F$111)</f>
        <v>0</v>
      </c>
      <c r="G241" s="305">
        <f>IF(G$111=0,0,G$111/CHI_fec!G$111)</f>
        <v>0</v>
      </c>
      <c r="H241" s="305">
        <f>IF(H$111=0,0,H$111/CHI_fec!H$111)</f>
        <v>0</v>
      </c>
      <c r="I241" s="305">
        <f>IF(I$111=0,0,I$111/CHI_fec!I$111)</f>
        <v>0</v>
      </c>
      <c r="J241" s="305">
        <f>IF(J$111=0,0,J$111/CHI_fec!J$111)</f>
        <v>0</v>
      </c>
      <c r="K241" s="305">
        <f>IF(K$111=0,0,K$111/CHI_fec!K$111)</f>
        <v>0</v>
      </c>
      <c r="L241" s="305">
        <f>IF(L$111=0,0,L$111/CHI_fec!L$111)</f>
        <v>0</v>
      </c>
      <c r="M241" s="305">
        <f>IF(M$111=0,0,M$111/CHI_fec!M$111)</f>
        <v>0</v>
      </c>
      <c r="N241" s="305">
        <f>IF(N$111=0,0,N$111/CHI_fec!N$111)</f>
        <v>0</v>
      </c>
      <c r="O241" s="305">
        <f>IF(O$111=0,0,O$111/CHI_fec!O$111)</f>
        <v>0</v>
      </c>
      <c r="P241" s="305">
        <f>IF(P$111=0,0,P$111/CHI_fec!P$111)</f>
        <v>0</v>
      </c>
      <c r="Q241" s="305">
        <f>IF(Q$111=0,0,Q$111/CHI_fec!Q$111)</f>
        <v>0</v>
      </c>
      <c r="R241" s="305">
        <f>IF(R$111=0,0,R$111/CHI_fec!R$111)</f>
        <v>0</v>
      </c>
      <c r="S241" s="305">
        <f>IF(S$111=0,0,S$111/CHI_fec!S$111)</f>
        <v>0</v>
      </c>
      <c r="T241" s="305">
        <f>IF(T$111=0,0,T$111/CHI_fec!T$111)</f>
        <v>0</v>
      </c>
      <c r="U241" s="305">
        <f>IF(U$111=0,0,U$111/CHI_fec!U$111)</f>
        <v>0</v>
      </c>
      <c r="V241" s="305">
        <f>IF(V$111=0,0,V$111/CHI_fec!V$111)</f>
        <v>0</v>
      </c>
      <c r="W241" s="305">
        <f>IF(W$111=0,0,W$111/CHI_fec!W$111)</f>
        <v>0</v>
      </c>
      <c r="X241" s="305">
        <f>IF(X$111=0,0,X$111/CHI_fec!X$111)</f>
        <v>0</v>
      </c>
      <c r="Y241" s="305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</v>
      </c>
      <c r="C242" s="306">
        <f>IF(C$112=0,0,C$112/CHI_fec!C$112)</f>
        <v>0</v>
      </c>
      <c r="D242" s="306">
        <f>IF(D$112=0,0,D$112/CHI_fec!D$112)</f>
        <v>0</v>
      </c>
      <c r="E242" s="306">
        <f>IF(E$112=0,0,E$112/CHI_fec!E$112)</f>
        <v>0</v>
      </c>
      <c r="F242" s="306">
        <f>IF(F$112=0,0,F$112/CHI_fec!F$112)</f>
        <v>0</v>
      </c>
      <c r="G242" s="306">
        <f>IF(G$112=0,0,G$112/CHI_fec!G$112)</f>
        <v>0</v>
      </c>
      <c r="H242" s="306">
        <f>IF(H$112=0,0,H$112/CHI_fec!H$112)</f>
        <v>0</v>
      </c>
      <c r="I242" s="306">
        <f>IF(I$112=0,0,I$112/CHI_fec!I$112)</f>
        <v>0</v>
      </c>
      <c r="J242" s="306">
        <f>IF(J$112=0,0,J$112/CHI_fec!J$112)</f>
        <v>0</v>
      </c>
      <c r="K242" s="306">
        <f>IF(K$112=0,0,K$112/CHI_fec!K$112)</f>
        <v>0</v>
      </c>
      <c r="L242" s="306">
        <f>IF(L$112=0,0,L$112/CHI_fec!L$112)</f>
        <v>0</v>
      </c>
      <c r="M242" s="306">
        <f>IF(M$112=0,0,M$112/CHI_fec!M$112)</f>
        <v>0</v>
      </c>
      <c r="N242" s="306">
        <f>IF(N$112=0,0,N$112/CHI_fec!N$112)</f>
        <v>0</v>
      </c>
      <c r="O242" s="306">
        <f>IF(O$112=0,0,O$112/CHI_fec!O$112)</f>
        <v>0</v>
      </c>
      <c r="P242" s="306">
        <f>IF(P$112=0,0,P$112/CHI_fec!P$112)</f>
        <v>0</v>
      </c>
      <c r="Q242" s="306">
        <f>IF(Q$112=0,0,Q$112/CHI_fec!Q$112)</f>
        <v>0</v>
      </c>
      <c r="R242" s="306">
        <f>IF(R$112=0,0,R$112/CHI_fec!R$112)</f>
        <v>0</v>
      </c>
      <c r="S242" s="306">
        <f>IF(S$112=0,0,S$112/CHI_fec!S$112)</f>
        <v>0</v>
      </c>
      <c r="T242" s="306">
        <f>IF(T$112=0,0,T$112/CHI_fec!T$112)</f>
        <v>0</v>
      </c>
      <c r="U242" s="306">
        <f>IF(U$112=0,0,U$112/CHI_fec!U$112)</f>
        <v>0</v>
      </c>
      <c r="V242" s="306">
        <f>IF(V$112=0,0,V$112/CHI_fec!V$112)</f>
        <v>0</v>
      </c>
      <c r="W242" s="306">
        <f>IF(W$112=0,0,W$112/CHI_fec!W$112)</f>
        <v>0</v>
      </c>
      <c r="X242" s="306">
        <f>IF(X$112=0,0,X$112/CHI_fec!X$112)</f>
        <v>0</v>
      </c>
      <c r="Y242" s="306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</v>
      </c>
      <c r="C243" s="306">
        <f>IF(C$113=0,0,C$113/CHI_fec!C$113)</f>
        <v>0</v>
      </c>
      <c r="D243" s="306">
        <f>IF(D$113=0,0,D$113/CHI_fec!D$113)</f>
        <v>0</v>
      </c>
      <c r="E243" s="306">
        <f>IF(E$113=0,0,E$113/CHI_fec!E$113)</f>
        <v>0</v>
      </c>
      <c r="F243" s="306">
        <f>IF(F$113=0,0,F$113/CHI_fec!F$113)</f>
        <v>0</v>
      </c>
      <c r="G243" s="306">
        <f>IF(G$113=0,0,G$113/CHI_fec!G$113)</f>
        <v>0</v>
      </c>
      <c r="H243" s="306">
        <f>IF(H$113=0,0,H$113/CHI_fec!H$113)</f>
        <v>0</v>
      </c>
      <c r="I243" s="306">
        <f>IF(I$113=0,0,I$113/CHI_fec!I$113)</f>
        <v>0</v>
      </c>
      <c r="J243" s="306">
        <f>IF(J$113=0,0,J$113/CHI_fec!J$113)</f>
        <v>0</v>
      </c>
      <c r="K243" s="306">
        <f>IF(K$113=0,0,K$113/CHI_fec!K$113)</f>
        <v>0</v>
      </c>
      <c r="L243" s="306">
        <f>IF(L$113=0,0,L$113/CHI_fec!L$113)</f>
        <v>0</v>
      </c>
      <c r="M243" s="306">
        <f>IF(M$113=0,0,M$113/CHI_fec!M$113)</f>
        <v>0</v>
      </c>
      <c r="N243" s="306">
        <f>IF(N$113=0,0,N$113/CHI_fec!N$113)</f>
        <v>0</v>
      </c>
      <c r="O243" s="306">
        <f>IF(O$113=0,0,O$113/CHI_fec!O$113)</f>
        <v>0</v>
      </c>
      <c r="P243" s="306">
        <f>IF(P$113=0,0,P$113/CHI_fec!P$113)</f>
        <v>0</v>
      </c>
      <c r="Q243" s="306">
        <f>IF(Q$113=0,0,Q$113/CHI_fec!Q$113)</f>
        <v>0</v>
      </c>
      <c r="R243" s="306">
        <f>IF(R$113=0,0,R$113/CHI_fec!R$113)</f>
        <v>0</v>
      </c>
      <c r="S243" s="306">
        <f>IF(S$113=0,0,S$113/CHI_fec!S$113)</f>
        <v>0</v>
      </c>
      <c r="T243" s="306">
        <f>IF(T$113=0,0,T$113/CHI_fec!T$113)</f>
        <v>0</v>
      </c>
      <c r="U243" s="306">
        <f>IF(U$113=0,0,U$113/CHI_fec!U$113)</f>
        <v>0</v>
      </c>
      <c r="V243" s="306">
        <f>IF(V$113=0,0,V$113/CHI_fec!V$113)</f>
        <v>0</v>
      </c>
      <c r="W243" s="306">
        <f>IF(W$113=0,0,W$113/CHI_fec!W$113)</f>
        <v>0</v>
      </c>
      <c r="X243" s="306">
        <f>IF(X$113=0,0,X$113/CHI_fec!X$113)</f>
        <v>0</v>
      </c>
      <c r="Y243" s="306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</v>
      </c>
      <c r="C244" s="306">
        <f>IF(C$114=0,0,C$114/CHI_fec!C$114)</f>
        <v>0</v>
      </c>
      <c r="D244" s="306">
        <f>IF(D$114=0,0,D$114/CHI_fec!D$114)</f>
        <v>0</v>
      </c>
      <c r="E244" s="306">
        <f>IF(E$114=0,0,E$114/CHI_fec!E$114)</f>
        <v>0</v>
      </c>
      <c r="F244" s="306">
        <f>IF(F$114=0,0,F$114/CHI_fec!F$114)</f>
        <v>0</v>
      </c>
      <c r="G244" s="306">
        <f>IF(G$114=0,0,G$114/CHI_fec!G$114)</f>
        <v>0</v>
      </c>
      <c r="H244" s="306">
        <f>IF(H$114=0,0,H$114/CHI_fec!H$114)</f>
        <v>0</v>
      </c>
      <c r="I244" s="306">
        <f>IF(I$114=0,0,I$114/CHI_fec!I$114)</f>
        <v>0</v>
      </c>
      <c r="J244" s="306">
        <f>IF(J$114=0,0,J$114/CHI_fec!J$114)</f>
        <v>0</v>
      </c>
      <c r="K244" s="306">
        <f>IF(K$114=0,0,K$114/CHI_fec!K$114)</f>
        <v>0</v>
      </c>
      <c r="L244" s="306">
        <f>IF(L$114=0,0,L$114/CHI_fec!L$114)</f>
        <v>0</v>
      </c>
      <c r="M244" s="306">
        <f>IF(M$114=0,0,M$114/CHI_fec!M$114)</f>
        <v>0</v>
      </c>
      <c r="N244" s="306">
        <f>IF(N$114=0,0,N$114/CHI_fec!N$114)</f>
        <v>0</v>
      </c>
      <c r="O244" s="306">
        <f>IF(O$114=0,0,O$114/CHI_fec!O$114)</f>
        <v>0</v>
      </c>
      <c r="P244" s="306">
        <f>IF(P$114=0,0,P$114/CHI_fec!P$114)</f>
        <v>0</v>
      </c>
      <c r="Q244" s="306">
        <f>IF(Q$114=0,0,Q$114/CHI_fec!Q$114)</f>
        <v>0</v>
      </c>
      <c r="R244" s="306">
        <f>IF(R$114=0,0,R$114/CHI_fec!R$114)</f>
        <v>0</v>
      </c>
      <c r="S244" s="306">
        <f>IF(S$114=0,0,S$114/CHI_fec!S$114)</f>
        <v>0</v>
      </c>
      <c r="T244" s="306">
        <f>IF(T$114=0,0,T$114/CHI_fec!T$114)</f>
        <v>0</v>
      </c>
      <c r="U244" s="306">
        <f>IF(U$114=0,0,U$114/CHI_fec!U$114)</f>
        <v>0</v>
      </c>
      <c r="V244" s="306">
        <f>IF(V$114=0,0,V$114/CHI_fec!V$114)</f>
        <v>0</v>
      </c>
      <c r="W244" s="306">
        <f>IF(W$114=0,0,W$114/CHI_fec!W$114)</f>
        <v>0</v>
      </c>
      <c r="X244" s="306">
        <f>IF(X$114=0,0,X$114/CHI_fec!X$114)</f>
        <v>0</v>
      </c>
      <c r="Y244" s="306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</v>
      </c>
      <c r="C245" s="307">
        <f>IF(C$115=0,0,C$115/CHI_fec!C$115)</f>
        <v>0</v>
      </c>
      <c r="D245" s="307">
        <f>IF(D$115=0,0,D$115/CHI_fec!D$115)</f>
        <v>0</v>
      </c>
      <c r="E245" s="307">
        <f>IF(E$115=0,0,E$115/CHI_fec!E$115)</f>
        <v>0</v>
      </c>
      <c r="F245" s="307">
        <f>IF(F$115=0,0,F$115/CHI_fec!F$115)</f>
        <v>0</v>
      </c>
      <c r="G245" s="307">
        <f>IF(G$115=0,0,G$115/CHI_fec!G$115)</f>
        <v>0</v>
      </c>
      <c r="H245" s="307">
        <f>IF(H$115=0,0,H$115/CHI_fec!H$115)</f>
        <v>0</v>
      </c>
      <c r="I245" s="307">
        <f>IF(I$115=0,0,I$115/CHI_fec!I$115)</f>
        <v>0</v>
      </c>
      <c r="J245" s="307">
        <f>IF(J$115=0,0,J$115/CHI_fec!J$115)</f>
        <v>0</v>
      </c>
      <c r="K245" s="307">
        <f>IF(K$115=0,0,K$115/CHI_fec!K$115)</f>
        <v>0</v>
      </c>
      <c r="L245" s="307">
        <f>IF(L$115=0,0,L$115/CHI_fec!L$115)</f>
        <v>0</v>
      </c>
      <c r="M245" s="307">
        <f>IF(M$115=0,0,M$115/CHI_fec!M$115)</f>
        <v>0</v>
      </c>
      <c r="N245" s="307">
        <f>IF(N$115=0,0,N$115/CHI_fec!N$115)</f>
        <v>0</v>
      </c>
      <c r="O245" s="307">
        <f>IF(O$115=0,0,O$115/CHI_fec!O$115)</f>
        <v>0</v>
      </c>
      <c r="P245" s="307">
        <f>IF(P$115=0,0,P$115/CHI_fec!P$115)</f>
        <v>0</v>
      </c>
      <c r="Q245" s="307">
        <f>IF(Q$115=0,0,Q$115/CHI_fec!Q$115)</f>
        <v>0</v>
      </c>
      <c r="R245" s="307">
        <f>IF(R$115=0,0,R$115/CHI_fec!R$115)</f>
        <v>0</v>
      </c>
      <c r="S245" s="307">
        <f>IF(S$115=0,0,S$115/CHI_fec!S$115)</f>
        <v>0</v>
      </c>
      <c r="T245" s="307">
        <f>IF(T$115=0,0,T$115/CHI_fec!T$115)</f>
        <v>0</v>
      </c>
      <c r="U245" s="307">
        <f>IF(U$115=0,0,U$115/CHI_fec!U$115)</f>
        <v>0</v>
      </c>
      <c r="V245" s="307">
        <f>IF(V$115=0,0,V$115/CHI_fec!V$115)</f>
        <v>0</v>
      </c>
      <c r="W245" s="307">
        <f>IF(W$115=0,0,W$115/CHI_fec!W$115)</f>
        <v>0</v>
      </c>
      <c r="X245" s="307">
        <f>IF(X$115=0,0,X$115/CHI_fec!X$115)</f>
        <v>0</v>
      </c>
      <c r="Y245" s="307">
        <f>IF(Y$115=0,0,Y$115/CHI_fec!Y$115)</f>
        <v>0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</v>
      </c>
      <c r="C246" s="308">
        <f>IF(C$121=0,0,C$121/CHI_fec!C$121)</f>
        <v>0</v>
      </c>
      <c r="D246" s="308">
        <f>IF(D$121=0,0,D$121/CHI_fec!D$121)</f>
        <v>0</v>
      </c>
      <c r="E246" s="308">
        <f>IF(E$121=0,0,E$121/CHI_fec!E$121)</f>
        <v>0</v>
      </c>
      <c r="F246" s="308">
        <f>IF(F$121=0,0,F$121/CHI_fec!F$121)</f>
        <v>0</v>
      </c>
      <c r="G246" s="308">
        <f>IF(G$121=0,0,G$121/CHI_fec!G$121)</f>
        <v>0</v>
      </c>
      <c r="H246" s="308">
        <f>IF(H$121=0,0,H$121/CHI_fec!H$121)</f>
        <v>0</v>
      </c>
      <c r="I246" s="308">
        <f>IF(I$121=0,0,I$121/CHI_fec!I$121)</f>
        <v>0</v>
      </c>
      <c r="J246" s="308">
        <f>IF(J$121=0,0,J$121/CHI_fec!J$121)</f>
        <v>0</v>
      </c>
      <c r="K246" s="308">
        <f>IF(K$121=0,0,K$121/CHI_fec!K$121)</f>
        <v>0</v>
      </c>
      <c r="L246" s="308">
        <f>IF(L$121=0,0,L$121/CHI_fec!L$121)</f>
        <v>0</v>
      </c>
      <c r="M246" s="308">
        <f>IF(M$121=0,0,M$121/CHI_fec!M$121)</f>
        <v>0</v>
      </c>
      <c r="N246" s="308">
        <f>IF(N$121=0,0,N$121/CHI_fec!N$121)</f>
        <v>0</v>
      </c>
      <c r="O246" s="308">
        <f>IF(O$121=0,0,O$121/CHI_fec!O$121)</f>
        <v>0</v>
      </c>
      <c r="P246" s="308">
        <f>IF(P$121=0,0,P$121/CHI_fec!P$121)</f>
        <v>0</v>
      </c>
      <c r="Q246" s="308">
        <f>IF(Q$121=0,0,Q$121/CHI_fec!Q$121)</f>
        <v>0</v>
      </c>
      <c r="R246" s="308">
        <f>IF(R$121=0,0,R$121/CHI_fec!R$121)</f>
        <v>0</v>
      </c>
      <c r="S246" s="308">
        <f>IF(S$121=0,0,S$121/CHI_fec!S$121)</f>
        <v>0</v>
      </c>
      <c r="T246" s="308">
        <f>IF(T$121=0,0,T$121/CHI_fec!T$121)</f>
        <v>0</v>
      </c>
      <c r="U246" s="308">
        <f>IF(U$121=0,0,U$121/CHI_fec!U$121)</f>
        <v>0</v>
      </c>
      <c r="V246" s="308">
        <f>IF(V$121=0,0,V$121/CHI_fec!V$121)</f>
        <v>0</v>
      </c>
      <c r="W246" s="308">
        <f>IF(W$121=0,0,W$121/CHI_fec!W$121)</f>
        <v>0</v>
      </c>
      <c r="X246" s="308">
        <f>IF(X$121=0,0,X$121/CHI_fec!X$121)</f>
        <v>0</v>
      </c>
      <c r="Y246" s="308">
        <f>IF(Y$121=0,0,Y$121/CHI_fec!Y$121)</f>
        <v>0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</v>
      </c>
      <c r="C247" s="308">
        <f>IF(C$134=0,0,C$134/CHI_fec!C$134)</f>
        <v>0</v>
      </c>
      <c r="D247" s="308">
        <f>IF(D$134=0,0,D$134/CHI_fec!D$134)</f>
        <v>0</v>
      </c>
      <c r="E247" s="308">
        <f>IF(E$134=0,0,E$134/CHI_fec!E$134)</f>
        <v>0</v>
      </c>
      <c r="F247" s="308">
        <f>IF(F$134=0,0,F$134/CHI_fec!F$134)</f>
        <v>0</v>
      </c>
      <c r="G247" s="308">
        <f>IF(G$134=0,0,G$134/CHI_fec!G$134)</f>
        <v>0</v>
      </c>
      <c r="H247" s="308">
        <f>IF(H$134=0,0,H$134/CHI_fec!H$134)</f>
        <v>0</v>
      </c>
      <c r="I247" s="308">
        <f>IF(I$134=0,0,I$134/CHI_fec!I$134)</f>
        <v>0</v>
      </c>
      <c r="J247" s="308">
        <f>IF(J$134=0,0,J$134/CHI_fec!J$134)</f>
        <v>0</v>
      </c>
      <c r="K247" s="308">
        <f>IF(K$134=0,0,K$134/CHI_fec!K$134)</f>
        <v>0</v>
      </c>
      <c r="L247" s="308">
        <f>IF(L$134=0,0,L$134/CHI_fec!L$134)</f>
        <v>0</v>
      </c>
      <c r="M247" s="308">
        <f>IF(M$134=0,0,M$134/CHI_fec!M$134)</f>
        <v>0</v>
      </c>
      <c r="N247" s="308">
        <f>IF(N$134=0,0,N$134/CHI_fec!N$134)</f>
        <v>0</v>
      </c>
      <c r="O247" s="308">
        <f>IF(O$134=0,0,O$134/CHI_fec!O$134)</f>
        <v>0</v>
      </c>
      <c r="P247" s="308">
        <f>IF(P$134=0,0,P$134/CHI_fec!P$134)</f>
        <v>0</v>
      </c>
      <c r="Q247" s="308">
        <f>IF(Q$134=0,0,Q$134/CHI_fec!Q$134)</f>
        <v>0</v>
      </c>
      <c r="R247" s="308">
        <f>IF(R$134=0,0,R$134/CHI_fec!R$134)</f>
        <v>0</v>
      </c>
      <c r="S247" s="308">
        <f>IF(S$134=0,0,S$134/CHI_fec!S$134)</f>
        <v>0</v>
      </c>
      <c r="T247" s="308">
        <f>IF(T$134=0,0,T$134/CHI_fec!T$134)</f>
        <v>0</v>
      </c>
      <c r="U247" s="308">
        <f>IF(U$134=0,0,U$134/CHI_fec!U$134)</f>
        <v>0</v>
      </c>
      <c r="V247" s="308">
        <f>IF(V$134=0,0,V$134/CHI_fec!V$134)</f>
        <v>0</v>
      </c>
      <c r="W247" s="308">
        <f>IF(W$134=0,0,W$134/CHI_fec!W$134)</f>
        <v>0</v>
      </c>
      <c r="X247" s="308">
        <f>IF(X$134=0,0,X$134/CHI_fec!X$134)</f>
        <v>0</v>
      </c>
      <c r="Y247" s="308">
        <f>IF(Y$134=0,0,Y$134/CHI_fec!Y$134)</f>
        <v>0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</v>
      </c>
      <c r="C248" s="308">
        <f>IF(C$142=0,0,C$142/CHI_fec!C$142)</f>
        <v>0</v>
      </c>
      <c r="D248" s="308">
        <f>IF(D$142=0,0,D$142/CHI_fec!D$142)</f>
        <v>0</v>
      </c>
      <c r="E248" s="308">
        <f>IF(E$142=0,0,E$142/CHI_fec!E$142)</f>
        <v>0</v>
      </c>
      <c r="F248" s="308">
        <f>IF(F$142=0,0,F$142/CHI_fec!F$142)</f>
        <v>0</v>
      </c>
      <c r="G248" s="308">
        <f>IF(G$142=0,0,G$142/CHI_fec!G$142)</f>
        <v>0</v>
      </c>
      <c r="H248" s="308">
        <f>IF(H$142=0,0,H$142/CHI_fec!H$142)</f>
        <v>0</v>
      </c>
      <c r="I248" s="308">
        <f>IF(I$142=0,0,I$142/CHI_fec!I$142)</f>
        <v>0</v>
      </c>
      <c r="J248" s="308">
        <f>IF(J$142=0,0,J$142/CHI_fec!J$142)</f>
        <v>0</v>
      </c>
      <c r="K248" s="308">
        <f>IF(K$142=0,0,K$142/CHI_fec!K$142)</f>
        <v>0</v>
      </c>
      <c r="L248" s="308">
        <f>IF(L$142=0,0,L$142/CHI_fec!L$142)</f>
        <v>0</v>
      </c>
      <c r="M248" s="308">
        <f>IF(M$142=0,0,M$142/CHI_fec!M$142)</f>
        <v>0</v>
      </c>
      <c r="N248" s="308">
        <f>IF(N$142=0,0,N$142/CHI_fec!N$142)</f>
        <v>0</v>
      </c>
      <c r="O248" s="308">
        <f>IF(O$142=0,0,O$142/CHI_fec!O$142)</f>
        <v>0</v>
      </c>
      <c r="P248" s="308">
        <f>IF(P$142=0,0,P$142/CHI_fec!P$142)</f>
        <v>0</v>
      </c>
      <c r="Q248" s="308">
        <f>IF(Q$142=0,0,Q$142/CHI_fec!Q$142)</f>
        <v>0</v>
      </c>
      <c r="R248" s="308">
        <f>IF(R$142=0,0,R$142/CHI_fec!R$142)</f>
        <v>0</v>
      </c>
      <c r="S248" s="308">
        <f>IF(S$142=0,0,S$142/CHI_fec!S$142)</f>
        <v>0</v>
      </c>
      <c r="T248" s="308">
        <f>IF(T$142=0,0,T$142/CHI_fec!T$142)</f>
        <v>0</v>
      </c>
      <c r="U248" s="308">
        <f>IF(U$142=0,0,U$142/CHI_fec!U$142)</f>
        <v>0</v>
      </c>
      <c r="V248" s="308">
        <f>IF(V$142=0,0,V$142/CHI_fec!V$142)</f>
        <v>0</v>
      </c>
      <c r="W248" s="308">
        <f>IF(W$142=0,0,W$142/CHI_fec!W$142)</f>
        <v>0</v>
      </c>
      <c r="X248" s="308">
        <f>IF(X$142=0,0,X$142/CHI_fec!X$142)</f>
        <v>0</v>
      </c>
      <c r="Y248" s="308">
        <f>IF(Y$142=0,0,Y$142/CHI_fec!Y$142)</f>
        <v>0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</v>
      </c>
      <c r="C249" s="309">
        <f>IF(C$156=0,0,C$156/CHI_fec!C$156)</f>
        <v>0</v>
      </c>
      <c r="D249" s="309">
        <f>IF(D$156=0,0,D$156/CHI_fec!D$156)</f>
        <v>0</v>
      </c>
      <c r="E249" s="309">
        <f>IF(E$156=0,0,E$156/CHI_fec!E$156)</f>
        <v>0</v>
      </c>
      <c r="F249" s="309">
        <f>IF(F$156=0,0,F$156/CHI_fec!F$156)</f>
        <v>0</v>
      </c>
      <c r="G249" s="309">
        <f>IF(G$156=0,0,G$156/CHI_fec!G$156)</f>
        <v>0</v>
      </c>
      <c r="H249" s="309">
        <f>IF(H$156=0,0,H$156/CHI_fec!H$156)</f>
        <v>0</v>
      </c>
      <c r="I249" s="309">
        <f>IF(I$156=0,0,I$156/CHI_fec!I$156)</f>
        <v>0</v>
      </c>
      <c r="J249" s="309">
        <f>IF(J$156=0,0,J$156/CHI_fec!J$156)</f>
        <v>0</v>
      </c>
      <c r="K249" s="309">
        <f>IF(K$156=0,0,K$156/CHI_fec!K$156)</f>
        <v>0</v>
      </c>
      <c r="L249" s="309">
        <f>IF(L$156=0,0,L$156/CHI_fec!L$156)</f>
        <v>0</v>
      </c>
      <c r="M249" s="309">
        <f>IF(M$156=0,0,M$156/CHI_fec!M$156)</f>
        <v>0</v>
      </c>
      <c r="N249" s="309">
        <f>IF(N$156=0,0,N$156/CHI_fec!N$156)</f>
        <v>0</v>
      </c>
      <c r="O249" s="309">
        <f>IF(O$156=0,0,O$156/CHI_fec!O$156)</f>
        <v>0</v>
      </c>
      <c r="P249" s="309">
        <f>IF(P$156=0,0,P$156/CHI_fec!P$156)</f>
        <v>0</v>
      </c>
      <c r="Q249" s="309">
        <f>IF(Q$156=0,0,Q$156/CHI_fec!Q$156)</f>
        <v>0</v>
      </c>
      <c r="R249" s="309">
        <f>IF(R$156=0,0,R$156/CHI_fec!R$156)</f>
        <v>0</v>
      </c>
      <c r="S249" s="309">
        <f>IF(S$156=0,0,S$156/CHI_fec!S$156)</f>
        <v>0</v>
      </c>
      <c r="T249" s="309">
        <f>IF(T$156=0,0,T$156/CHI_fec!T$156)</f>
        <v>0</v>
      </c>
      <c r="U249" s="309">
        <f>IF(U$156=0,0,U$156/CHI_fec!U$156)</f>
        <v>0</v>
      </c>
      <c r="V249" s="309">
        <f>IF(V$156=0,0,V$156/CHI_fec!V$156)</f>
        <v>0</v>
      </c>
      <c r="W249" s="309">
        <f>IF(W$156=0,0,W$156/CHI_fec!W$156)</f>
        <v>0</v>
      </c>
      <c r="X249" s="309">
        <f>IF(X$156=0,0,X$156/CHI_fec!X$156)</f>
        <v>0</v>
      </c>
      <c r="Y249" s="309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1052.2360009615418</v>
      </c>
      <c r="C5" s="223">
        <f t="shared" si="0"/>
        <v>1133.8376618957348</v>
      </c>
      <c r="D5" s="223">
        <f t="shared" si="0"/>
        <v>1164.0406454547692</v>
      </c>
      <c r="E5" s="223">
        <f t="shared" si="0"/>
        <v>1158.9537202378506</v>
      </c>
      <c r="F5" s="223">
        <f t="shared" si="0"/>
        <v>1145.7513581557605</v>
      </c>
      <c r="G5" s="223">
        <f t="shared" si="0"/>
        <v>1096.1113276609422</v>
      </c>
      <c r="H5" s="223">
        <f t="shared" si="0"/>
        <v>1253.8257772313425</v>
      </c>
      <c r="I5" s="223">
        <f t="shared" si="0"/>
        <v>2266.2396211361151</v>
      </c>
      <c r="J5" s="223">
        <f t="shared" si="0"/>
        <v>1928.4211904705337</v>
      </c>
      <c r="K5" s="223">
        <f t="shared" si="0"/>
        <v>1217.1304248227375</v>
      </c>
      <c r="L5" s="223">
        <f t="shared" si="0"/>
        <v>1218.6916765376977</v>
      </c>
      <c r="M5" s="223">
        <f t="shared" si="0"/>
        <v>2126.7112262147707</v>
      </c>
      <c r="N5" s="223">
        <f t="shared" si="0"/>
        <v>2224.4905025410285</v>
      </c>
      <c r="O5" s="223">
        <f t="shared" si="0"/>
        <v>1781.5061504386381</v>
      </c>
      <c r="P5" s="223">
        <f t="shared" si="0"/>
        <v>1950.273577046705</v>
      </c>
      <c r="Q5" s="223">
        <f t="shared" si="0"/>
        <v>2104.1638988735567</v>
      </c>
      <c r="R5" s="223">
        <f t="shared" si="0"/>
        <v>1891.539858271311</v>
      </c>
      <c r="S5" s="223">
        <f t="shared" si="0"/>
        <v>2141.9882621259476</v>
      </c>
      <c r="T5" s="223">
        <f t="shared" si="0"/>
        <v>1875.7127846094158</v>
      </c>
      <c r="U5" s="223">
        <f t="shared" si="0"/>
        <v>2062.1435988734956</v>
      </c>
      <c r="V5" s="223">
        <f t="shared" si="0"/>
        <v>1910.76280955888</v>
      </c>
      <c r="W5" s="223">
        <f t="shared" si="0"/>
        <v>1684.774814129624</v>
      </c>
      <c r="X5" s="223">
        <f t="shared" si="0"/>
        <v>1120.9648780793655</v>
      </c>
      <c r="Y5" s="223">
        <f t="shared" si="0"/>
        <v>1056.7086648768477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0.38166637445033802</v>
      </c>
      <c r="C10" s="260">
        <v>0.37218677627899888</v>
      </c>
      <c r="D10" s="260">
        <v>0.33486252012809298</v>
      </c>
      <c r="E10" s="260">
        <v>0.51932313793794127</v>
      </c>
      <c r="F10" s="260">
        <v>5.7668398003642958</v>
      </c>
      <c r="G10" s="260">
        <v>16.263246270914429</v>
      </c>
      <c r="H10" s="260">
        <v>16.993472263522889</v>
      </c>
      <c r="I10" s="260">
        <v>16.820814760382419</v>
      </c>
      <c r="J10" s="260">
        <v>16.851064417661529</v>
      </c>
      <c r="K10" s="260">
        <v>19.14113514533857</v>
      </c>
      <c r="L10" s="260">
        <v>18.83636552449541</v>
      </c>
      <c r="M10" s="260">
        <v>20.249029461768021</v>
      </c>
      <c r="N10" s="260">
        <v>22.84359114215103</v>
      </c>
      <c r="O10" s="260">
        <v>17.60700806404304</v>
      </c>
      <c r="P10" s="260">
        <v>19.935101955472739</v>
      </c>
      <c r="Q10" s="260">
        <v>18.860612207335389</v>
      </c>
      <c r="R10" s="260">
        <v>16.223965796859371</v>
      </c>
      <c r="S10" s="260">
        <v>17.911785501502031</v>
      </c>
      <c r="T10" s="260">
        <v>18.478203184457769</v>
      </c>
      <c r="U10" s="260">
        <v>19.770614027154689</v>
      </c>
      <c r="V10" s="260">
        <v>15.67905879249501</v>
      </c>
      <c r="W10" s="260">
        <v>16.628287082310379</v>
      </c>
      <c r="X10" s="260">
        <v>9.546636377034714</v>
      </c>
      <c r="Y10" s="260">
        <v>6.3051935146293081</v>
      </c>
      <c r="DA10" s="68" t="s">
        <v>1272</v>
      </c>
    </row>
    <row r="11" spans="1:105" ht="12" customHeight="1" x14ac:dyDescent="0.25">
      <c r="A11" s="37" t="s">
        <v>159</v>
      </c>
      <c r="B11" s="226">
        <v>8.8105380854380258E-2</v>
      </c>
      <c r="C11" s="226">
        <v>8.6805933374479435E-2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2.1734755718078449E-2</v>
      </c>
      <c r="U11" s="226">
        <v>2.1395181107155659E-2</v>
      </c>
      <c r="V11" s="226">
        <v>3.7601030328470057E-2</v>
      </c>
      <c r="W11" s="226">
        <v>3.9975827118431527E-2</v>
      </c>
      <c r="X11" s="226">
        <v>0.14531800608539799</v>
      </c>
      <c r="Y11" s="226">
        <v>5.4696440492146441E-2</v>
      </c>
      <c r="DA11" s="69" t="s">
        <v>1273</v>
      </c>
    </row>
    <row r="12" spans="1:105" ht="12" customHeight="1" x14ac:dyDescent="0.25">
      <c r="A12" s="37" t="s">
        <v>35</v>
      </c>
      <c r="B12" s="226">
        <v>0.29356099359595778</v>
      </c>
      <c r="C12" s="226">
        <v>0.28538084290451943</v>
      </c>
      <c r="D12" s="226">
        <v>0.33486252012809298</v>
      </c>
      <c r="E12" s="226">
        <v>0.51932313793794127</v>
      </c>
      <c r="F12" s="226">
        <v>5.7668398003642958</v>
      </c>
      <c r="G12" s="226">
        <v>16.263246270914429</v>
      </c>
      <c r="H12" s="226">
        <v>16.993472263522889</v>
      </c>
      <c r="I12" s="226">
        <v>16.820814760382419</v>
      </c>
      <c r="J12" s="226">
        <v>16.851064417661529</v>
      </c>
      <c r="K12" s="226">
        <v>19.14113514533857</v>
      </c>
      <c r="L12" s="226">
        <v>18.83636552449541</v>
      </c>
      <c r="M12" s="226">
        <v>20.249029461768021</v>
      </c>
      <c r="N12" s="226">
        <v>22.84359114215103</v>
      </c>
      <c r="O12" s="226">
        <v>17.60700806404304</v>
      </c>
      <c r="P12" s="226">
        <v>19.935101955472739</v>
      </c>
      <c r="Q12" s="226">
        <v>18.860612207335389</v>
      </c>
      <c r="R12" s="226">
        <v>16.223965796859371</v>
      </c>
      <c r="S12" s="226">
        <v>17.911785501502031</v>
      </c>
      <c r="T12" s="226">
        <v>18.45646842873969</v>
      </c>
      <c r="U12" s="226">
        <v>19.74921884604753</v>
      </c>
      <c r="V12" s="226">
        <v>15.64145776216654</v>
      </c>
      <c r="W12" s="226">
        <v>16.58831125519194</v>
      </c>
      <c r="X12" s="226">
        <v>9.4013183709493156</v>
      </c>
      <c r="Y12" s="226">
        <v>6.2504970741371606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0.57219256952221387</v>
      </c>
      <c r="C25" s="294">
        <v>0.73992372160623232</v>
      </c>
      <c r="D25" s="294">
        <v>0.4903458466864446</v>
      </c>
      <c r="E25" s="294">
        <v>0.74214245445375637</v>
      </c>
      <c r="F25" s="294">
        <v>18.60615144080619</v>
      </c>
      <c r="G25" s="294">
        <v>91.687742701872168</v>
      </c>
      <c r="H25" s="294">
        <v>99.920815940812147</v>
      </c>
      <c r="I25" s="294">
        <v>85.916715684805382</v>
      </c>
      <c r="J25" s="294">
        <v>90.057231790014754</v>
      </c>
      <c r="K25" s="294">
        <v>101.7498455327092</v>
      </c>
      <c r="L25" s="294">
        <v>95.987476617854767</v>
      </c>
      <c r="M25" s="294">
        <v>91.847112757046119</v>
      </c>
      <c r="N25" s="294">
        <v>115.71010231774829</v>
      </c>
      <c r="O25" s="294">
        <v>77.679198155060661</v>
      </c>
      <c r="P25" s="294">
        <v>83.926885616192862</v>
      </c>
      <c r="Q25" s="294">
        <v>92.750500350821895</v>
      </c>
      <c r="R25" s="294">
        <v>76.321653695029497</v>
      </c>
      <c r="S25" s="294">
        <v>59.170372143808251</v>
      </c>
      <c r="T25" s="294">
        <v>67.877481602820524</v>
      </c>
      <c r="U25" s="294">
        <v>80.58228006504865</v>
      </c>
      <c r="V25" s="294">
        <v>89.198781542860786</v>
      </c>
      <c r="W25" s="294">
        <v>78.867487692471073</v>
      </c>
      <c r="X25" s="294">
        <v>76.039779689292217</v>
      </c>
      <c r="Y25" s="294">
        <v>53.485423448265053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0.75968240637907669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5.8754510080419591E-2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0.99206906067238931</v>
      </c>
      <c r="J28" s="229">
        <v>1.0283340006565931</v>
      </c>
      <c r="K28" s="229">
        <v>1.045499226133503</v>
      </c>
      <c r="L28" s="229">
        <v>0</v>
      </c>
      <c r="M28" s="229">
        <v>0</v>
      </c>
      <c r="N28" s="229">
        <v>1.0235781069806871</v>
      </c>
      <c r="O28" s="229">
        <v>0.89197486282089467</v>
      </c>
      <c r="P28" s="229">
        <v>0.88164534764555313</v>
      </c>
      <c r="Q28" s="229">
        <v>0.97924821729995803</v>
      </c>
      <c r="R28" s="229">
        <v>0.92236489418531897</v>
      </c>
      <c r="S28" s="229">
        <v>0.63938765921832585</v>
      </c>
      <c r="T28" s="229">
        <v>0.69441997008304457</v>
      </c>
      <c r="U28" s="229">
        <v>1.007805657219383</v>
      </c>
      <c r="V28" s="229">
        <v>1.2233950385211749</v>
      </c>
      <c r="W28" s="229">
        <v>1.356065681891802</v>
      </c>
      <c r="X28" s="229">
        <v>1.5867875743475619</v>
      </c>
      <c r="Y28" s="229">
        <v>4.5691867536768633</v>
      </c>
      <c r="DA28" s="73" t="s">
        <v>1281</v>
      </c>
    </row>
    <row r="29" spans="1:105" ht="12" customHeight="1" x14ac:dyDescent="0.25">
      <c r="A29" s="46" t="s">
        <v>159</v>
      </c>
      <c r="B29" s="229">
        <v>9.0232990344747646E-2</v>
      </c>
      <c r="C29" s="229">
        <v>0.11753059864335649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7.9023237184032855E-2</v>
      </c>
      <c r="U29" s="229">
        <v>8.6113172262826762E-2</v>
      </c>
      <c r="V29" s="229">
        <v>0.21097983111664531</v>
      </c>
      <c r="W29" s="229">
        <v>0.1863441009083289</v>
      </c>
      <c r="X29" s="229">
        <v>1.1333164827836699</v>
      </c>
      <c r="Y29" s="229">
        <v>0.42433971665699027</v>
      </c>
      <c r="DA29" s="73" t="s">
        <v>1282</v>
      </c>
    </row>
    <row r="30" spans="1:105" ht="12" customHeight="1" x14ac:dyDescent="0.25">
      <c r="A30" s="46" t="s">
        <v>32</v>
      </c>
      <c r="B30" s="229">
        <v>0.18130953892034321</v>
      </c>
      <c r="C30" s="229">
        <v>0.2360027000499792</v>
      </c>
      <c r="D30" s="229">
        <v>9.1881829476943247E-2</v>
      </c>
      <c r="E30" s="229">
        <v>0.1055987632252323</v>
      </c>
      <c r="F30" s="229">
        <v>0</v>
      </c>
      <c r="G30" s="229">
        <v>0</v>
      </c>
      <c r="H30" s="229">
        <v>1.170504474220057</v>
      </c>
      <c r="I30" s="229">
        <v>0</v>
      </c>
      <c r="J30" s="229">
        <v>0</v>
      </c>
      <c r="K30" s="229">
        <v>0</v>
      </c>
      <c r="L30" s="229">
        <v>1.0728112504774321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0.300650040257123</v>
      </c>
      <c r="C32" s="229">
        <v>0.38639042291289671</v>
      </c>
      <c r="D32" s="229">
        <v>0.39846401720950142</v>
      </c>
      <c r="E32" s="229">
        <v>0.63654369122852406</v>
      </c>
      <c r="F32" s="229">
        <v>18.60615144080619</v>
      </c>
      <c r="G32" s="229">
        <v>91.687742701872168</v>
      </c>
      <c r="H32" s="229">
        <v>98.750311466592095</v>
      </c>
      <c r="I32" s="229">
        <v>84.92464662413299</v>
      </c>
      <c r="J32" s="229">
        <v>89.028897789358155</v>
      </c>
      <c r="K32" s="229">
        <v>100.7043463065757</v>
      </c>
      <c r="L32" s="229">
        <v>94.154982960998268</v>
      </c>
      <c r="M32" s="229">
        <v>91.847112757046119</v>
      </c>
      <c r="N32" s="229">
        <v>114.6865242107676</v>
      </c>
      <c r="O32" s="229">
        <v>76.787223292239773</v>
      </c>
      <c r="P32" s="229">
        <v>83.045240268547303</v>
      </c>
      <c r="Q32" s="229">
        <v>91.771252133521941</v>
      </c>
      <c r="R32" s="229">
        <v>75.399288800844175</v>
      </c>
      <c r="S32" s="229">
        <v>58.472229974509503</v>
      </c>
      <c r="T32" s="229">
        <v>67.104038395553445</v>
      </c>
      <c r="U32" s="229">
        <v>79.488361235566444</v>
      </c>
      <c r="V32" s="229">
        <v>87.764406673222965</v>
      </c>
      <c r="W32" s="229">
        <v>77.325077909670938</v>
      </c>
      <c r="X32" s="229">
        <v>73.31967563216098</v>
      </c>
      <c r="Y32" s="229">
        <v>48.491896977931191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18.625617009808881</v>
      </c>
      <c r="C36" s="261">
        <v>18.45916492861112</v>
      </c>
      <c r="D36" s="261">
        <v>15.807034391126241</v>
      </c>
      <c r="E36" s="261">
        <v>20.659076922910881</v>
      </c>
      <c r="F36" s="261">
        <v>72.128491074907799</v>
      </c>
      <c r="G36" s="261">
        <v>149.75014936980949</v>
      </c>
      <c r="H36" s="261">
        <v>159.22066112217499</v>
      </c>
      <c r="I36" s="261">
        <v>164.21898367924601</v>
      </c>
      <c r="J36" s="261">
        <v>161.738620818621</v>
      </c>
      <c r="K36" s="261">
        <v>173.01876300287219</v>
      </c>
      <c r="L36" s="261">
        <v>174.72329432252391</v>
      </c>
      <c r="M36" s="261">
        <v>189.21881879242571</v>
      </c>
      <c r="N36" s="261">
        <v>208.9614180211376</v>
      </c>
      <c r="O36" s="261">
        <v>167.05292961572931</v>
      </c>
      <c r="P36" s="261">
        <v>186.19983015040029</v>
      </c>
      <c r="Q36" s="261">
        <v>175.63709347461401</v>
      </c>
      <c r="R36" s="261">
        <v>157.67952114303509</v>
      </c>
      <c r="S36" s="261">
        <v>176.47681074102971</v>
      </c>
      <c r="T36" s="261">
        <v>181.4435546261212</v>
      </c>
      <c r="U36" s="261">
        <v>190.97822096883979</v>
      </c>
      <c r="V36" s="261">
        <v>158.91129524442781</v>
      </c>
      <c r="W36" s="261">
        <v>168.96276690522549</v>
      </c>
      <c r="X36" s="261">
        <v>95.628027469072151</v>
      </c>
      <c r="Y36" s="261">
        <v>67.723906036831409</v>
      </c>
      <c r="DA36" s="70" t="s">
        <v>1289</v>
      </c>
    </row>
    <row r="37" spans="1:105" ht="12" customHeight="1" x14ac:dyDescent="0.25">
      <c r="A37" s="60" t="s">
        <v>1012</v>
      </c>
      <c r="B37" s="262">
        <v>18.625617009808881</v>
      </c>
      <c r="C37" s="262">
        <v>18.45916492861112</v>
      </c>
      <c r="D37" s="262">
        <v>15.807034391126241</v>
      </c>
      <c r="E37" s="262">
        <v>20.659076922910881</v>
      </c>
      <c r="F37" s="262">
        <v>72.128491074907799</v>
      </c>
      <c r="G37" s="262">
        <v>149.75014936980949</v>
      </c>
      <c r="H37" s="262">
        <v>159.22066112217499</v>
      </c>
      <c r="I37" s="262">
        <v>164.21898367924601</v>
      </c>
      <c r="J37" s="262">
        <v>161.738620818621</v>
      </c>
      <c r="K37" s="262">
        <v>173.01876300287219</v>
      </c>
      <c r="L37" s="262">
        <v>174.72329432252391</v>
      </c>
      <c r="M37" s="262">
        <v>189.21881879242571</v>
      </c>
      <c r="N37" s="262">
        <v>208.9614180211376</v>
      </c>
      <c r="O37" s="262">
        <v>167.05292961572931</v>
      </c>
      <c r="P37" s="262">
        <v>186.19983015040029</v>
      </c>
      <c r="Q37" s="262">
        <v>175.63709347461401</v>
      </c>
      <c r="R37" s="262">
        <v>157.67952114303509</v>
      </c>
      <c r="S37" s="262">
        <v>176.47681074102971</v>
      </c>
      <c r="T37" s="262">
        <v>181.4435546261212</v>
      </c>
      <c r="U37" s="262">
        <v>190.97822096883979</v>
      </c>
      <c r="V37" s="262">
        <v>158.91129524442781</v>
      </c>
      <c r="W37" s="262">
        <v>168.96276690522549</v>
      </c>
      <c r="X37" s="262">
        <v>95.628027469072151</v>
      </c>
      <c r="Y37" s="262">
        <v>67.723906036831409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1.3828284413586149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0.17523649387304299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1.896215091378967</v>
      </c>
      <c r="J39" s="295">
        <v>1.8468402781344799</v>
      </c>
      <c r="K39" s="295">
        <v>1.777801055903601</v>
      </c>
      <c r="L39" s="295">
        <v>0</v>
      </c>
      <c r="M39" s="295">
        <v>0</v>
      </c>
      <c r="N39" s="295">
        <v>1.848484517823026</v>
      </c>
      <c r="O39" s="295">
        <v>1.9182357377116039</v>
      </c>
      <c r="P39" s="295">
        <v>1.956014604607454</v>
      </c>
      <c r="Q39" s="295">
        <v>1.8543545320641259</v>
      </c>
      <c r="R39" s="295">
        <v>1.905593600152288</v>
      </c>
      <c r="S39" s="295">
        <v>1.9069863994058061</v>
      </c>
      <c r="T39" s="295">
        <v>1.8562566671595071</v>
      </c>
      <c r="U39" s="295">
        <v>2.388477111130674</v>
      </c>
      <c r="V39" s="295">
        <v>2.1795285406851681</v>
      </c>
      <c r="W39" s="295">
        <v>2.9051845877364411</v>
      </c>
      <c r="X39" s="295">
        <v>1.995552411741915</v>
      </c>
      <c r="Y39" s="295">
        <v>5.7855608952981816</v>
      </c>
      <c r="DA39" s="122" t="s">
        <v>1292</v>
      </c>
    </row>
    <row r="40" spans="1:105" ht="12" customHeight="1" x14ac:dyDescent="0.25">
      <c r="A40" s="59" t="s">
        <v>159</v>
      </c>
      <c r="B40" s="295">
        <v>2.9372019304871548</v>
      </c>
      <c r="C40" s="295">
        <v>2.9320815662005151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0.21123731632580489</v>
      </c>
      <c r="U40" s="295">
        <v>0.2040863131132844</v>
      </c>
      <c r="V40" s="295">
        <v>0.37586924006452588</v>
      </c>
      <c r="W40" s="295">
        <v>0.39921665831056341</v>
      </c>
      <c r="X40" s="295">
        <v>1.425264778378236</v>
      </c>
      <c r="Y40" s="295">
        <v>0.53730420824602931</v>
      </c>
      <c r="DA40" s="122" t="s">
        <v>1293</v>
      </c>
    </row>
    <row r="41" spans="1:105" ht="12" customHeight="1" x14ac:dyDescent="0.25">
      <c r="A41" s="59" t="s">
        <v>32</v>
      </c>
      <c r="B41" s="295">
        <v>5.9018627854171184</v>
      </c>
      <c r="C41" s="295">
        <v>5.8876511681003718</v>
      </c>
      <c r="D41" s="295">
        <v>2.9619486904522989</v>
      </c>
      <c r="E41" s="295">
        <v>2.9395609418949671</v>
      </c>
      <c r="F41" s="295">
        <v>0</v>
      </c>
      <c r="G41" s="295">
        <v>0</v>
      </c>
      <c r="H41" s="295">
        <v>1.865161873199435</v>
      </c>
      <c r="I41" s="295">
        <v>0</v>
      </c>
      <c r="J41" s="295">
        <v>0</v>
      </c>
      <c r="K41" s="295">
        <v>0</v>
      </c>
      <c r="L41" s="295">
        <v>1.952808037822888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9.7865522939046077</v>
      </c>
      <c r="C42" s="295">
        <v>9.6394321943102383</v>
      </c>
      <c r="D42" s="295">
        <v>12.845085700673939</v>
      </c>
      <c r="E42" s="295">
        <v>17.71951598101591</v>
      </c>
      <c r="F42" s="295">
        <v>72.128491074907799</v>
      </c>
      <c r="G42" s="295">
        <v>149.75014936980949</v>
      </c>
      <c r="H42" s="295">
        <v>157.3554992489756</v>
      </c>
      <c r="I42" s="295">
        <v>162.3227685878671</v>
      </c>
      <c r="J42" s="295">
        <v>159.89178054048651</v>
      </c>
      <c r="K42" s="295">
        <v>171.24096194696861</v>
      </c>
      <c r="L42" s="295">
        <v>171.3876578433424</v>
      </c>
      <c r="M42" s="295">
        <v>189.21881879242571</v>
      </c>
      <c r="N42" s="295">
        <v>207.11293350331451</v>
      </c>
      <c r="O42" s="295">
        <v>165.13469387801771</v>
      </c>
      <c r="P42" s="295">
        <v>184.24381554579281</v>
      </c>
      <c r="Q42" s="295">
        <v>173.78273894254991</v>
      </c>
      <c r="R42" s="295">
        <v>155.77392754288289</v>
      </c>
      <c r="S42" s="295">
        <v>174.3945878477509</v>
      </c>
      <c r="T42" s="295">
        <v>179.37606064263591</v>
      </c>
      <c r="U42" s="295">
        <v>188.38565754459589</v>
      </c>
      <c r="V42" s="295">
        <v>156.3558974636781</v>
      </c>
      <c r="W42" s="295">
        <v>165.65836565917849</v>
      </c>
      <c r="X42" s="295">
        <v>92.207210278952005</v>
      </c>
      <c r="Y42" s="295">
        <v>61.401040933287192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0.30129500776042306</v>
      </c>
      <c r="C44" s="261">
        <f t="shared" si="1"/>
        <v>0.29741646923851872</v>
      </c>
      <c r="D44" s="261">
        <f t="shared" si="1"/>
        <v>0.33332269682837379</v>
      </c>
      <c r="E44" s="261">
        <f t="shared" si="1"/>
        <v>0.51647772254812374</v>
      </c>
      <c r="F44" s="261">
        <f t="shared" si="1"/>
        <v>5.9941158396821397</v>
      </c>
      <c r="G44" s="261">
        <f t="shared" si="1"/>
        <v>17.883639318345882</v>
      </c>
      <c r="H44" s="261">
        <f t="shared" si="1"/>
        <v>18.789427904832472</v>
      </c>
      <c r="I44" s="261">
        <f t="shared" si="1"/>
        <v>18.274117011681497</v>
      </c>
      <c r="J44" s="261">
        <f t="shared" si="1"/>
        <v>18.406533444236459</v>
      </c>
      <c r="K44" s="261">
        <f t="shared" si="1"/>
        <v>20.894351141817662</v>
      </c>
      <c r="L44" s="261">
        <f t="shared" si="1"/>
        <v>20.458210072823636</v>
      </c>
      <c r="M44" s="261">
        <f t="shared" si="1"/>
        <v>21.709305203530683</v>
      </c>
      <c r="N44" s="261">
        <f t="shared" si="1"/>
        <v>24.793041059991694</v>
      </c>
      <c r="O44" s="261">
        <f t="shared" si="1"/>
        <v>18.822204603804973</v>
      </c>
      <c r="P44" s="261">
        <f t="shared" si="1"/>
        <v>21.210489324639095</v>
      </c>
      <c r="Q44" s="261">
        <f t="shared" si="1"/>
        <v>20.40061284078536</v>
      </c>
      <c r="R44" s="261">
        <f t="shared" si="1"/>
        <v>17.462197636387234</v>
      </c>
      <c r="S44" s="261">
        <f t="shared" si="1"/>
        <v>18.652163739607843</v>
      </c>
      <c r="T44" s="261">
        <f t="shared" si="1"/>
        <v>19.719275196016323</v>
      </c>
      <c r="U44" s="261">
        <f t="shared" si="1"/>
        <v>21.318943812452584</v>
      </c>
      <c r="V44" s="261">
        <f t="shared" si="1"/>
        <v>17.548453979096355</v>
      </c>
      <c r="W44" s="261">
        <f t="shared" si="1"/>
        <v>18.551272449617048</v>
      </c>
      <c r="X44" s="261">
        <f t="shared" si="1"/>
        <v>11.384724543966334</v>
      </c>
      <c r="Y44" s="261">
        <f t="shared" si="1"/>
        <v>7.6508018771219257</v>
      </c>
      <c r="DA44" s="70"/>
    </row>
    <row r="45" spans="1:105" ht="12" customHeight="1" x14ac:dyDescent="0.25">
      <c r="A45" s="60" t="s">
        <v>1022</v>
      </c>
      <c r="B45" s="262">
        <v>0.28700411324635372</v>
      </c>
      <c r="C45" s="262">
        <v>0.2789363763167218</v>
      </c>
      <c r="D45" s="262">
        <v>0.3210759793006378</v>
      </c>
      <c r="E45" s="262">
        <v>0.49794221528023458</v>
      </c>
      <c r="F45" s="262">
        <v>5.52941468535679</v>
      </c>
      <c r="G45" s="262">
        <v>15.59367623777023</v>
      </c>
      <c r="H45" s="262">
        <v>16.29383827918906</v>
      </c>
      <c r="I45" s="262">
        <v>16.1282892148052</v>
      </c>
      <c r="J45" s="262">
        <v>16.157293471031551</v>
      </c>
      <c r="K45" s="262">
        <v>18.353080271164831</v>
      </c>
      <c r="L45" s="262">
        <v>18.06085824394043</v>
      </c>
      <c r="M45" s="262">
        <v>19.415361748569719</v>
      </c>
      <c r="N45" s="262">
        <v>21.903103380766179</v>
      </c>
      <c r="O45" s="262">
        <v>16.882114351150332</v>
      </c>
      <c r="P45" s="262">
        <v>19.114358872898212</v>
      </c>
      <c r="Q45" s="262">
        <v>18.084106672682651</v>
      </c>
      <c r="R45" s="262">
        <v>15.55601297026033</v>
      </c>
      <c r="S45" s="262">
        <v>17.174343873174639</v>
      </c>
      <c r="T45" s="262">
        <v>18.02398941088882</v>
      </c>
      <c r="U45" s="262">
        <v>19.30634713529826</v>
      </c>
      <c r="V45" s="262">
        <v>15.32065437855811</v>
      </c>
      <c r="W45" s="262">
        <v>16.58150386603706</v>
      </c>
      <c r="X45" s="262">
        <v>9.4855798708362169</v>
      </c>
      <c r="Y45" s="262">
        <v>6.3149674303766119</v>
      </c>
      <c r="DA45" s="72" t="s">
        <v>1297</v>
      </c>
    </row>
    <row r="46" spans="1:105" ht="12" customHeight="1" x14ac:dyDescent="0.25">
      <c r="A46" s="60" t="s">
        <v>1024</v>
      </c>
      <c r="B46" s="262">
        <v>1.4290894514069331E-2</v>
      </c>
      <c r="C46" s="262">
        <v>1.8480092921796941E-2</v>
      </c>
      <c r="D46" s="262">
        <v>1.2246717527735989E-2</v>
      </c>
      <c r="E46" s="262">
        <v>1.853550726788911E-2</v>
      </c>
      <c r="F46" s="262">
        <v>0.46470115432534947</v>
      </c>
      <c r="G46" s="262">
        <v>2.2899630805756508</v>
      </c>
      <c r="H46" s="262">
        <v>2.495589625643412</v>
      </c>
      <c r="I46" s="262">
        <v>2.145827796876298</v>
      </c>
      <c r="J46" s="262">
        <v>2.2492399732049089</v>
      </c>
      <c r="K46" s="262">
        <v>2.5412708706528311</v>
      </c>
      <c r="L46" s="262">
        <v>2.3973518288832052</v>
      </c>
      <c r="M46" s="262">
        <v>2.2939434549609632</v>
      </c>
      <c r="N46" s="262">
        <v>2.8899376792255151</v>
      </c>
      <c r="O46" s="262">
        <v>1.9400902526546431</v>
      </c>
      <c r="P46" s="262">
        <v>2.0961304517408839</v>
      </c>
      <c r="Q46" s="262">
        <v>2.316506168102709</v>
      </c>
      <c r="R46" s="262">
        <v>1.9061846661269031</v>
      </c>
      <c r="S46" s="262">
        <v>1.477819866433205</v>
      </c>
      <c r="T46" s="262">
        <v>1.6952857851275029</v>
      </c>
      <c r="U46" s="262">
        <v>2.012596677154324</v>
      </c>
      <c r="V46" s="262">
        <v>2.2277996005382432</v>
      </c>
      <c r="W46" s="262">
        <v>1.969768583579989</v>
      </c>
      <c r="X46" s="262">
        <v>1.8991446731301169</v>
      </c>
      <c r="Y46" s="262">
        <v>1.335834446745314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1.897357937175426E-2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1.4674334315215229E-3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2.477759246083772E-2</v>
      </c>
      <c r="J49" s="229">
        <v>2.5683333743542709E-2</v>
      </c>
      <c r="K49" s="229">
        <v>2.6112046802164841E-2</v>
      </c>
      <c r="L49" s="229">
        <v>0</v>
      </c>
      <c r="M49" s="229">
        <v>0</v>
      </c>
      <c r="N49" s="229">
        <v>2.556455209823183E-2</v>
      </c>
      <c r="O49" s="229">
        <v>2.2277672505287571E-2</v>
      </c>
      <c r="P49" s="229">
        <v>2.2019685911935712E-2</v>
      </c>
      <c r="Q49" s="229">
        <v>2.44573832690794E-2</v>
      </c>
      <c r="R49" s="229">
        <v>2.3036683991352291E-2</v>
      </c>
      <c r="S49" s="229">
        <v>1.5969137102071491E-2</v>
      </c>
      <c r="T49" s="229">
        <v>1.7343606103110538E-2</v>
      </c>
      <c r="U49" s="229">
        <v>2.5170624550456329E-2</v>
      </c>
      <c r="V49" s="229">
        <v>3.055511444187526E-2</v>
      </c>
      <c r="W49" s="229">
        <v>3.386865304847847E-2</v>
      </c>
      <c r="X49" s="229">
        <v>3.9631087590270772E-2</v>
      </c>
      <c r="Y49" s="229">
        <v>0.11411851427291909</v>
      </c>
      <c r="DA49" s="73" t="s">
        <v>1301</v>
      </c>
    </row>
    <row r="50" spans="1:105" ht="12" customHeight="1" x14ac:dyDescent="0.25">
      <c r="A50" s="64" t="s">
        <v>159</v>
      </c>
      <c r="B50" s="229">
        <v>2.2536296613962989E-3</v>
      </c>
      <c r="C50" s="229">
        <v>2.9354058001664091E-3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1.9736585319524188E-3</v>
      </c>
      <c r="U50" s="229">
        <v>2.1507344321292561E-3</v>
      </c>
      <c r="V50" s="229">
        <v>5.269363273280132E-3</v>
      </c>
      <c r="W50" s="229">
        <v>4.6540693312806742E-3</v>
      </c>
      <c r="X50" s="229">
        <v>2.8305341888730559E-2</v>
      </c>
      <c r="Y50" s="229">
        <v>1.0598170007588141E-2</v>
      </c>
      <c r="DA50" s="73" t="s">
        <v>1302</v>
      </c>
    </row>
    <row r="51" spans="1:105" ht="12" customHeight="1" x14ac:dyDescent="0.25">
      <c r="A51" s="64" t="s">
        <v>32</v>
      </c>
      <c r="B51" s="229">
        <v>4.5283277573295736E-3</v>
      </c>
      <c r="C51" s="229">
        <v>5.8943262654844088E-3</v>
      </c>
      <c r="D51" s="229">
        <v>2.2948105284050272E-3</v>
      </c>
      <c r="E51" s="229">
        <v>2.6374001803764991E-3</v>
      </c>
      <c r="F51" s="229">
        <v>0</v>
      </c>
      <c r="G51" s="229">
        <v>0</v>
      </c>
      <c r="H51" s="229">
        <v>2.9234137002674951E-2</v>
      </c>
      <c r="I51" s="229">
        <v>0</v>
      </c>
      <c r="J51" s="229">
        <v>0</v>
      </c>
      <c r="K51" s="229">
        <v>0</v>
      </c>
      <c r="L51" s="229">
        <v>2.6794182991368959E-2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7.5089370953434608E-3</v>
      </c>
      <c r="C53" s="229">
        <v>9.6503608561461281E-3</v>
      </c>
      <c r="D53" s="229">
        <v>9.9519069993309651E-3</v>
      </c>
      <c r="E53" s="229">
        <v>1.589810708751261E-2</v>
      </c>
      <c r="F53" s="229">
        <v>0.46470115432534947</v>
      </c>
      <c r="G53" s="229">
        <v>2.2899630805756508</v>
      </c>
      <c r="H53" s="229">
        <v>2.4663554886407368</v>
      </c>
      <c r="I53" s="229">
        <v>2.12105020441546</v>
      </c>
      <c r="J53" s="229">
        <v>2.2235566394613659</v>
      </c>
      <c r="K53" s="229">
        <v>2.5151588238506659</v>
      </c>
      <c r="L53" s="229">
        <v>2.3515840665200809</v>
      </c>
      <c r="M53" s="229">
        <v>2.2939434549609632</v>
      </c>
      <c r="N53" s="229">
        <v>2.864373127127283</v>
      </c>
      <c r="O53" s="229">
        <v>1.917812580149356</v>
      </c>
      <c r="P53" s="229">
        <v>2.0741107658289479</v>
      </c>
      <c r="Q53" s="229">
        <v>2.2920487848336299</v>
      </c>
      <c r="R53" s="229">
        <v>1.883147982135551</v>
      </c>
      <c r="S53" s="229">
        <v>1.4603832958996119</v>
      </c>
      <c r="T53" s="229">
        <v>1.6759685204924399</v>
      </c>
      <c r="U53" s="229">
        <v>1.9852753181717391</v>
      </c>
      <c r="V53" s="229">
        <v>2.191975122823087</v>
      </c>
      <c r="W53" s="229">
        <v>1.9312458612002299</v>
      </c>
      <c r="X53" s="229">
        <v>1.8312082436511159</v>
      </c>
      <c r="Y53" s="229">
        <v>1.2111177624648071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1032.3552299999999</v>
      </c>
      <c r="C59" s="279">
        <v>1113.9689699999999</v>
      </c>
      <c r="D59" s="279">
        <v>1147.0750800000001</v>
      </c>
      <c r="E59" s="279">
        <v>1136.5166999999999</v>
      </c>
      <c r="F59" s="279">
        <v>1043.25576</v>
      </c>
      <c r="G59" s="279">
        <v>820.52655000000004</v>
      </c>
      <c r="H59" s="279">
        <v>958.90139999999997</v>
      </c>
      <c r="I59" s="279">
        <v>1981.00899</v>
      </c>
      <c r="J59" s="279">
        <v>1641.3677399999999</v>
      </c>
      <c r="K59" s="279">
        <v>902.32632999999998</v>
      </c>
      <c r="L59" s="279">
        <v>908.68633</v>
      </c>
      <c r="M59" s="279">
        <v>1803.68696</v>
      </c>
      <c r="N59" s="279">
        <v>1852.18235</v>
      </c>
      <c r="O59" s="279">
        <v>1500.3448100000001</v>
      </c>
      <c r="P59" s="279">
        <v>1639.00127</v>
      </c>
      <c r="Q59" s="279">
        <v>1796.5150799999999</v>
      </c>
      <c r="R59" s="279">
        <v>1623.8525199999999</v>
      </c>
      <c r="S59" s="279">
        <v>1869.7771299999999</v>
      </c>
      <c r="T59" s="279">
        <v>1588.19427</v>
      </c>
      <c r="U59" s="279">
        <v>1749.4935399999999</v>
      </c>
      <c r="V59" s="279">
        <v>1629.4252200000001</v>
      </c>
      <c r="W59" s="279">
        <v>1401.7650000000001</v>
      </c>
      <c r="X59" s="279">
        <v>928.36571000000004</v>
      </c>
      <c r="Y59" s="279">
        <v>921.54333999999994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0.33336115870126193</v>
      </c>
      <c r="C61" s="223">
        <f t="shared" si="2"/>
        <v>0.19397022445739201</v>
      </c>
      <c r="D61" s="223">
        <f t="shared" si="2"/>
        <v>0.21572038538508856</v>
      </c>
      <c r="E61" s="223">
        <f t="shared" si="2"/>
        <v>0.34865560232047088</v>
      </c>
      <c r="F61" s="223">
        <f t="shared" si="2"/>
        <v>1.3623318440559131</v>
      </c>
      <c r="G61" s="223">
        <f t="shared" si="2"/>
        <v>3.271492338365301</v>
      </c>
      <c r="H61" s="223">
        <f t="shared" si="2"/>
        <v>2.9308186076999228</v>
      </c>
      <c r="I61" s="223">
        <f t="shared" si="2"/>
        <v>1.6036399032844881</v>
      </c>
      <c r="J61" s="223">
        <f t="shared" si="2"/>
        <v>2.860710568599842</v>
      </c>
      <c r="K61" s="223">
        <f t="shared" si="2"/>
        <v>9.0393462164933176</v>
      </c>
      <c r="L61" s="223">
        <f t="shared" si="2"/>
        <v>2.6860987413187818</v>
      </c>
      <c r="M61" s="223">
        <f t="shared" si="2"/>
        <v>2.3332937844447743</v>
      </c>
      <c r="N61" s="223">
        <f t="shared" si="2"/>
        <v>4.1458684982953358</v>
      </c>
      <c r="O61" s="223">
        <f t="shared" si="2"/>
        <v>9.8636006007684056</v>
      </c>
      <c r="P61" s="223">
        <f t="shared" si="2"/>
        <v>7.7745839925682327</v>
      </c>
      <c r="Q61" s="223">
        <f t="shared" si="2"/>
        <v>3.1764404057690205</v>
      </c>
      <c r="R61" s="223">
        <f t="shared" si="2"/>
        <v>3.4527810077857821</v>
      </c>
      <c r="S61" s="223">
        <f t="shared" si="2"/>
        <v>4.1866161534293065</v>
      </c>
      <c r="T61" s="223">
        <f t="shared" si="2"/>
        <v>3.4913730299687309</v>
      </c>
      <c r="U61" s="223">
        <f t="shared" si="2"/>
        <v>4.0244310859539096</v>
      </c>
      <c r="V61" s="223">
        <f t="shared" si="2"/>
        <v>2.830509960405506</v>
      </c>
      <c r="W61" s="223">
        <f t="shared" si="2"/>
        <v>2.6338353897208071</v>
      </c>
      <c r="X61" s="223">
        <f t="shared" si="2"/>
        <v>54.699402559522987</v>
      </c>
      <c r="Y61" s="223">
        <f t="shared" si="2"/>
        <v>75.039416880698639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7.6428737818927603E-3</v>
      </c>
      <c r="C66" s="260">
        <v>4.3368271586308746E-3</v>
      </c>
      <c r="D66" s="260">
        <v>5.0763303872022186E-3</v>
      </c>
      <c r="E66" s="260">
        <v>9.5998113328090145E-3</v>
      </c>
      <c r="F66" s="260">
        <v>8.8374201342406825E-2</v>
      </c>
      <c r="G66" s="260">
        <v>0.21925220179024721</v>
      </c>
      <c r="H66" s="260">
        <v>0.1918133278445337</v>
      </c>
      <c r="I66" s="260">
        <v>0.1077069849783593</v>
      </c>
      <c r="J66" s="260">
        <v>0.19107113448118651</v>
      </c>
      <c r="K66" s="260">
        <v>0.62414012427865151</v>
      </c>
      <c r="L66" s="260">
        <v>0.1855699639130407</v>
      </c>
      <c r="M66" s="260">
        <v>0.16651613304600721</v>
      </c>
      <c r="N66" s="260">
        <v>0.28910600283701893</v>
      </c>
      <c r="O66" s="260">
        <v>0.70374093061075771</v>
      </c>
      <c r="P66" s="260">
        <v>0.56721214564137667</v>
      </c>
      <c r="Q66" s="260">
        <v>0.22151150224544441</v>
      </c>
      <c r="R66" s="260">
        <v>0.23847876580687249</v>
      </c>
      <c r="S66" s="260">
        <v>0.31502399210098181</v>
      </c>
      <c r="T66" s="260">
        <v>0.256266662708791</v>
      </c>
      <c r="U66" s="260">
        <v>0.29022964516274802</v>
      </c>
      <c r="V66" s="260">
        <v>0.1796388896704729</v>
      </c>
      <c r="W66" s="260">
        <v>0.1764931936210816</v>
      </c>
      <c r="X66" s="260">
        <v>3.075081824157694</v>
      </c>
      <c r="Y66" s="260">
        <v>3.9753647020970488</v>
      </c>
      <c r="DA66" s="68" t="s">
        <v>1316</v>
      </c>
    </row>
    <row r="67" spans="1:105" ht="12" customHeight="1" x14ac:dyDescent="0.25">
      <c r="A67" s="37" t="s">
        <v>159</v>
      </c>
      <c r="B67" s="226">
        <v>1.764311321230208E-3</v>
      </c>
      <c r="C67" s="226">
        <v>1.011487654538647E-3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3.0143046145026037E-4</v>
      </c>
      <c r="U67" s="226">
        <v>3.1407804595213009E-4</v>
      </c>
      <c r="V67" s="226">
        <v>4.3080438871147812E-4</v>
      </c>
      <c r="W67" s="226">
        <v>4.243047621713251E-4</v>
      </c>
      <c r="X67" s="226">
        <v>4.6808607931377547E-2</v>
      </c>
      <c r="Y67" s="226">
        <v>3.4485586898852602E-2</v>
      </c>
      <c r="DA67" s="69" t="s">
        <v>1317</v>
      </c>
    </row>
    <row r="68" spans="1:105" ht="12" customHeight="1" x14ac:dyDescent="0.25">
      <c r="A68" s="37" t="s">
        <v>35</v>
      </c>
      <c r="B68" s="226">
        <v>5.8785624606625519E-3</v>
      </c>
      <c r="C68" s="226">
        <v>3.3253395040922281E-3</v>
      </c>
      <c r="D68" s="226">
        <v>5.0763303872022186E-3</v>
      </c>
      <c r="E68" s="226">
        <v>9.5998113328090145E-3</v>
      </c>
      <c r="F68" s="226">
        <v>8.8374201342406825E-2</v>
      </c>
      <c r="G68" s="226">
        <v>0.21925220179024721</v>
      </c>
      <c r="H68" s="226">
        <v>0.1918133278445337</v>
      </c>
      <c r="I68" s="226">
        <v>0.1077069849783593</v>
      </c>
      <c r="J68" s="226">
        <v>0.19107113448118651</v>
      </c>
      <c r="K68" s="226">
        <v>0.62414012427865151</v>
      </c>
      <c r="L68" s="226">
        <v>0.1855699639130407</v>
      </c>
      <c r="M68" s="226">
        <v>0.16651613304600721</v>
      </c>
      <c r="N68" s="226">
        <v>0.28910600283701893</v>
      </c>
      <c r="O68" s="226">
        <v>0.70374093061075771</v>
      </c>
      <c r="P68" s="226">
        <v>0.56721214564137667</v>
      </c>
      <c r="Q68" s="226">
        <v>0.22151150224544441</v>
      </c>
      <c r="R68" s="226">
        <v>0.23847876580687249</v>
      </c>
      <c r="S68" s="226">
        <v>0.31502399210098181</v>
      </c>
      <c r="T68" s="226">
        <v>0.25596523224734069</v>
      </c>
      <c r="U68" s="226">
        <v>0.28991556711679589</v>
      </c>
      <c r="V68" s="226">
        <v>0.17920808528176141</v>
      </c>
      <c r="W68" s="226">
        <v>0.17606888885891031</v>
      </c>
      <c r="X68" s="226">
        <v>3.028273216226316</v>
      </c>
      <c r="Y68" s="226">
        <v>3.940879115198197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1.0398131245021021E-2</v>
      </c>
      <c r="C72" s="261">
        <f t="shared" si="3"/>
        <v>7.8241725412995389E-3</v>
      </c>
      <c r="D72" s="261">
        <f t="shared" si="3"/>
        <v>6.7456861702404076E-3</v>
      </c>
      <c r="E72" s="261">
        <f t="shared" si="3"/>
        <v>1.2449519633616971E-2</v>
      </c>
      <c r="F72" s="261">
        <f t="shared" si="3"/>
        <v>0.25875244328920671</v>
      </c>
      <c r="G72" s="261">
        <f t="shared" si="3"/>
        <v>1.12172990615186</v>
      </c>
      <c r="H72" s="261">
        <f t="shared" si="3"/>
        <v>1.0235119506115229</v>
      </c>
      <c r="I72" s="261">
        <f t="shared" si="3"/>
        <v>0.49924623772956511</v>
      </c>
      <c r="J72" s="261">
        <f t="shared" si="3"/>
        <v>0.92667325678748957</v>
      </c>
      <c r="K72" s="261">
        <f t="shared" si="3"/>
        <v>3.0108454624251539</v>
      </c>
      <c r="L72" s="261">
        <f t="shared" si="3"/>
        <v>0.85815441589080921</v>
      </c>
      <c r="M72" s="261">
        <f t="shared" si="3"/>
        <v>0.68542178905922413</v>
      </c>
      <c r="N72" s="261">
        <f t="shared" si="3"/>
        <v>1.3289367190033481</v>
      </c>
      <c r="O72" s="261">
        <f t="shared" si="3"/>
        <v>2.8175541713726129</v>
      </c>
      <c r="P72" s="261">
        <f t="shared" si="3"/>
        <v>2.167047650954407</v>
      </c>
      <c r="Q72" s="261">
        <f t="shared" si="3"/>
        <v>0.98854638176466603</v>
      </c>
      <c r="R72" s="261">
        <f t="shared" si="3"/>
        <v>1.0180773095092159</v>
      </c>
      <c r="S72" s="261">
        <f t="shared" si="3"/>
        <v>0.94438557454745409</v>
      </c>
      <c r="T72" s="261">
        <f t="shared" si="3"/>
        <v>0.85427636030904619</v>
      </c>
      <c r="U72" s="261">
        <f t="shared" si="3"/>
        <v>1.073498539002653</v>
      </c>
      <c r="V72" s="261">
        <f t="shared" si="3"/>
        <v>0.92742668630141323</v>
      </c>
      <c r="W72" s="261">
        <f t="shared" si="3"/>
        <v>0.75965910495004196</v>
      </c>
      <c r="X72" s="261">
        <f t="shared" si="3"/>
        <v>22.227337209415111</v>
      </c>
      <c r="Y72" s="261">
        <f t="shared" si="3"/>
        <v>30.602315517287298</v>
      </c>
      <c r="DA72" s="70"/>
    </row>
    <row r="73" spans="1:105" ht="12" customHeight="1" x14ac:dyDescent="0.25">
      <c r="A73" s="60" t="s">
        <v>1052</v>
      </c>
      <c r="B73" s="262">
        <v>1.0398131245021021E-2</v>
      </c>
      <c r="C73" s="262">
        <v>7.8241725412995389E-3</v>
      </c>
      <c r="D73" s="262">
        <v>6.7456861702404076E-3</v>
      </c>
      <c r="E73" s="262">
        <v>1.2449519633616971E-2</v>
      </c>
      <c r="F73" s="262">
        <v>0.25875244328920671</v>
      </c>
      <c r="G73" s="262">
        <v>1.12172990615186</v>
      </c>
      <c r="H73" s="262">
        <v>1.0235119506115229</v>
      </c>
      <c r="I73" s="262">
        <v>0.49924623772956511</v>
      </c>
      <c r="J73" s="262">
        <v>0.92667325678748957</v>
      </c>
      <c r="K73" s="262">
        <v>3.0108454624251539</v>
      </c>
      <c r="L73" s="262">
        <v>0.85815441589080921</v>
      </c>
      <c r="M73" s="262">
        <v>0.68542178905922413</v>
      </c>
      <c r="N73" s="262">
        <v>1.3289367190033481</v>
      </c>
      <c r="O73" s="262">
        <v>2.8175541713726129</v>
      </c>
      <c r="P73" s="262">
        <v>2.167047650954407</v>
      </c>
      <c r="Q73" s="262">
        <v>0.98854638176466603</v>
      </c>
      <c r="R73" s="262">
        <v>1.0180773095092159</v>
      </c>
      <c r="S73" s="262">
        <v>0.94438557454745409</v>
      </c>
      <c r="T73" s="262">
        <v>0.85427636030904619</v>
      </c>
      <c r="U73" s="262">
        <v>1.073498539002653</v>
      </c>
      <c r="V73" s="262">
        <v>0.92742668630141323</v>
      </c>
      <c r="W73" s="262">
        <v>0.75965910495004196</v>
      </c>
      <c r="X73" s="262">
        <v>22.227337209415111</v>
      </c>
      <c r="Y73" s="262">
        <v>30.602315517287298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6.791769454511272E-3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9.3774823022399327E-4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5.764730904351676E-3</v>
      </c>
      <c r="J76" s="229">
        <v>1.0581378069400221E-2</v>
      </c>
      <c r="K76" s="229">
        <v>3.0937016017003601E-2</v>
      </c>
      <c r="L76" s="229">
        <v>0</v>
      </c>
      <c r="M76" s="229">
        <v>0</v>
      </c>
      <c r="N76" s="229">
        <v>1.1755849350121309E-2</v>
      </c>
      <c r="O76" s="229">
        <v>3.2353417069056041E-2</v>
      </c>
      <c r="P76" s="229">
        <v>2.2764665524792831E-2</v>
      </c>
      <c r="Q76" s="229">
        <v>1.0436949433155211E-2</v>
      </c>
      <c r="R76" s="229">
        <v>1.2303700514800269E-2</v>
      </c>
      <c r="S76" s="229">
        <v>1.0204912695865761E-2</v>
      </c>
      <c r="T76" s="229">
        <v>8.7396666841542004E-3</v>
      </c>
      <c r="U76" s="229">
        <v>1.3425754393525349E-2</v>
      </c>
      <c r="V76" s="229">
        <v>1.2720007908046289E-2</v>
      </c>
      <c r="W76" s="229">
        <v>1.306175297704755E-2</v>
      </c>
      <c r="X76" s="229">
        <v>0.46383698951852392</v>
      </c>
      <c r="Y76" s="229">
        <v>2.6143140631331172</v>
      </c>
      <c r="DA76" s="73" t="s">
        <v>1325</v>
      </c>
    </row>
    <row r="77" spans="1:105" ht="12" customHeight="1" x14ac:dyDescent="0.25">
      <c r="A77" s="64" t="s">
        <v>159</v>
      </c>
      <c r="B77" s="229">
        <v>1.6397529891358979E-3</v>
      </c>
      <c r="C77" s="229">
        <v>1.2428033536640991E-3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9.9455197581474388E-4</v>
      </c>
      <c r="U77" s="229">
        <v>1.1471798084939501E-3</v>
      </c>
      <c r="V77" s="229">
        <v>2.1936210592172932E-3</v>
      </c>
      <c r="W77" s="229">
        <v>1.7948840143193121E-3</v>
      </c>
      <c r="X77" s="229">
        <v>0.33128196492352829</v>
      </c>
      <c r="Y77" s="229">
        <v>0.2427909710430598</v>
      </c>
      <c r="DA77" s="73" t="s">
        <v>1326</v>
      </c>
    </row>
    <row r="78" spans="1:105" ht="12" customHeight="1" x14ac:dyDescent="0.25">
      <c r="A78" s="64" t="s">
        <v>32</v>
      </c>
      <c r="B78" s="229">
        <v>3.2948354838690111E-3</v>
      </c>
      <c r="C78" s="229">
        <v>2.4955624363483661E-3</v>
      </c>
      <c r="D78" s="229">
        <v>1.2640180203164709E-3</v>
      </c>
      <c r="E78" s="229">
        <v>1.7714306305597789E-3</v>
      </c>
      <c r="F78" s="229">
        <v>0</v>
      </c>
      <c r="G78" s="229">
        <v>0</v>
      </c>
      <c r="H78" s="229">
        <v>1.1989747144560281E-2</v>
      </c>
      <c r="I78" s="229">
        <v>0</v>
      </c>
      <c r="J78" s="229">
        <v>0</v>
      </c>
      <c r="K78" s="229">
        <v>0</v>
      </c>
      <c r="L78" s="229">
        <v>9.5912273606252943E-3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5.4635427720161143E-3</v>
      </c>
      <c r="C80" s="229">
        <v>4.0858067512870742E-3</v>
      </c>
      <c r="D80" s="229">
        <v>5.4816681499239373E-3</v>
      </c>
      <c r="E80" s="229">
        <v>1.067808900305719E-2</v>
      </c>
      <c r="F80" s="229">
        <v>0.25875244328920671</v>
      </c>
      <c r="G80" s="229">
        <v>1.12172990615186</v>
      </c>
      <c r="H80" s="229">
        <v>1.0115222034669631</v>
      </c>
      <c r="I80" s="229">
        <v>0.49348150682521341</v>
      </c>
      <c r="J80" s="229">
        <v>0.91609187871808939</v>
      </c>
      <c r="K80" s="229">
        <v>2.9799084464081509</v>
      </c>
      <c r="L80" s="229">
        <v>0.84177141907567254</v>
      </c>
      <c r="M80" s="229">
        <v>0.68542178905922413</v>
      </c>
      <c r="N80" s="229">
        <v>1.317180869653227</v>
      </c>
      <c r="O80" s="229">
        <v>2.7852007543035571</v>
      </c>
      <c r="P80" s="229">
        <v>2.1442829854296139</v>
      </c>
      <c r="Q80" s="229">
        <v>0.97810943233151082</v>
      </c>
      <c r="R80" s="229">
        <v>1.005773608994416</v>
      </c>
      <c r="S80" s="229">
        <v>0.93324291362136436</v>
      </c>
      <c r="T80" s="229">
        <v>0.84454214164907726</v>
      </c>
      <c r="U80" s="229">
        <v>1.0589256048006339</v>
      </c>
      <c r="V80" s="229">
        <v>0.91251305733414967</v>
      </c>
      <c r="W80" s="229">
        <v>0.74480246795867511</v>
      </c>
      <c r="X80" s="229">
        <v>21.432218254973058</v>
      </c>
      <c r="Y80" s="229">
        <v>27.745210483111119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0.30866250553189178</v>
      </c>
      <c r="C85" s="261">
        <v>0.17800149344898639</v>
      </c>
      <c r="D85" s="261">
        <v>0.19830522505142081</v>
      </c>
      <c r="E85" s="261">
        <v>0.31603585607416601</v>
      </c>
      <c r="F85" s="261">
        <v>0.91473412763186912</v>
      </c>
      <c r="G85" s="261">
        <v>1.670722840022816</v>
      </c>
      <c r="H85" s="261">
        <v>1.4872928724113721</v>
      </c>
      <c r="I85" s="261">
        <v>0.87020309070548385</v>
      </c>
      <c r="J85" s="261">
        <v>1.517685900622199</v>
      </c>
      <c r="K85" s="261">
        <v>4.6688297422923846</v>
      </c>
      <c r="L85" s="261">
        <v>1.4244978693679811</v>
      </c>
      <c r="M85" s="261">
        <v>1.287706394341857</v>
      </c>
      <c r="N85" s="261">
        <v>2.1885640349298581</v>
      </c>
      <c r="O85" s="261">
        <v>5.5256295401876541</v>
      </c>
      <c r="P85" s="261">
        <v>4.3843656016048662</v>
      </c>
      <c r="Q85" s="261">
        <v>1.707092911455909</v>
      </c>
      <c r="R85" s="261">
        <v>1.9180874614687839</v>
      </c>
      <c r="S85" s="261">
        <v>2.5685783534914979</v>
      </c>
      <c r="T85" s="261">
        <v>2.0824488414234921</v>
      </c>
      <c r="U85" s="261">
        <v>2.32009558298311</v>
      </c>
      <c r="V85" s="261">
        <v>1.5067304376340069</v>
      </c>
      <c r="W85" s="261">
        <v>1.484129785948116</v>
      </c>
      <c r="X85" s="261">
        <v>25.491295861660141</v>
      </c>
      <c r="Y85" s="261">
        <v>35.336292092328591</v>
      </c>
      <c r="DA85" s="70" t="s">
        <v>1334</v>
      </c>
    </row>
    <row r="86" spans="1:105" ht="12" customHeight="1" x14ac:dyDescent="0.25">
      <c r="A86" s="60" t="s">
        <v>1012</v>
      </c>
      <c r="B86" s="262">
        <v>0.30866250553189178</v>
      </c>
      <c r="C86" s="262">
        <v>0.17800149344898639</v>
      </c>
      <c r="D86" s="262">
        <v>0.19830522505142081</v>
      </c>
      <c r="E86" s="262">
        <v>0.31603585607416601</v>
      </c>
      <c r="F86" s="262">
        <v>0.91473412763186912</v>
      </c>
      <c r="G86" s="262">
        <v>1.670722840022816</v>
      </c>
      <c r="H86" s="262">
        <v>1.4872928724113721</v>
      </c>
      <c r="I86" s="262">
        <v>0.87020309070548385</v>
      </c>
      <c r="J86" s="262">
        <v>1.517685900622199</v>
      </c>
      <c r="K86" s="262">
        <v>4.6688297422923846</v>
      </c>
      <c r="L86" s="262">
        <v>1.4244978693679811</v>
      </c>
      <c r="M86" s="262">
        <v>1.287706394341857</v>
      </c>
      <c r="N86" s="262">
        <v>2.1885640349298581</v>
      </c>
      <c r="O86" s="262">
        <v>5.5256295401876541</v>
      </c>
      <c r="P86" s="262">
        <v>4.3843656016048662</v>
      </c>
      <c r="Q86" s="262">
        <v>1.707092911455909</v>
      </c>
      <c r="R86" s="262">
        <v>1.9180874614687839</v>
      </c>
      <c r="S86" s="262">
        <v>2.5685783534914979</v>
      </c>
      <c r="T86" s="262">
        <v>2.0824488414234921</v>
      </c>
      <c r="U86" s="262">
        <v>2.32009558298311</v>
      </c>
      <c r="V86" s="262">
        <v>1.5067304376340069</v>
      </c>
      <c r="W86" s="262">
        <v>1.484129785948116</v>
      </c>
      <c r="X86" s="262">
        <v>25.491295861660141</v>
      </c>
      <c r="Y86" s="262">
        <v>35.336292092328591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1.127403289901717E-2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2.5505258340403391E-3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1.004812108923615E-2</v>
      </c>
      <c r="J88" s="295">
        <v>1.7329957660323889E-2</v>
      </c>
      <c r="K88" s="295">
        <v>4.7973123270704181E-2</v>
      </c>
      <c r="L88" s="295">
        <v>0</v>
      </c>
      <c r="M88" s="295">
        <v>0</v>
      </c>
      <c r="N88" s="295">
        <v>1.9360161187377229E-2</v>
      </c>
      <c r="O88" s="295">
        <v>6.3449710709801724E-2</v>
      </c>
      <c r="P88" s="295">
        <v>4.6057416603176381E-2</v>
      </c>
      <c r="Q88" s="295">
        <v>1.8023274095402549E-2</v>
      </c>
      <c r="R88" s="295">
        <v>2.318053203492184E-2</v>
      </c>
      <c r="S88" s="295">
        <v>2.7755737228866609E-2</v>
      </c>
      <c r="T88" s="295">
        <v>2.1304474297123632E-2</v>
      </c>
      <c r="U88" s="295">
        <v>2.9016372482047002E-2</v>
      </c>
      <c r="V88" s="295">
        <v>2.0665378045601979E-2</v>
      </c>
      <c r="W88" s="295">
        <v>2.5518468117627049E-2</v>
      </c>
      <c r="X88" s="295">
        <v>0.53194882589850179</v>
      </c>
      <c r="Y88" s="295">
        <v>3.018731223255589</v>
      </c>
      <c r="DA88" s="122" t="s">
        <v>1337</v>
      </c>
    </row>
    <row r="89" spans="1:105" ht="12" customHeight="1" x14ac:dyDescent="0.25">
      <c r="A89" s="59" t="s">
        <v>159</v>
      </c>
      <c r="B89" s="295">
        <v>4.8675118072052381E-2</v>
      </c>
      <c r="C89" s="295">
        <v>2.8274025380692239E-2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2.4243953198255499E-3</v>
      </c>
      <c r="U89" s="295">
        <v>2.4793390115341778E-3</v>
      </c>
      <c r="V89" s="295">
        <v>3.5638349288166361E-3</v>
      </c>
      <c r="W89" s="295">
        <v>3.5066266047697782E-3</v>
      </c>
      <c r="X89" s="295">
        <v>0.3799288462641715</v>
      </c>
      <c r="Y89" s="295">
        <v>0.28034913453889371</v>
      </c>
      <c r="DA89" s="122" t="s">
        <v>1338</v>
      </c>
    </row>
    <row r="90" spans="1:105" ht="12" customHeight="1" x14ac:dyDescent="0.25">
      <c r="A90" s="59" t="s">
        <v>32</v>
      </c>
      <c r="B90" s="295">
        <v>9.7805283642035445E-2</v>
      </c>
      <c r="C90" s="295">
        <v>5.6774545591938022E-2</v>
      </c>
      <c r="D90" s="295">
        <v>3.7158766604610038E-2</v>
      </c>
      <c r="E90" s="295">
        <v>4.4968449569191118E-2</v>
      </c>
      <c r="F90" s="295">
        <v>0</v>
      </c>
      <c r="G90" s="295">
        <v>0</v>
      </c>
      <c r="H90" s="295">
        <v>1.74226255584654E-2</v>
      </c>
      <c r="I90" s="295">
        <v>0</v>
      </c>
      <c r="J90" s="295">
        <v>0</v>
      </c>
      <c r="K90" s="295">
        <v>0</v>
      </c>
      <c r="L90" s="295">
        <v>1.5921007556259019E-2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0.16218210381780401</v>
      </c>
      <c r="C91" s="295">
        <v>9.2952922476356184E-2</v>
      </c>
      <c r="D91" s="295">
        <v>0.16114645844681069</v>
      </c>
      <c r="E91" s="295">
        <v>0.27106740650497491</v>
      </c>
      <c r="F91" s="295">
        <v>0.91473412763186912</v>
      </c>
      <c r="G91" s="295">
        <v>1.670722840022816</v>
      </c>
      <c r="H91" s="295">
        <v>1.469870246852907</v>
      </c>
      <c r="I91" s="295">
        <v>0.86015496961624771</v>
      </c>
      <c r="J91" s="295">
        <v>1.5003559429618749</v>
      </c>
      <c r="K91" s="295">
        <v>4.6208566190216809</v>
      </c>
      <c r="L91" s="295">
        <v>1.397302828912705</v>
      </c>
      <c r="M91" s="295">
        <v>1.287706394341857</v>
      </c>
      <c r="N91" s="295">
        <v>2.169203873742481</v>
      </c>
      <c r="O91" s="295">
        <v>5.4621798294778534</v>
      </c>
      <c r="P91" s="295">
        <v>4.33830818500169</v>
      </c>
      <c r="Q91" s="295">
        <v>1.689069637360507</v>
      </c>
      <c r="R91" s="295">
        <v>1.8949069294338621</v>
      </c>
      <c r="S91" s="295">
        <v>2.5382720904285909</v>
      </c>
      <c r="T91" s="295">
        <v>2.0587199718065419</v>
      </c>
      <c r="U91" s="295">
        <v>2.288599871489529</v>
      </c>
      <c r="V91" s="295">
        <v>1.4825012246595879</v>
      </c>
      <c r="W91" s="295">
        <v>1.4551046912257191</v>
      </c>
      <c r="X91" s="295">
        <v>24.579418189497471</v>
      </c>
      <c r="Y91" s="295">
        <v>32.037211734534111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6.6576481424563145E-3</v>
      </c>
      <c r="C93" s="261">
        <f t="shared" si="4"/>
        <v>3.8077313084751963E-3</v>
      </c>
      <c r="D93" s="261">
        <f t="shared" si="4"/>
        <v>5.5931437762250956E-3</v>
      </c>
      <c r="E93" s="261">
        <f t="shared" si="4"/>
        <v>1.0570415279878924E-2</v>
      </c>
      <c r="F93" s="261">
        <f t="shared" si="4"/>
        <v>0.10047107179243046</v>
      </c>
      <c r="G93" s="261">
        <f t="shared" si="4"/>
        <v>0.25978739040037774</v>
      </c>
      <c r="H93" s="261">
        <f t="shared" si="4"/>
        <v>0.22820045683249385</v>
      </c>
      <c r="I93" s="261">
        <f t="shared" si="4"/>
        <v>0.12648358987107994</v>
      </c>
      <c r="J93" s="261">
        <f t="shared" si="4"/>
        <v>0.22528027670896666</v>
      </c>
      <c r="K93" s="261">
        <f t="shared" si="4"/>
        <v>0.73553088749712692</v>
      </c>
      <c r="L93" s="261">
        <f t="shared" si="4"/>
        <v>0.21787649214695121</v>
      </c>
      <c r="M93" s="261">
        <f t="shared" si="4"/>
        <v>0.19364946799768601</v>
      </c>
      <c r="N93" s="261">
        <f t="shared" si="4"/>
        <v>0.3392617415251109</v>
      </c>
      <c r="O93" s="261">
        <f t="shared" si="4"/>
        <v>0.81667595859738185</v>
      </c>
      <c r="P93" s="261">
        <f t="shared" si="4"/>
        <v>0.65595859436758286</v>
      </c>
      <c r="Q93" s="261">
        <f t="shared" si="4"/>
        <v>0.25928961030300068</v>
      </c>
      <c r="R93" s="261">
        <f t="shared" si="4"/>
        <v>0.27813747100091002</v>
      </c>
      <c r="S93" s="261">
        <f t="shared" si="4"/>
        <v>0.35862823328937254</v>
      </c>
      <c r="T93" s="261">
        <f t="shared" si="4"/>
        <v>0.29838116552740179</v>
      </c>
      <c r="U93" s="261">
        <f t="shared" si="4"/>
        <v>0.34060731880539863</v>
      </c>
      <c r="V93" s="261">
        <f t="shared" si="4"/>
        <v>0.21671394679961292</v>
      </c>
      <c r="W93" s="261">
        <f t="shared" si="4"/>
        <v>0.21355330520156771</v>
      </c>
      <c r="X93" s="261">
        <f t="shared" si="4"/>
        <v>3.9056876642900447</v>
      </c>
      <c r="Y93" s="261">
        <f t="shared" si="4"/>
        <v>5.1254445689857064</v>
      </c>
      <c r="DA93" s="70"/>
    </row>
    <row r="94" spans="1:105" ht="12" customHeight="1" x14ac:dyDescent="0.25">
      <c r="A94" s="60" t="s">
        <v>1022</v>
      </c>
      <c r="B94" s="262">
        <v>6.4295757479818439E-3</v>
      </c>
      <c r="C94" s="262">
        <v>3.6361160706765718E-3</v>
      </c>
      <c r="D94" s="262">
        <v>5.4451840360595976E-3</v>
      </c>
      <c r="E94" s="262">
        <v>1.029734777515248E-2</v>
      </c>
      <c r="F94" s="262">
        <v>9.4795601082696232E-2</v>
      </c>
      <c r="G94" s="262">
        <v>0.2351833899678788</v>
      </c>
      <c r="H94" s="262">
        <v>0.2057507669941411</v>
      </c>
      <c r="I94" s="262">
        <v>0.1155331332757302</v>
      </c>
      <c r="J94" s="262">
        <v>0.20495464476695979</v>
      </c>
      <c r="K94" s="262">
        <v>0.66949106574197148</v>
      </c>
      <c r="L94" s="262">
        <v>0.19905375103616019</v>
      </c>
      <c r="M94" s="262">
        <v>0.17861544073143401</v>
      </c>
      <c r="N94" s="262">
        <v>0.31011287116888492</v>
      </c>
      <c r="O94" s="262">
        <v>0.75487578400022171</v>
      </c>
      <c r="P94" s="262">
        <v>0.60842661626044847</v>
      </c>
      <c r="Q94" s="262">
        <v>0.23760685452454289</v>
      </c>
      <c r="R94" s="262">
        <v>0.25580698446746902</v>
      </c>
      <c r="S94" s="262">
        <v>0.3379140997379883</v>
      </c>
      <c r="T94" s="262">
        <v>0.27964348560708779</v>
      </c>
      <c r="U94" s="262">
        <v>0.31706122417686461</v>
      </c>
      <c r="V94" s="262">
        <v>0.196371789150317</v>
      </c>
      <c r="W94" s="262">
        <v>0.19689095819250771</v>
      </c>
      <c r="X94" s="262">
        <v>3.4181537122089698</v>
      </c>
      <c r="Y94" s="262">
        <v>4.454214016877315</v>
      </c>
      <c r="DA94" s="72" t="s">
        <v>1342</v>
      </c>
    </row>
    <row r="95" spans="1:105" ht="12" customHeight="1" x14ac:dyDescent="0.25">
      <c r="A95" s="60" t="s">
        <v>1024</v>
      </c>
      <c r="B95" s="262">
        <v>2.2807239447447089E-4</v>
      </c>
      <c r="C95" s="262">
        <v>1.7161523779862461E-4</v>
      </c>
      <c r="D95" s="262">
        <v>1.4795974016549771E-4</v>
      </c>
      <c r="E95" s="262">
        <v>2.7306750472644358E-4</v>
      </c>
      <c r="F95" s="262">
        <v>5.6754707097342264E-3</v>
      </c>
      <c r="G95" s="262">
        <v>2.460400043249894E-2</v>
      </c>
      <c r="H95" s="262">
        <v>2.2449689838352729E-2</v>
      </c>
      <c r="I95" s="262">
        <v>1.0950456595349749E-2</v>
      </c>
      <c r="J95" s="262">
        <v>2.0325631942006879E-2</v>
      </c>
      <c r="K95" s="262">
        <v>6.6039821755155409E-2</v>
      </c>
      <c r="L95" s="262">
        <v>1.8822741110791009E-2</v>
      </c>
      <c r="M95" s="262">
        <v>1.5034027266252E-2</v>
      </c>
      <c r="N95" s="262">
        <v>2.9148870356226E-2</v>
      </c>
      <c r="O95" s="262">
        <v>6.1800174597160168E-2</v>
      </c>
      <c r="P95" s="262">
        <v>4.7531978107134373E-2</v>
      </c>
      <c r="Q95" s="262">
        <v>2.1682755778457779E-2</v>
      </c>
      <c r="R95" s="262">
        <v>2.2330486533440989E-2</v>
      </c>
      <c r="S95" s="262">
        <v>2.071413355138425E-2</v>
      </c>
      <c r="T95" s="262">
        <v>1.8737679920314009E-2</v>
      </c>
      <c r="U95" s="262">
        <v>2.354609462853403E-2</v>
      </c>
      <c r="V95" s="262">
        <v>2.0342157649295919E-2</v>
      </c>
      <c r="W95" s="262">
        <v>1.666234700906E-2</v>
      </c>
      <c r="X95" s="262">
        <v>0.48753395208107492</v>
      </c>
      <c r="Y95" s="262">
        <v>0.671230552108391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1.4897052996428351E-4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2.0568550179032782E-5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1.2644348776478731E-4</v>
      </c>
      <c r="J98" s="229">
        <v>2.320917265093514E-4</v>
      </c>
      <c r="K98" s="229">
        <v>6.7857186590827682E-4</v>
      </c>
      <c r="L98" s="229">
        <v>0</v>
      </c>
      <c r="M98" s="229">
        <v>0</v>
      </c>
      <c r="N98" s="229">
        <v>2.5785255515477001E-4</v>
      </c>
      <c r="O98" s="229">
        <v>7.0963917712657293E-4</v>
      </c>
      <c r="P98" s="229">
        <v>4.9931970017555243E-4</v>
      </c>
      <c r="Q98" s="229">
        <v>2.2892383180568999E-4</v>
      </c>
      <c r="R98" s="229">
        <v>2.6986911120697299E-4</v>
      </c>
      <c r="S98" s="229">
        <v>2.238343428357377E-4</v>
      </c>
      <c r="T98" s="229">
        <v>1.9169566728812509E-4</v>
      </c>
      <c r="U98" s="229">
        <v>2.9448021764715498E-4</v>
      </c>
      <c r="V98" s="229">
        <v>2.7900038891233068E-4</v>
      </c>
      <c r="W98" s="229">
        <v>2.8649621814840441E-4</v>
      </c>
      <c r="X98" s="229">
        <v>1.0173790881508139E-2</v>
      </c>
      <c r="Y98" s="229">
        <v>5.7342310289895518E-2</v>
      </c>
      <c r="DA98" s="73" t="s">
        <v>1346</v>
      </c>
    </row>
    <row r="99" spans="1:105" ht="12" customHeight="1" x14ac:dyDescent="0.25">
      <c r="A99" s="64" t="s">
        <v>159</v>
      </c>
      <c r="B99" s="229">
        <v>3.5966307961151278E-5</v>
      </c>
      <c r="C99" s="229">
        <v>2.7259622912222689E-5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2.1814482353451589E-5</v>
      </c>
      <c r="U99" s="229">
        <v>2.5162218061179239E-5</v>
      </c>
      <c r="V99" s="229">
        <v>4.8114838691315392E-5</v>
      </c>
      <c r="W99" s="229">
        <v>3.9368948641206367E-5</v>
      </c>
      <c r="X99" s="229">
        <v>7.2663317288378772E-3</v>
      </c>
      <c r="Y99" s="229">
        <v>5.3253721094439427E-3</v>
      </c>
      <c r="DA99" s="73" t="s">
        <v>1347</v>
      </c>
    </row>
    <row r="100" spans="1:105" ht="12" customHeight="1" x14ac:dyDescent="0.25">
      <c r="A100" s="64" t="s">
        <v>32</v>
      </c>
      <c r="B100" s="229">
        <v>7.2268852979258399E-5</v>
      </c>
      <c r="C100" s="229">
        <v>5.4737614577720727E-5</v>
      </c>
      <c r="D100" s="229">
        <v>2.772494496936646E-5</v>
      </c>
      <c r="E100" s="229">
        <v>3.8854522609593558E-5</v>
      </c>
      <c r="F100" s="229">
        <v>0</v>
      </c>
      <c r="G100" s="229">
        <v>0</v>
      </c>
      <c r="H100" s="229">
        <v>2.6298286451353431E-4</v>
      </c>
      <c r="I100" s="229">
        <v>0</v>
      </c>
      <c r="J100" s="229">
        <v>0</v>
      </c>
      <c r="K100" s="229">
        <v>0</v>
      </c>
      <c r="L100" s="229">
        <v>2.103737814556165E-4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1.198372335340613E-4</v>
      </c>
      <c r="C102" s="229">
        <v>8.961800030868123E-5</v>
      </c>
      <c r="D102" s="229">
        <v>1.2023479519613121E-4</v>
      </c>
      <c r="E102" s="229">
        <v>2.3421298211685011E-4</v>
      </c>
      <c r="F102" s="229">
        <v>5.6754707097342264E-3</v>
      </c>
      <c r="G102" s="229">
        <v>2.460400043249894E-2</v>
      </c>
      <c r="H102" s="229">
        <v>2.218670697383919E-2</v>
      </c>
      <c r="I102" s="229">
        <v>1.0824013107584971E-2</v>
      </c>
      <c r="J102" s="229">
        <v>2.0093540215497519E-2</v>
      </c>
      <c r="K102" s="229">
        <v>6.5361249889247131E-2</v>
      </c>
      <c r="L102" s="229">
        <v>1.8463396799371111E-2</v>
      </c>
      <c r="M102" s="229">
        <v>1.5034027266252E-2</v>
      </c>
      <c r="N102" s="229">
        <v>2.8891017801071232E-2</v>
      </c>
      <c r="O102" s="229">
        <v>6.1090535420033593E-2</v>
      </c>
      <c r="P102" s="229">
        <v>4.7032658406958812E-2</v>
      </c>
      <c r="Q102" s="229">
        <v>2.145383194665209E-2</v>
      </c>
      <c r="R102" s="229">
        <v>2.206061742223402E-2</v>
      </c>
      <c r="S102" s="229">
        <v>2.0469730658369479E-2</v>
      </c>
      <c r="T102" s="229">
        <v>1.8524169770672429E-2</v>
      </c>
      <c r="U102" s="229">
        <v>2.3226452192825691E-2</v>
      </c>
      <c r="V102" s="229">
        <v>2.0015042421692279E-2</v>
      </c>
      <c r="W102" s="229">
        <v>1.6336481842270389E-2</v>
      </c>
      <c r="X102" s="229">
        <v>0.47009382947072892</v>
      </c>
      <c r="Y102" s="229">
        <v>0.60856286970905149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0</v>
      </c>
      <c r="T110" s="223">
        <v>0</v>
      </c>
      <c r="U110" s="223">
        <v>0</v>
      </c>
      <c r="V110" s="223">
        <v>0</v>
      </c>
      <c r="W110" s="223">
        <v>0</v>
      </c>
      <c r="X110" s="223">
        <v>0</v>
      </c>
      <c r="Y110" s="223">
        <v>0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0</v>
      </c>
      <c r="T115" s="260">
        <v>0</v>
      </c>
      <c r="U115" s="260">
        <v>0</v>
      </c>
      <c r="V115" s="260">
        <v>0</v>
      </c>
      <c r="W115" s="260">
        <v>0</v>
      </c>
      <c r="X115" s="260">
        <v>0</v>
      </c>
      <c r="Y115" s="260">
        <v>0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1363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0</v>
      </c>
      <c r="C121" s="261">
        <f t="shared" si="5"/>
        <v>0</v>
      </c>
      <c r="D121" s="261">
        <f t="shared" si="5"/>
        <v>0</v>
      </c>
      <c r="E121" s="261">
        <f t="shared" si="5"/>
        <v>0</v>
      </c>
      <c r="F121" s="261">
        <f t="shared" si="5"/>
        <v>0</v>
      </c>
      <c r="G121" s="261">
        <f t="shared" si="5"/>
        <v>0</v>
      </c>
      <c r="H121" s="261">
        <f t="shared" si="5"/>
        <v>0</v>
      </c>
      <c r="I121" s="261">
        <f t="shared" si="5"/>
        <v>0</v>
      </c>
      <c r="J121" s="261">
        <f t="shared" si="5"/>
        <v>0</v>
      </c>
      <c r="K121" s="261">
        <f t="shared" si="5"/>
        <v>0</v>
      </c>
      <c r="L121" s="261">
        <f t="shared" si="5"/>
        <v>0</v>
      </c>
      <c r="M121" s="261">
        <f t="shared" si="5"/>
        <v>0</v>
      </c>
      <c r="N121" s="261">
        <f t="shared" si="5"/>
        <v>0</v>
      </c>
      <c r="O121" s="261">
        <f t="shared" si="5"/>
        <v>0</v>
      </c>
      <c r="P121" s="261">
        <f t="shared" si="5"/>
        <v>0</v>
      </c>
      <c r="Q121" s="261">
        <f t="shared" si="5"/>
        <v>0</v>
      </c>
      <c r="R121" s="261">
        <f t="shared" si="5"/>
        <v>0</v>
      </c>
      <c r="S121" s="261">
        <f t="shared" si="5"/>
        <v>0</v>
      </c>
      <c r="T121" s="261">
        <f t="shared" si="5"/>
        <v>0</v>
      </c>
      <c r="U121" s="261">
        <f t="shared" si="5"/>
        <v>0</v>
      </c>
      <c r="V121" s="261">
        <f t="shared" si="5"/>
        <v>0</v>
      </c>
      <c r="W121" s="261">
        <f t="shared" si="5"/>
        <v>0</v>
      </c>
      <c r="X121" s="261">
        <f t="shared" si="5"/>
        <v>0</v>
      </c>
      <c r="Y121" s="261">
        <f t="shared" si="5"/>
        <v>0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</v>
      </c>
      <c r="U122" s="262">
        <v>0</v>
      </c>
      <c r="V122" s="262">
        <v>0</v>
      </c>
      <c r="W122" s="262">
        <v>0</v>
      </c>
      <c r="X122" s="262">
        <v>0</v>
      </c>
      <c r="Y122" s="262">
        <v>0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1372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0</v>
      </c>
      <c r="T134" s="261">
        <v>0</v>
      </c>
      <c r="U134" s="261">
        <v>0</v>
      </c>
      <c r="V134" s="261">
        <v>0</v>
      </c>
      <c r="W134" s="261">
        <v>0</v>
      </c>
      <c r="X134" s="261">
        <v>0</v>
      </c>
      <c r="Y134" s="261">
        <v>0</v>
      </c>
      <c r="DA134" s="70" t="s">
        <v>1380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1384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</v>
      </c>
      <c r="C142" s="261">
        <f t="shared" si="6"/>
        <v>0</v>
      </c>
      <c r="D142" s="261">
        <f t="shared" si="6"/>
        <v>0</v>
      </c>
      <c r="E142" s="261">
        <f t="shared" si="6"/>
        <v>0</v>
      </c>
      <c r="F142" s="261">
        <f t="shared" si="6"/>
        <v>0</v>
      </c>
      <c r="G142" s="261">
        <f t="shared" si="6"/>
        <v>0</v>
      </c>
      <c r="H142" s="261">
        <f t="shared" si="6"/>
        <v>0</v>
      </c>
      <c r="I142" s="261">
        <f t="shared" si="6"/>
        <v>0</v>
      </c>
      <c r="J142" s="261">
        <f t="shared" si="6"/>
        <v>0</v>
      </c>
      <c r="K142" s="261">
        <f t="shared" si="6"/>
        <v>0</v>
      </c>
      <c r="L142" s="261">
        <f t="shared" si="6"/>
        <v>0</v>
      </c>
      <c r="M142" s="261">
        <f t="shared" si="6"/>
        <v>0</v>
      </c>
      <c r="N142" s="261">
        <f t="shared" si="6"/>
        <v>0</v>
      </c>
      <c r="O142" s="261">
        <f t="shared" si="6"/>
        <v>0</v>
      </c>
      <c r="P142" s="261">
        <f t="shared" si="6"/>
        <v>0</v>
      </c>
      <c r="Q142" s="261">
        <f t="shared" si="6"/>
        <v>0</v>
      </c>
      <c r="R142" s="261">
        <f t="shared" si="6"/>
        <v>0</v>
      </c>
      <c r="S142" s="261">
        <f t="shared" si="6"/>
        <v>0</v>
      </c>
      <c r="T142" s="261">
        <f t="shared" si="6"/>
        <v>0</v>
      </c>
      <c r="U142" s="261">
        <f t="shared" si="6"/>
        <v>0</v>
      </c>
      <c r="V142" s="261">
        <f t="shared" si="6"/>
        <v>0</v>
      </c>
      <c r="W142" s="261">
        <f t="shared" si="6"/>
        <v>0</v>
      </c>
      <c r="X142" s="261">
        <f t="shared" si="6"/>
        <v>0</v>
      </c>
      <c r="Y142" s="261">
        <f t="shared" si="6"/>
        <v>0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1388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0</v>
      </c>
      <c r="U144" s="262">
        <v>0</v>
      </c>
      <c r="V144" s="262">
        <v>0</v>
      </c>
      <c r="W144" s="262">
        <v>0</v>
      </c>
      <c r="X144" s="262">
        <v>0</v>
      </c>
      <c r="Y144" s="262">
        <v>0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1393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0.99999999999999989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0.99999999999999989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0.99999999999999989</v>
      </c>
      <c r="R160" s="232">
        <f t="shared" si="7"/>
        <v>1</v>
      </c>
      <c r="S160" s="232">
        <f t="shared" si="7"/>
        <v>1</v>
      </c>
      <c r="T160" s="232">
        <f t="shared" si="7"/>
        <v>0.99999999999999989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3.6271936533398231E-4</v>
      </c>
      <c r="C165" s="268">
        <f t="shared" si="12"/>
        <v>3.2825402505744634E-4</v>
      </c>
      <c r="D165" s="268">
        <f t="shared" si="12"/>
        <v>2.8767253225704019E-4</v>
      </c>
      <c r="E165" s="268">
        <f t="shared" si="12"/>
        <v>4.4809652781593493E-4</v>
      </c>
      <c r="F165" s="268">
        <f t="shared" si="12"/>
        <v>5.0332384590377382E-3</v>
      </c>
      <c r="G165" s="268">
        <f t="shared" si="12"/>
        <v>1.4837221238849478E-2</v>
      </c>
      <c r="H165" s="268">
        <f t="shared" si="12"/>
        <v>1.3553296296912419E-2</v>
      </c>
      <c r="I165" s="268">
        <f t="shared" si="12"/>
        <v>7.4223460765149712E-3</v>
      </c>
      <c r="J165" s="268">
        <f t="shared" si="12"/>
        <v>8.7382696793276149E-3</v>
      </c>
      <c r="K165" s="268">
        <f t="shared" si="12"/>
        <v>1.5726445379201065E-2</v>
      </c>
      <c r="L165" s="268">
        <f t="shared" si="12"/>
        <v>1.5456219064373618E-2</v>
      </c>
      <c r="M165" s="268">
        <f t="shared" si="12"/>
        <v>9.5212877104186248E-3</v>
      </c>
      <c r="N165" s="268">
        <f t="shared" si="12"/>
        <v>1.0269134040382221E-2</v>
      </c>
      <c r="O165" s="268">
        <f t="shared" si="12"/>
        <v>9.8832148627204484E-3</v>
      </c>
      <c r="P165" s="268">
        <f t="shared" si="12"/>
        <v>1.0221695145796119E-2</v>
      </c>
      <c r="Q165" s="268">
        <f t="shared" si="12"/>
        <v>8.9634710572841936E-3</v>
      </c>
      <c r="R165" s="268">
        <f t="shared" si="12"/>
        <v>8.5771207653464656E-3</v>
      </c>
      <c r="S165" s="268">
        <f t="shared" si="12"/>
        <v>8.3622239291472038E-3</v>
      </c>
      <c r="T165" s="268">
        <f t="shared" si="12"/>
        <v>9.8512967102826077E-3</v>
      </c>
      <c r="U165" s="268">
        <f t="shared" si="12"/>
        <v>9.5874089650958092E-3</v>
      </c>
      <c r="V165" s="268">
        <f t="shared" si="12"/>
        <v>8.2056541576265487E-3</v>
      </c>
      <c r="W165" s="268">
        <f t="shared" si="12"/>
        <v>9.8697386397604489E-3</v>
      </c>
      <c r="X165" s="268">
        <f t="shared" si="12"/>
        <v>8.5164455762357996E-3</v>
      </c>
      <c r="Y165" s="268">
        <f t="shared" si="12"/>
        <v>5.9668229514935759E-3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5.4378729581513996E-4</v>
      </c>
      <c r="C167" s="269">
        <f t="shared" si="14"/>
        <v>6.5258347510622214E-4</v>
      </c>
      <c r="D167" s="269">
        <f t="shared" si="14"/>
        <v>4.2124460911317709E-4</v>
      </c>
      <c r="E167" s="269">
        <f t="shared" si="14"/>
        <v>6.4035555647679141E-4</v>
      </c>
      <c r="F167" s="269">
        <f t="shared" si="14"/>
        <v>1.6239257591416055E-2</v>
      </c>
      <c r="G167" s="269">
        <f t="shared" si="14"/>
        <v>8.3648202867796423E-2</v>
      </c>
      <c r="H167" s="269">
        <f t="shared" si="14"/>
        <v>7.9692743406068786E-2</v>
      </c>
      <c r="I167" s="269">
        <f t="shared" si="14"/>
        <v>3.7911576023780515E-2</v>
      </c>
      <c r="J167" s="269">
        <f t="shared" si="14"/>
        <v>4.6699980395901397E-2</v>
      </c>
      <c r="K167" s="269">
        <f t="shared" si="14"/>
        <v>8.3598144831132634E-2</v>
      </c>
      <c r="L167" s="269">
        <f t="shared" si="14"/>
        <v>7.8762724375500068E-2</v>
      </c>
      <c r="M167" s="269">
        <f t="shared" si="14"/>
        <v>4.3187392639347802E-2</v>
      </c>
      <c r="N167" s="269">
        <f t="shared" si="14"/>
        <v>5.2016451491059643E-2</v>
      </c>
      <c r="O167" s="269">
        <f t="shared" si="14"/>
        <v>4.3603104112738919E-2</v>
      </c>
      <c r="P167" s="269">
        <f t="shared" si="14"/>
        <v>4.3033391111868088E-2</v>
      </c>
      <c r="Q167" s="269">
        <f t="shared" si="14"/>
        <v>4.4079503692880079E-2</v>
      </c>
      <c r="R167" s="269">
        <f t="shared" si="14"/>
        <v>4.0348953452548596E-2</v>
      </c>
      <c r="S167" s="269">
        <f t="shared" si="14"/>
        <v>2.7624041265791526E-2</v>
      </c>
      <c r="T167" s="269">
        <f t="shared" si="14"/>
        <v>3.6187566753166214E-2</v>
      </c>
      <c r="U167" s="269">
        <f t="shared" si="14"/>
        <v>3.907694891329052E-2</v>
      </c>
      <c r="V167" s="269">
        <f t="shared" si="14"/>
        <v>4.6682288924941591E-2</v>
      </c>
      <c r="W167" s="269">
        <f t="shared" si="14"/>
        <v>4.6811886687192092E-2</v>
      </c>
      <c r="X167" s="269">
        <f t="shared" si="14"/>
        <v>6.7834221371482192E-2</v>
      </c>
      <c r="Y167" s="269">
        <f t="shared" si="14"/>
        <v>5.0615108237518254E-2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1.7700988174505189E-2</v>
      </c>
      <c r="C168" s="269">
        <f t="shared" si="15"/>
        <v>1.6280253822004886E-2</v>
      </c>
      <c r="D168" s="269">
        <f t="shared" si="15"/>
        <v>1.3579452275011174E-2</v>
      </c>
      <c r="E168" s="269">
        <f t="shared" si="15"/>
        <v>1.7825627168849369E-2</v>
      </c>
      <c r="F168" s="269">
        <f t="shared" si="15"/>
        <v>6.2953005083937419E-2</v>
      </c>
      <c r="G168" s="269">
        <f t="shared" si="15"/>
        <v>0.1366194706603118</v>
      </c>
      <c r="H168" s="269">
        <f t="shared" si="15"/>
        <v>0.12698786706535967</v>
      </c>
      <c r="I168" s="269">
        <f t="shared" si="15"/>
        <v>7.2463203867611958E-2</v>
      </c>
      <c r="J168" s="269">
        <f t="shared" si="15"/>
        <v>8.387100370907917E-2</v>
      </c>
      <c r="K168" s="269">
        <f t="shared" si="15"/>
        <v>0.14215301784775497</v>
      </c>
      <c r="L168" s="269">
        <f t="shared" si="15"/>
        <v>0.14336956400564962</v>
      </c>
      <c r="M168" s="269">
        <f t="shared" si="15"/>
        <v>8.8972501983359084E-2</v>
      </c>
      <c r="N168" s="269">
        <f t="shared" si="15"/>
        <v>9.393675440845517E-2</v>
      </c>
      <c r="O168" s="269">
        <f t="shared" si="15"/>
        <v>9.3770616270170012E-2</v>
      </c>
      <c r="P168" s="269">
        <f t="shared" si="15"/>
        <v>9.5473697814417544E-2</v>
      </c>
      <c r="Q168" s="269">
        <f t="shared" si="15"/>
        <v>8.347120372545104E-2</v>
      </c>
      <c r="R168" s="269">
        <f t="shared" si="15"/>
        <v>8.3360401026462791E-2</v>
      </c>
      <c r="S168" s="269">
        <f t="shared" si="15"/>
        <v>8.2389252014796049E-2</v>
      </c>
      <c r="T168" s="269">
        <f t="shared" si="15"/>
        <v>9.6733122530752294E-2</v>
      </c>
      <c r="U168" s="269">
        <f t="shared" si="15"/>
        <v>9.2611504394343375E-2</v>
      </c>
      <c r="V168" s="269">
        <f t="shared" si="15"/>
        <v>8.3166416286443307E-2</v>
      </c>
      <c r="W168" s="269">
        <f t="shared" si="15"/>
        <v>0.10028804175382559</v>
      </c>
      <c r="X168" s="269">
        <f t="shared" si="15"/>
        <v>8.5308674106649024E-2</v>
      </c>
      <c r="Y168" s="269">
        <f t="shared" si="15"/>
        <v>6.408947734399828E-2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1.7700988174505189E-2</v>
      </c>
      <c r="C169" s="318">
        <f t="shared" si="16"/>
        <v>1.6280253822004886E-2</v>
      </c>
      <c r="D169" s="318">
        <f t="shared" si="16"/>
        <v>1.3579452275011174E-2</v>
      </c>
      <c r="E169" s="318">
        <f t="shared" si="16"/>
        <v>1.7825627168849369E-2</v>
      </c>
      <c r="F169" s="318">
        <f t="shared" si="16"/>
        <v>6.2953005083937419E-2</v>
      </c>
      <c r="G169" s="318">
        <f t="shared" si="16"/>
        <v>0.1366194706603118</v>
      </c>
      <c r="H169" s="318">
        <f t="shared" si="16"/>
        <v>0.12698786706535967</v>
      </c>
      <c r="I169" s="318">
        <f t="shared" si="16"/>
        <v>7.2463203867611958E-2</v>
      </c>
      <c r="J169" s="318">
        <f t="shared" si="16"/>
        <v>8.387100370907917E-2</v>
      </c>
      <c r="K169" s="318">
        <f t="shared" si="16"/>
        <v>0.14215301784775497</v>
      </c>
      <c r="L169" s="318">
        <f t="shared" si="16"/>
        <v>0.14336956400564962</v>
      </c>
      <c r="M169" s="318">
        <f t="shared" si="16"/>
        <v>8.8972501983359084E-2</v>
      </c>
      <c r="N169" s="318">
        <f t="shared" si="16"/>
        <v>9.393675440845517E-2</v>
      </c>
      <c r="O169" s="318">
        <f t="shared" si="16"/>
        <v>9.3770616270170012E-2</v>
      </c>
      <c r="P169" s="318">
        <f t="shared" si="16"/>
        <v>9.5473697814417544E-2</v>
      </c>
      <c r="Q169" s="318">
        <f t="shared" si="16"/>
        <v>8.347120372545104E-2</v>
      </c>
      <c r="R169" s="318">
        <f t="shared" si="16"/>
        <v>8.3360401026462791E-2</v>
      </c>
      <c r="S169" s="318">
        <f t="shared" si="16"/>
        <v>8.2389252014796049E-2</v>
      </c>
      <c r="T169" s="318">
        <f t="shared" si="16"/>
        <v>9.6733122530752294E-2</v>
      </c>
      <c r="U169" s="318">
        <f t="shared" si="16"/>
        <v>9.2611504394343375E-2</v>
      </c>
      <c r="V169" s="318">
        <f t="shared" si="16"/>
        <v>8.3166416286443307E-2</v>
      </c>
      <c r="W169" s="318">
        <f t="shared" si="16"/>
        <v>0.10028804175382559</v>
      </c>
      <c r="X169" s="318">
        <f t="shared" si="16"/>
        <v>8.5308674106649024E-2</v>
      </c>
      <c r="Y169" s="318">
        <f t="shared" si="16"/>
        <v>6.408947734399828E-2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2.8633786287971257E-4</v>
      </c>
      <c r="C171" s="269">
        <f t="shared" si="18"/>
        <v>2.6230956973262762E-4</v>
      </c>
      <c r="D171" s="269">
        <f t="shared" si="18"/>
        <v>2.8634970619788861E-4</v>
      </c>
      <c r="E171" s="269">
        <f t="shared" si="18"/>
        <v>4.4564136904632197E-4</v>
      </c>
      <c r="F171" s="269">
        <f t="shared" si="18"/>
        <v>5.2316026483533633E-3</v>
      </c>
      <c r="G171" s="269">
        <f t="shared" si="18"/>
        <v>1.631553188717505E-2</v>
      </c>
      <c r="H171" s="269">
        <f t="shared" si="18"/>
        <v>1.4985676834881062E-2</v>
      </c>
      <c r="I171" s="269">
        <f t="shared" si="18"/>
        <v>8.0636296538317016E-3</v>
      </c>
      <c r="J171" s="269">
        <f t="shared" si="18"/>
        <v>9.5448720099084138E-3</v>
      </c>
      <c r="K171" s="269">
        <f t="shared" si="18"/>
        <v>1.7166895770320351E-2</v>
      </c>
      <c r="L171" s="269">
        <f t="shared" si="18"/>
        <v>1.678702699516698E-2</v>
      </c>
      <c r="M171" s="269">
        <f t="shared" si="18"/>
        <v>1.0207923358814451E-2</v>
      </c>
      <c r="N171" s="269">
        <f t="shared" si="18"/>
        <v>1.1145491981948532E-2</v>
      </c>
      <c r="O171" s="269">
        <f t="shared" si="18"/>
        <v>1.0565332372930969E-2</v>
      </c>
      <c r="P171" s="269">
        <f t="shared" si="18"/>
        <v>1.0875648203550034E-2</v>
      </c>
      <c r="Q171" s="269">
        <f t="shared" si="18"/>
        <v>9.6953535091570692E-3</v>
      </c>
      <c r="R171" s="269">
        <f t="shared" si="18"/>
        <v>9.2317365452431101E-3</v>
      </c>
      <c r="S171" s="269">
        <f t="shared" si="18"/>
        <v>8.7078739269539039E-3</v>
      </c>
      <c r="T171" s="269">
        <f t="shared" si="18"/>
        <v>1.0512950254333589E-2</v>
      </c>
      <c r="U171" s="269">
        <f t="shared" si="18"/>
        <v>1.0338244060257813E-2</v>
      </c>
      <c r="V171" s="269">
        <f t="shared" si="18"/>
        <v>9.1840043627118752E-3</v>
      </c>
      <c r="W171" s="269">
        <f t="shared" si="18"/>
        <v>1.1011128783522842E-2</v>
      </c>
      <c r="X171" s="269">
        <f t="shared" si="18"/>
        <v>1.0156183094222051E-2</v>
      </c>
      <c r="Y171" s="269">
        <f t="shared" si="18"/>
        <v>7.2402187390159948E-3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2.7275640919345758E-4</v>
      </c>
      <c r="C172" s="318">
        <f t="shared" si="19"/>
        <v>2.4601085824786455E-4</v>
      </c>
      <c r="D172" s="318">
        <f t="shared" si="19"/>
        <v>2.7582883858423974E-4</v>
      </c>
      <c r="E172" s="318">
        <f t="shared" si="19"/>
        <v>4.296480580588175E-4</v>
      </c>
      <c r="F172" s="318">
        <f t="shared" si="19"/>
        <v>4.8260162608553397E-3</v>
      </c>
      <c r="G172" s="318">
        <f t="shared" si="19"/>
        <v>1.4226361724631122E-2</v>
      </c>
      <c r="H172" s="318">
        <f t="shared" si="19"/>
        <v>1.2995296934450165E-2</v>
      </c>
      <c r="I172" s="318">
        <f t="shared" si="19"/>
        <v>7.1167625278388425E-3</v>
      </c>
      <c r="J172" s="318">
        <f t="shared" si="19"/>
        <v>8.378508570054231E-3</v>
      </c>
      <c r="K172" s="318">
        <f t="shared" si="19"/>
        <v>1.5078975840931565E-2</v>
      </c>
      <c r="L172" s="318">
        <f t="shared" si="19"/>
        <v>1.4819874945934904E-2</v>
      </c>
      <c r="M172" s="318">
        <f t="shared" si="19"/>
        <v>9.1292891621803166E-3</v>
      </c>
      <c r="N172" s="318">
        <f t="shared" si="19"/>
        <v>9.8463460984644941E-3</v>
      </c>
      <c r="O172" s="318">
        <f t="shared" si="19"/>
        <v>9.4763155024716918E-3</v>
      </c>
      <c r="P172" s="318">
        <f t="shared" si="19"/>
        <v>9.8008602987089861E-3</v>
      </c>
      <c r="Q172" s="318">
        <f t="shared" si="19"/>
        <v>8.5944382385629743E-3</v>
      </c>
      <c r="R172" s="318">
        <f t="shared" si="19"/>
        <v>8.2239942775919391E-3</v>
      </c>
      <c r="S172" s="318">
        <f t="shared" si="19"/>
        <v>8.017944905136366E-3</v>
      </c>
      <c r="T172" s="318">
        <f t="shared" si="19"/>
        <v>9.6091414201465806E-3</v>
      </c>
      <c r="U172" s="318">
        <f t="shared" si="19"/>
        <v>9.3622709620440111E-3</v>
      </c>
      <c r="V172" s="318">
        <f t="shared" si="19"/>
        <v>8.0180827792514162E-3</v>
      </c>
      <c r="W172" s="318">
        <f t="shared" si="19"/>
        <v>9.8419704087298315E-3</v>
      </c>
      <c r="X172" s="318">
        <f t="shared" si="19"/>
        <v>8.4619777624867099E-3</v>
      </c>
      <c r="Y172" s="318">
        <f t="shared" si="19"/>
        <v>5.9760723464045585E-3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1.3581453686254981E-5</v>
      </c>
      <c r="C173" s="318">
        <f t="shared" si="20"/>
        <v>1.6298711484763089E-5</v>
      </c>
      <c r="D173" s="318">
        <f t="shared" si="20"/>
        <v>1.0520867613648854E-5</v>
      </c>
      <c r="E173" s="318">
        <f t="shared" si="20"/>
        <v>1.5993310987504395E-5</v>
      </c>
      <c r="F173" s="318">
        <f t="shared" si="20"/>
        <v>4.0558638749802395E-4</v>
      </c>
      <c r="G173" s="318">
        <f t="shared" si="20"/>
        <v>2.0891701625439275E-3</v>
      </c>
      <c r="H173" s="318">
        <f t="shared" si="20"/>
        <v>1.9903799004308974E-3</v>
      </c>
      <c r="I173" s="318">
        <f t="shared" si="20"/>
        <v>9.4686712599285851E-4</v>
      </c>
      <c r="J173" s="318">
        <f t="shared" si="20"/>
        <v>1.1663634398541823E-3</v>
      </c>
      <c r="K173" s="318">
        <f t="shared" si="20"/>
        <v>2.0879199293887844E-3</v>
      </c>
      <c r="L173" s="318">
        <f t="shared" si="20"/>
        <v>1.9671520492320748E-3</v>
      </c>
      <c r="M173" s="318">
        <f t="shared" si="20"/>
        <v>1.0786341966341341E-3</v>
      </c>
      <c r="N173" s="318">
        <f t="shared" si="20"/>
        <v>1.2991458834840375E-3</v>
      </c>
      <c r="O173" s="318">
        <f t="shared" si="20"/>
        <v>1.089016870459279E-3</v>
      </c>
      <c r="P173" s="318">
        <f t="shared" si="20"/>
        <v>1.0747879048410478E-3</v>
      </c>
      <c r="Q173" s="318">
        <f t="shared" si="20"/>
        <v>1.1009152705940956E-3</v>
      </c>
      <c r="R173" s="318">
        <f t="shared" si="20"/>
        <v>1.0077422676511697E-3</v>
      </c>
      <c r="S173" s="318">
        <f t="shared" si="20"/>
        <v>6.8992902181753881E-4</v>
      </c>
      <c r="T173" s="318">
        <f t="shared" si="20"/>
        <v>9.0380883418700818E-4</v>
      </c>
      <c r="U173" s="318">
        <f t="shared" si="20"/>
        <v>9.7597309821380134E-4</v>
      </c>
      <c r="V173" s="318">
        <f t="shared" si="20"/>
        <v>1.1659215834604582E-3</v>
      </c>
      <c r="W173" s="318">
        <f t="shared" si="20"/>
        <v>1.1691583747930113E-3</v>
      </c>
      <c r="X173" s="318">
        <f t="shared" si="20"/>
        <v>1.6942053317353404E-3</v>
      </c>
      <c r="Y173" s="318">
        <f t="shared" si="20"/>
        <v>1.2641463926114363E-3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0.98110616730146594</v>
      </c>
      <c r="C176" s="310">
        <f t="shared" si="23"/>
        <v>0.98247659910809881</v>
      </c>
      <c r="D176" s="310">
        <f t="shared" si="23"/>
        <v>0.98542528087742076</v>
      </c>
      <c r="E176" s="310">
        <f t="shared" si="23"/>
        <v>0.98064027937781162</v>
      </c>
      <c r="F176" s="310">
        <f t="shared" si="23"/>
        <v>0.91054289621725537</v>
      </c>
      <c r="G176" s="310">
        <f t="shared" si="23"/>
        <v>0.74857957334586711</v>
      </c>
      <c r="H176" s="310">
        <f t="shared" si="23"/>
        <v>0.76478041639677807</v>
      </c>
      <c r="I176" s="310">
        <f t="shared" si="23"/>
        <v>0.87413924437826096</v>
      </c>
      <c r="J176" s="310">
        <f t="shared" si="23"/>
        <v>0.85114587420578336</v>
      </c>
      <c r="K176" s="310">
        <f t="shared" si="23"/>
        <v>0.74135549617159102</v>
      </c>
      <c r="L176" s="310">
        <f t="shared" si="23"/>
        <v>0.74562446555930972</v>
      </c>
      <c r="M176" s="310">
        <f t="shared" si="23"/>
        <v>0.84811089430805997</v>
      </c>
      <c r="N176" s="310">
        <f t="shared" si="23"/>
        <v>0.83263216807815454</v>
      </c>
      <c r="O176" s="310">
        <f t="shared" si="23"/>
        <v>0.84217773238143967</v>
      </c>
      <c r="P176" s="310">
        <f t="shared" si="23"/>
        <v>0.84039556772436819</v>
      </c>
      <c r="Q176" s="310">
        <f t="shared" si="23"/>
        <v>0.85379046801522751</v>
      </c>
      <c r="R176" s="310">
        <f t="shared" si="23"/>
        <v>0.85848178821039911</v>
      </c>
      <c r="S176" s="310">
        <f t="shared" si="23"/>
        <v>0.87291660886331146</v>
      </c>
      <c r="T176" s="310">
        <f t="shared" si="23"/>
        <v>0.84671506375146521</v>
      </c>
      <c r="U176" s="310">
        <f t="shared" si="23"/>
        <v>0.84838589366701245</v>
      </c>
      <c r="V176" s="310">
        <f t="shared" si="23"/>
        <v>0.85276163626827672</v>
      </c>
      <c r="W176" s="310">
        <f t="shared" si="23"/>
        <v>0.83201920413569908</v>
      </c>
      <c r="X176" s="310">
        <f t="shared" si="23"/>
        <v>0.82818447585141097</v>
      </c>
      <c r="Y176" s="310">
        <f t="shared" si="23"/>
        <v>0.87208837272797379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0.99999999999999978</v>
      </c>
      <c r="D178" s="232">
        <f t="shared" si="24"/>
        <v>0.99999999999999989</v>
      </c>
      <c r="E178" s="232">
        <f t="shared" si="24"/>
        <v>1.0000000000000002</v>
      </c>
      <c r="F178" s="232">
        <f t="shared" si="24"/>
        <v>0.99999999999999989</v>
      </c>
      <c r="G178" s="232">
        <f t="shared" si="24"/>
        <v>1</v>
      </c>
      <c r="H178" s="232">
        <f t="shared" si="24"/>
        <v>0.99999999999999989</v>
      </c>
      <c r="I178" s="232">
        <f t="shared" si="24"/>
        <v>1</v>
      </c>
      <c r="J178" s="232">
        <f t="shared" si="24"/>
        <v>1</v>
      </c>
      <c r="K178" s="232">
        <f t="shared" si="24"/>
        <v>0.99999999999999978</v>
      </c>
      <c r="L178" s="232">
        <f t="shared" si="24"/>
        <v>1.0000000000000002</v>
      </c>
      <c r="M178" s="232">
        <f t="shared" si="24"/>
        <v>1</v>
      </c>
      <c r="N178" s="232">
        <f t="shared" si="24"/>
        <v>1</v>
      </c>
      <c r="O178" s="232">
        <f t="shared" si="24"/>
        <v>1.0000000000000002</v>
      </c>
      <c r="P178" s="232">
        <f t="shared" si="24"/>
        <v>1</v>
      </c>
      <c r="Q178" s="232">
        <f t="shared" si="24"/>
        <v>0.99999999999999989</v>
      </c>
      <c r="R178" s="232">
        <f t="shared" si="24"/>
        <v>1.0000000000000002</v>
      </c>
      <c r="S178" s="232">
        <f t="shared" si="24"/>
        <v>1</v>
      </c>
      <c r="T178" s="232">
        <f t="shared" si="24"/>
        <v>1</v>
      </c>
      <c r="U178" s="232">
        <f t="shared" si="24"/>
        <v>1.0000000000000002</v>
      </c>
      <c r="V178" s="232">
        <f t="shared" si="24"/>
        <v>1</v>
      </c>
      <c r="W178" s="232">
        <f t="shared" si="24"/>
        <v>1</v>
      </c>
      <c r="X178" s="232">
        <f t="shared" si="24"/>
        <v>1</v>
      </c>
      <c r="Y178" s="232">
        <f t="shared" si="24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2.2926707513462419E-2</v>
      </c>
      <c r="C183" s="268">
        <f t="shared" si="29"/>
        <v>2.2358210755092017E-2</v>
      </c>
      <c r="D183" s="268">
        <f t="shared" si="29"/>
        <v>2.3531992018929124E-2</v>
      </c>
      <c r="E183" s="268">
        <f t="shared" si="29"/>
        <v>2.7533793430874618E-2</v>
      </c>
      <c r="F183" s="268">
        <f t="shared" si="29"/>
        <v>6.4869805200545361E-2</v>
      </c>
      <c r="G183" s="268">
        <f t="shared" si="29"/>
        <v>6.7019017351513388E-2</v>
      </c>
      <c r="H183" s="268">
        <f t="shared" si="29"/>
        <v>6.544701447595451E-2</v>
      </c>
      <c r="I183" s="268">
        <f t="shared" si="29"/>
        <v>6.7164071408899031E-2</v>
      </c>
      <c r="J183" s="268">
        <f t="shared" si="29"/>
        <v>6.6791494595241474E-2</v>
      </c>
      <c r="K183" s="268">
        <f t="shared" si="29"/>
        <v>6.9047042709774381E-2</v>
      </c>
      <c r="L183" s="268">
        <f t="shared" si="29"/>
        <v>6.9085309880280971E-2</v>
      </c>
      <c r="M183" s="268">
        <f t="shared" si="29"/>
        <v>7.1365266626993148E-2</v>
      </c>
      <c r="N183" s="268">
        <f t="shared" si="29"/>
        <v>6.9733519757293597E-2</v>
      </c>
      <c r="O183" s="268">
        <f t="shared" si="29"/>
        <v>7.1347265475848048E-2</v>
      </c>
      <c r="P183" s="268">
        <f t="shared" si="29"/>
        <v>7.2957234262769288E-2</v>
      </c>
      <c r="Q183" s="268">
        <f t="shared" si="29"/>
        <v>6.9735765180148623E-2</v>
      </c>
      <c r="R183" s="268">
        <f t="shared" si="29"/>
        <v>6.9068604486968443E-2</v>
      </c>
      <c r="S183" s="268">
        <f t="shared" si="29"/>
        <v>7.5245491957255731E-2</v>
      </c>
      <c r="T183" s="268">
        <f t="shared" si="29"/>
        <v>7.3399966290936883E-2</v>
      </c>
      <c r="U183" s="268">
        <f t="shared" si="29"/>
        <v>7.2116937515891141E-2</v>
      </c>
      <c r="V183" s="268">
        <f t="shared" si="29"/>
        <v>6.3465203155383842E-2</v>
      </c>
      <c r="W183" s="268">
        <f t="shared" si="29"/>
        <v>6.7009956016951505E-2</v>
      </c>
      <c r="X183" s="268">
        <f t="shared" si="29"/>
        <v>5.6217832010348572E-2</v>
      </c>
      <c r="Y183" s="268">
        <f t="shared" si="29"/>
        <v>5.297702017617327E-2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3.1191789965966599E-2</v>
      </c>
      <c r="C184" s="269">
        <f t="shared" si="30"/>
        <v>4.0336977302504573E-2</v>
      </c>
      <c r="D184" s="269">
        <f t="shared" si="30"/>
        <v>3.1270508617896695E-2</v>
      </c>
      <c r="E184" s="269">
        <f t="shared" si="30"/>
        <v>3.5707212363029373E-2</v>
      </c>
      <c r="F184" s="269">
        <f t="shared" si="30"/>
        <v>0.18993349118145325</v>
      </c>
      <c r="G184" s="269">
        <f t="shared" si="30"/>
        <v>0.34288018742919196</v>
      </c>
      <c r="H184" s="269">
        <f t="shared" si="30"/>
        <v>0.34922391577647477</v>
      </c>
      <c r="I184" s="269">
        <f t="shared" si="30"/>
        <v>0.31132066289136112</v>
      </c>
      <c r="J184" s="269">
        <f t="shared" si="30"/>
        <v>0.32393114737260692</v>
      </c>
      <c r="K184" s="269">
        <f t="shared" si="30"/>
        <v>0.33308221527476434</v>
      </c>
      <c r="L184" s="269">
        <f t="shared" si="30"/>
        <v>0.31947984736759344</v>
      </c>
      <c r="M184" s="269">
        <f t="shared" si="30"/>
        <v>0.29375717435527549</v>
      </c>
      <c r="N184" s="269">
        <f t="shared" si="30"/>
        <v>0.3205448314508213</v>
      </c>
      <c r="O184" s="269">
        <f t="shared" si="30"/>
        <v>0.28565168901436627</v>
      </c>
      <c r="P184" s="269">
        <f t="shared" si="30"/>
        <v>0.27873486903297973</v>
      </c>
      <c r="Q184" s="269">
        <f t="shared" si="30"/>
        <v>0.31121200321255127</v>
      </c>
      <c r="R184" s="269">
        <f t="shared" si="30"/>
        <v>0.29485719112029463</v>
      </c>
      <c r="S184" s="269">
        <f t="shared" si="30"/>
        <v>0.22557252442975856</v>
      </c>
      <c r="T184" s="269">
        <f t="shared" si="30"/>
        <v>0.244682064327196</v>
      </c>
      <c r="U184" s="269">
        <f t="shared" si="30"/>
        <v>0.26674541471200319</v>
      </c>
      <c r="V184" s="269">
        <f t="shared" si="30"/>
        <v>0.32765356747536328</v>
      </c>
      <c r="W184" s="269">
        <f t="shared" si="30"/>
        <v>0.28842315199909574</v>
      </c>
      <c r="X184" s="269">
        <f t="shared" si="30"/>
        <v>0.40635429583033728</v>
      </c>
      <c r="Y184" s="269">
        <f t="shared" si="30"/>
        <v>0.40781654215064556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3.1191789965966599E-2</v>
      </c>
      <c r="C185" s="318">
        <f t="shared" si="31"/>
        <v>4.0336977302504573E-2</v>
      </c>
      <c r="D185" s="318">
        <f t="shared" si="31"/>
        <v>3.1270508617896695E-2</v>
      </c>
      <c r="E185" s="318">
        <f t="shared" si="31"/>
        <v>3.5707212363029373E-2</v>
      </c>
      <c r="F185" s="318">
        <f t="shared" si="31"/>
        <v>0.18993349118145325</v>
      </c>
      <c r="G185" s="318">
        <f t="shared" si="31"/>
        <v>0.34288018742919196</v>
      </c>
      <c r="H185" s="318">
        <f t="shared" si="31"/>
        <v>0.34922391577647477</v>
      </c>
      <c r="I185" s="318">
        <f t="shared" si="31"/>
        <v>0.31132066289136112</v>
      </c>
      <c r="J185" s="318">
        <f t="shared" si="31"/>
        <v>0.32393114737260692</v>
      </c>
      <c r="K185" s="318">
        <f t="shared" si="31"/>
        <v>0.33308221527476434</v>
      </c>
      <c r="L185" s="318">
        <f t="shared" si="31"/>
        <v>0.31947984736759344</v>
      </c>
      <c r="M185" s="318">
        <f t="shared" si="31"/>
        <v>0.29375717435527549</v>
      </c>
      <c r="N185" s="318">
        <f t="shared" si="31"/>
        <v>0.3205448314508213</v>
      </c>
      <c r="O185" s="318">
        <f t="shared" si="31"/>
        <v>0.28565168901436627</v>
      </c>
      <c r="P185" s="318">
        <f t="shared" si="31"/>
        <v>0.27873486903297973</v>
      </c>
      <c r="Q185" s="318">
        <f t="shared" si="31"/>
        <v>0.31121200321255127</v>
      </c>
      <c r="R185" s="318">
        <f t="shared" si="31"/>
        <v>0.29485719112029463</v>
      </c>
      <c r="S185" s="318">
        <f t="shared" si="31"/>
        <v>0.22557252442975856</v>
      </c>
      <c r="T185" s="318">
        <f t="shared" si="31"/>
        <v>0.244682064327196</v>
      </c>
      <c r="U185" s="318">
        <f t="shared" si="31"/>
        <v>0.26674541471200319</v>
      </c>
      <c r="V185" s="318">
        <f t="shared" si="31"/>
        <v>0.32765356747536328</v>
      </c>
      <c r="W185" s="318">
        <f t="shared" si="31"/>
        <v>0.28842315199909574</v>
      </c>
      <c r="X185" s="318">
        <f t="shared" si="31"/>
        <v>0.40635429583033728</v>
      </c>
      <c r="Y185" s="318">
        <f t="shared" si="31"/>
        <v>0.40781654215064556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0.92591022521761879</v>
      </c>
      <c r="C187" s="269">
        <f t="shared" si="33"/>
        <v>0.91767431803991462</v>
      </c>
      <c r="D187" s="269">
        <f t="shared" si="33"/>
        <v>0.91926975143040168</v>
      </c>
      <c r="E187" s="269">
        <f t="shared" si="33"/>
        <v>0.90644135350413202</v>
      </c>
      <c r="F187" s="269">
        <f t="shared" si="33"/>
        <v>0.67144736550276685</v>
      </c>
      <c r="G187" s="269">
        <f t="shared" si="33"/>
        <v>0.51069135037548119</v>
      </c>
      <c r="H187" s="269">
        <f t="shared" si="33"/>
        <v>0.50746670861987764</v>
      </c>
      <c r="I187" s="269">
        <f t="shared" si="33"/>
        <v>0.54264245291176727</v>
      </c>
      <c r="J187" s="269">
        <f t="shared" si="33"/>
        <v>0.53052759593397858</v>
      </c>
      <c r="K187" s="269">
        <f t="shared" si="33"/>
        <v>0.51650082101884454</v>
      </c>
      <c r="L187" s="269">
        <f t="shared" si="33"/>
        <v>0.53032222809076701</v>
      </c>
      <c r="M187" s="269">
        <f t="shared" si="33"/>
        <v>0.55188352316649092</v>
      </c>
      <c r="N187" s="269">
        <f t="shared" si="33"/>
        <v>0.52789036502960329</v>
      </c>
      <c r="O187" s="269">
        <f t="shared" si="33"/>
        <v>0.5602041043467626</v>
      </c>
      <c r="P187" s="269">
        <f t="shared" si="33"/>
        <v>0.5639357174346441</v>
      </c>
      <c r="Q187" s="269">
        <f t="shared" si="33"/>
        <v>0.53742324532690844</v>
      </c>
      <c r="R187" s="269">
        <f t="shared" si="33"/>
        <v>0.55551958179323557</v>
      </c>
      <c r="S187" s="269">
        <f t="shared" si="33"/>
        <v>0.61352134023262328</v>
      </c>
      <c r="T187" s="269">
        <f t="shared" si="33"/>
        <v>0.59645555589404975</v>
      </c>
      <c r="U187" s="269">
        <f t="shared" si="33"/>
        <v>0.57650274869427376</v>
      </c>
      <c r="V187" s="269">
        <f t="shared" si="33"/>
        <v>0.5323176596128808</v>
      </c>
      <c r="W187" s="269">
        <f t="shared" si="33"/>
        <v>0.56348615852771167</v>
      </c>
      <c r="X187" s="269">
        <f t="shared" si="33"/>
        <v>0.46602512402070451</v>
      </c>
      <c r="Y187" s="269">
        <f t="shared" si="33"/>
        <v>0.47090307416045046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0.92591022521761879</v>
      </c>
      <c r="C188" s="318">
        <f t="shared" si="34"/>
        <v>0.91767431803991462</v>
      </c>
      <c r="D188" s="318">
        <f t="shared" si="34"/>
        <v>0.91926975143040168</v>
      </c>
      <c r="E188" s="318">
        <f t="shared" si="34"/>
        <v>0.90644135350413202</v>
      </c>
      <c r="F188" s="318">
        <f t="shared" si="34"/>
        <v>0.67144736550276685</v>
      </c>
      <c r="G188" s="318">
        <f t="shared" si="34"/>
        <v>0.51069135037548119</v>
      </c>
      <c r="H188" s="318">
        <f t="shared" si="34"/>
        <v>0.50746670861987764</v>
      </c>
      <c r="I188" s="318">
        <f t="shared" si="34"/>
        <v>0.54264245291176727</v>
      </c>
      <c r="J188" s="318">
        <f t="shared" si="34"/>
        <v>0.53052759593397858</v>
      </c>
      <c r="K188" s="318">
        <f t="shared" si="34"/>
        <v>0.51650082101884454</v>
      </c>
      <c r="L188" s="318">
        <f t="shared" si="34"/>
        <v>0.53032222809076701</v>
      </c>
      <c r="M188" s="318">
        <f t="shared" si="34"/>
        <v>0.55188352316649092</v>
      </c>
      <c r="N188" s="318">
        <f t="shared" si="34"/>
        <v>0.52789036502960329</v>
      </c>
      <c r="O188" s="318">
        <f t="shared" si="34"/>
        <v>0.5602041043467626</v>
      </c>
      <c r="P188" s="318">
        <f t="shared" si="34"/>
        <v>0.5639357174346441</v>
      </c>
      <c r="Q188" s="318">
        <f t="shared" si="34"/>
        <v>0.53742324532690844</v>
      </c>
      <c r="R188" s="318">
        <f t="shared" si="34"/>
        <v>0.55551958179323557</v>
      </c>
      <c r="S188" s="318">
        <f t="shared" si="34"/>
        <v>0.61352134023262328</v>
      </c>
      <c r="T188" s="318">
        <f t="shared" si="34"/>
        <v>0.59645555589404975</v>
      </c>
      <c r="U188" s="318">
        <f t="shared" si="34"/>
        <v>0.57650274869427376</v>
      </c>
      <c r="V188" s="318">
        <f t="shared" si="34"/>
        <v>0.5323176596128808</v>
      </c>
      <c r="W188" s="318">
        <f t="shared" si="34"/>
        <v>0.56348615852771167</v>
      </c>
      <c r="X188" s="318">
        <f t="shared" si="34"/>
        <v>0.46602512402070451</v>
      </c>
      <c r="Y188" s="318">
        <f t="shared" si="34"/>
        <v>0.47090307416045046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1.9971277302952069E-2</v>
      </c>
      <c r="C190" s="269">
        <f t="shared" si="36"/>
        <v>1.963049390248869E-2</v>
      </c>
      <c r="D190" s="269">
        <f t="shared" si="36"/>
        <v>2.5927747932772402E-2</v>
      </c>
      <c r="E190" s="269">
        <f t="shared" si="36"/>
        <v>3.0317640701964119E-2</v>
      </c>
      <c r="F190" s="269">
        <f t="shared" si="36"/>
        <v>7.37493381152345E-2</v>
      </c>
      <c r="G190" s="269">
        <f t="shared" si="36"/>
        <v>7.9409444843813473E-2</v>
      </c>
      <c r="H190" s="269">
        <f t="shared" si="36"/>
        <v>7.7862361127693028E-2</v>
      </c>
      <c r="I190" s="269">
        <f t="shared" si="36"/>
        <v>7.8872812787972618E-2</v>
      </c>
      <c r="J190" s="269">
        <f t="shared" si="36"/>
        <v>7.8749762098172971E-2</v>
      </c>
      <c r="K190" s="269">
        <f t="shared" si="36"/>
        <v>8.1369920996616649E-2</v>
      </c>
      <c r="L190" s="269">
        <f t="shared" si="36"/>
        <v>8.1112614661358787E-2</v>
      </c>
      <c r="M190" s="269">
        <f t="shared" si="36"/>
        <v>8.2994035851240405E-2</v>
      </c>
      <c r="N190" s="269">
        <f t="shared" si="36"/>
        <v>8.183128376228184E-2</v>
      </c>
      <c r="O190" s="269">
        <f t="shared" si="36"/>
        <v>8.2796941163023191E-2</v>
      </c>
      <c r="P190" s="269">
        <f t="shared" si="36"/>
        <v>8.437217926960687E-2</v>
      </c>
      <c r="Q190" s="269">
        <f t="shared" si="36"/>
        <v>8.162898628039153E-2</v>
      </c>
      <c r="R190" s="269">
        <f t="shared" si="36"/>
        <v>8.0554622599501469E-2</v>
      </c>
      <c r="S190" s="269">
        <f t="shared" si="36"/>
        <v>8.5660643380362431E-2</v>
      </c>
      <c r="T190" s="269">
        <f t="shared" si="36"/>
        <v>8.5462413487817468E-2</v>
      </c>
      <c r="U190" s="269">
        <f t="shared" si="36"/>
        <v>8.4634899077831907E-2</v>
      </c>
      <c r="V190" s="269">
        <f t="shared" si="36"/>
        <v>7.6563569756372074E-2</v>
      </c>
      <c r="W190" s="269">
        <f t="shared" si="36"/>
        <v>8.1080733456241116E-2</v>
      </c>
      <c r="X190" s="269">
        <f t="shared" si="36"/>
        <v>7.1402748138609737E-2</v>
      </c>
      <c r="Y190" s="269">
        <f t="shared" si="36"/>
        <v>6.8303363512730794E-2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1.9287117230545867E-2</v>
      </c>
      <c r="C191" s="318">
        <f t="shared" si="37"/>
        <v>1.8745743481238742E-2</v>
      </c>
      <c r="D191" s="318">
        <f t="shared" si="37"/>
        <v>2.5241861247091903E-2</v>
      </c>
      <c r="E191" s="318">
        <f t="shared" si="37"/>
        <v>2.9534439448609669E-2</v>
      </c>
      <c r="F191" s="318">
        <f t="shared" si="37"/>
        <v>6.9583340869778285E-2</v>
      </c>
      <c r="G191" s="318">
        <f t="shared" si="37"/>
        <v>7.1888717943748945E-2</v>
      </c>
      <c r="H191" s="318">
        <f t="shared" si="37"/>
        <v>7.0202491021992067E-2</v>
      </c>
      <c r="I191" s="318">
        <f t="shared" si="37"/>
        <v>7.2044311842765649E-2</v>
      </c>
      <c r="J191" s="318">
        <f t="shared" si="37"/>
        <v>7.16446630486193E-2</v>
      </c>
      <c r="K191" s="318">
        <f t="shared" si="37"/>
        <v>7.4064102614015234E-2</v>
      </c>
      <c r="L191" s="318">
        <f t="shared" si="37"/>
        <v>7.4105150333539732E-2</v>
      </c>
      <c r="M191" s="318">
        <f t="shared" si="37"/>
        <v>7.6550772098309502E-2</v>
      </c>
      <c r="N191" s="318">
        <f t="shared" si="37"/>
        <v>7.4800460095730145E-2</v>
      </c>
      <c r="O191" s="318">
        <f t="shared" si="37"/>
        <v>7.653146295698697E-2</v>
      </c>
      <c r="P191" s="318">
        <f t="shared" si="37"/>
        <v>7.8258414449190697E-2</v>
      </c>
      <c r="Q191" s="318">
        <f t="shared" si="37"/>
        <v>7.480286867431972E-2</v>
      </c>
      <c r="R191" s="318">
        <f t="shared" si="37"/>
        <v>7.4087231101724077E-2</v>
      </c>
      <c r="S191" s="318">
        <f t="shared" si="37"/>
        <v>8.0712940320836174E-2</v>
      </c>
      <c r="T191" s="318">
        <f t="shared" si="37"/>
        <v>8.0095562177609048E-2</v>
      </c>
      <c r="U191" s="318">
        <f t="shared" si="37"/>
        <v>7.8784110699142873E-2</v>
      </c>
      <c r="V191" s="318">
        <f t="shared" si="37"/>
        <v>6.9376823221701106E-2</v>
      </c>
      <c r="W191" s="318">
        <f t="shared" si="37"/>
        <v>7.4754466038737005E-2</v>
      </c>
      <c r="X191" s="318">
        <f t="shared" si="37"/>
        <v>6.2489781464969224E-2</v>
      </c>
      <c r="Y191" s="318">
        <f t="shared" si="37"/>
        <v>5.9358323958711511E-2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6.8416007240620241E-4</v>
      </c>
      <c r="C192" s="318">
        <f t="shared" si="38"/>
        <v>8.8475042124994835E-4</v>
      </c>
      <c r="D192" s="318">
        <f t="shared" si="38"/>
        <v>6.8588668568049602E-4</v>
      </c>
      <c r="E192" s="318">
        <f t="shared" si="38"/>
        <v>7.8320125335445024E-4</v>
      </c>
      <c r="F192" s="318">
        <f t="shared" si="38"/>
        <v>4.1659972454562199E-3</v>
      </c>
      <c r="G192" s="318">
        <f t="shared" si="38"/>
        <v>7.5207269000645335E-3</v>
      </c>
      <c r="H192" s="318">
        <f t="shared" si="38"/>
        <v>7.6598701057009541E-3</v>
      </c>
      <c r="I192" s="318">
        <f t="shared" si="38"/>
        <v>6.8285009452069756E-3</v>
      </c>
      <c r="J192" s="318">
        <f t="shared" si="38"/>
        <v>7.1050990495536712E-3</v>
      </c>
      <c r="K192" s="318">
        <f t="shared" si="38"/>
        <v>7.3058183826014127E-3</v>
      </c>
      <c r="L192" s="318">
        <f t="shared" si="38"/>
        <v>7.0074643278190485E-3</v>
      </c>
      <c r="M192" s="318">
        <f t="shared" si="38"/>
        <v>6.4432637529309089E-3</v>
      </c>
      <c r="N192" s="318">
        <f t="shared" si="38"/>
        <v>7.0308236665516995E-3</v>
      </c>
      <c r="O192" s="318">
        <f t="shared" si="38"/>
        <v>6.2654782060362155E-3</v>
      </c>
      <c r="P192" s="318">
        <f t="shared" si="38"/>
        <v>6.1137648204161732E-3</v>
      </c>
      <c r="Q192" s="318">
        <f t="shared" si="38"/>
        <v>6.8261176060718052E-3</v>
      </c>
      <c r="R192" s="318">
        <f t="shared" si="38"/>
        <v>6.4673914977773821E-3</v>
      </c>
      <c r="S192" s="318">
        <f t="shared" si="38"/>
        <v>4.9477030595262619E-3</v>
      </c>
      <c r="T192" s="318">
        <f t="shared" si="38"/>
        <v>5.366851310208416E-3</v>
      </c>
      <c r="U192" s="318">
        <f t="shared" si="38"/>
        <v>5.8507883786890359E-3</v>
      </c>
      <c r="V192" s="318">
        <f t="shared" si="38"/>
        <v>7.1867465346709646E-3</v>
      </c>
      <c r="W192" s="318">
        <f t="shared" si="38"/>
        <v>6.3262674175041172E-3</v>
      </c>
      <c r="X192" s="318">
        <f t="shared" si="38"/>
        <v>8.9129666736405128E-3</v>
      </c>
      <c r="Y192" s="318">
        <f t="shared" si="38"/>
        <v>8.945039554019275E-3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</v>
      </c>
      <c r="C197" s="232">
        <f t="shared" si="42"/>
        <v>0</v>
      </c>
      <c r="D197" s="232">
        <f t="shared" si="42"/>
        <v>0</v>
      </c>
      <c r="E197" s="232">
        <f t="shared" si="42"/>
        <v>0</v>
      </c>
      <c r="F197" s="232">
        <f t="shared" si="42"/>
        <v>0</v>
      </c>
      <c r="G197" s="232">
        <f t="shared" si="42"/>
        <v>0</v>
      </c>
      <c r="H197" s="232">
        <f t="shared" si="42"/>
        <v>0</v>
      </c>
      <c r="I197" s="232">
        <f t="shared" si="42"/>
        <v>0</v>
      </c>
      <c r="J197" s="232">
        <f t="shared" si="42"/>
        <v>0</v>
      </c>
      <c r="K197" s="232">
        <f t="shared" si="42"/>
        <v>0</v>
      </c>
      <c r="L197" s="232">
        <f t="shared" si="42"/>
        <v>0</v>
      </c>
      <c r="M197" s="232">
        <f t="shared" si="42"/>
        <v>0</v>
      </c>
      <c r="N197" s="232">
        <f t="shared" si="42"/>
        <v>0</v>
      </c>
      <c r="O197" s="232">
        <f t="shared" si="42"/>
        <v>0</v>
      </c>
      <c r="P197" s="232">
        <f t="shared" si="42"/>
        <v>0</v>
      </c>
      <c r="Q197" s="232">
        <f t="shared" si="42"/>
        <v>0</v>
      </c>
      <c r="R197" s="232">
        <f t="shared" si="42"/>
        <v>0</v>
      </c>
      <c r="S197" s="232">
        <f t="shared" si="42"/>
        <v>0</v>
      </c>
      <c r="T197" s="232">
        <f t="shared" si="42"/>
        <v>0</v>
      </c>
      <c r="U197" s="232">
        <f t="shared" si="42"/>
        <v>0</v>
      </c>
      <c r="V197" s="232">
        <f t="shared" si="42"/>
        <v>0</v>
      </c>
      <c r="W197" s="232">
        <f t="shared" si="42"/>
        <v>0</v>
      </c>
      <c r="X197" s="232">
        <f t="shared" si="42"/>
        <v>0</v>
      </c>
      <c r="Y197" s="232">
        <f t="shared" si="42"/>
        <v>0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0</v>
      </c>
      <c r="C202" s="268">
        <f t="shared" si="47"/>
        <v>0</v>
      </c>
      <c r="D202" s="268">
        <f t="shared" si="47"/>
        <v>0</v>
      </c>
      <c r="E202" s="268">
        <f t="shared" si="47"/>
        <v>0</v>
      </c>
      <c r="F202" s="268">
        <f t="shared" si="47"/>
        <v>0</v>
      </c>
      <c r="G202" s="268">
        <f t="shared" si="47"/>
        <v>0</v>
      </c>
      <c r="H202" s="268">
        <f t="shared" si="47"/>
        <v>0</v>
      </c>
      <c r="I202" s="268">
        <f t="shared" si="47"/>
        <v>0</v>
      </c>
      <c r="J202" s="268">
        <f t="shared" si="47"/>
        <v>0</v>
      </c>
      <c r="K202" s="268">
        <f t="shared" si="47"/>
        <v>0</v>
      </c>
      <c r="L202" s="268">
        <f t="shared" si="47"/>
        <v>0</v>
      </c>
      <c r="M202" s="268">
        <f t="shared" si="47"/>
        <v>0</v>
      </c>
      <c r="N202" s="268">
        <f t="shared" si="47"/>
        <v>0</v>
      </c>
      <c r="O202" s="268">
        <f t="shared" si="47"/>
        <v>0</v>
      </c>
      <c r="P202" s="268">
        <f t="shared" si="47"/>
        <v>0</v>
      </c>
      <c r="Q202" s="268">
        <f t="shared" si="47"/>
        <v>0</v>
      </c>
      <c r="R202" s="268">
        <f t="shared" si="47"/>
        <v>0</v>
      </c>
      <c r="S202" s="268">
        <f t="shared" si="47"/>
        <v>0</v>
      </c>
      <c r="T202" s="268">
        <f t="shared" si="47"/>
        <v>0</v>
      </c>
      <c r="U202" s="268">
        <f t="shared" si="47"/>
        <v>0</v>
      </c>
      <c r="V202" s="268">
        <f t="shared" si="47"/>
        <v>0</v>
      </c>
      <c r="W202" s="268">
        <f t="shared" si="47"/>
        <v>0</v>
      </c>
      <c r="X202" s="268">
        <f t="shared" si="47"/>
        <v>0</v>
      </c>
      <c r="Y202" s="268">
        <f t="shared" si="47"/>
        <v>0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</v>
      </c>
      <c r="C203" s="269">
        <f t="shared" si="48"/>
        <v>0</v>
      </c>
      <c r="D203" s="269">
        <f t="shared" si="48"/>
        <v>0</v>
      </c>
      <c r="E203" s="269">
        <f t="shared" si="48"/>
        <v>0</v>
      </c>
      <c r="F203" s="269">
        <f t="shared" si="48"/>
        <v>0</v>
      </c>
      <c r="G203" s="269">
        <f t="shared" si="48"/>
        <v>0</v>
      </c>
      <c r="H203" s="269">
        <f t="shared" si="48"/>
        <v>0</v>
      </c>
      <c r="I203" s="269">
        <f t="shared" si="48"/>
        <v>0</v>
      </c>
      <c r="J203" s="269">
        <f t="shared" si="48"/>
        <v>0</v>
      </c>
      <c r="K203" s="269">
        <f t="shared" si="48"/>
        <v>0</v>
      </c>
      <c r="L203" s="269">
        <f t="shared" si="48"/>
        <v>0</v>
      </c>
      <c r="M203" s="269">
        <f t="shared" si="48"/>
        <v>0</v>
      </c>
      <c r="N203" s="269">
        <f t="shared" si="48"/>
        <v>0</v>
      </c>
      <c r="O203" s="269">
        <f t="shared" si="48"/>
        <v>0</v>
      </c>
      <c r="P203" s="269">
        <f t="shared" si="48"/>
        <v>0</v>
      </c>
      <c r="Q203" s="269">
        <f t="shared" si="48"/>
        <v>0</v>
      </c>
      <c r="R203" s="269">
        <f t="shared" si="48"/>
        <v>0</v>
      </c>
      <c r="S203" s="269">
        <f t="shared" si="48"/>
        <v>0</v>
      </c>
      <c r="T203" s="269">
        <f t="shared" si="48"/>
        <v>0</v>
      </c>
      <c r="U203" s="269">
        <f t="shared" si="48"/>
        <v>0</v>
      </c>
      <c r="V203" s="269">
        <f t="shared" si="48"/>
        <v>0</v>
      </c>
      <c r="W203" s="269">
        <f t="shared" si="48"/>
        <v>0</v>
      </c>
      <c r="X203" s="269">
        <f t="shared" si="48"/>
        <v>0</v>
      </c>
      <c r="Y203" s="269">
        <f t="shared" si="48"/>
        <v>0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</v>
      </c>
      <c r="C204" s="318">
        <f t="shared" si="49"/>
        <v>0</v>
      </c>
      <c r="D204" s="318">
        <f t="shared" si="49"/>
        <v>0</v>
      </c>
      <c r="E204" s="318">
        <f t="shared" si="49"/>
        <v>0</v>
      </c>
      <c r="F204" s="318">
        <f t="shared" si="49"/>
        <v>0</v>
      </c>
      <c r="G204" s="318">
        <f t="shared" si="49"/>
        <v>0</v>
      </c>
      <c r="H204" s="318">
        <f t="shared" si="49"/>
        <v>0</v>
      </c>
      <c r="I204" s="318">
        <f t="shared" si="49"/>
        <v>0</v>
      </c>
      <c r="J204" s="318">
        <f t="shared" si="49"/>
        <v>0</v>
      </c>
      <c r="K204" s="318">
        <f t="shared" si="49"/>
        <v>0</v>
      </c>
      <c r="L204" s="318">
        <f t="shared" si="49"/>
        <v>0</v>
      </c>
      <c r="M204" s="318">
        <f t="shared" si="49"/>
        <v>0</v>
      </c>
      <c r="N204" s="318">
        <f t="shared" si="49"/>
        <v>0</v>
      </c>
      <c r="O204" s="318">
        <f t="shared" si="49"/>
        <v>0</v>
      </c>
      <c r="P204" s="318">
        <f t="shared" si="49"/>
        <v>0</v>
      </c>
      <c r="Q204" s="318">
        <f t="shared" si="49"/>
        <v>0</v>
      </c>
      <c r="R204" s="318">
        <f t="shared" si="49"/>
        <v>0</v>
      </c>
      <c r="S204" s="318">
        <f t="shared" si="49"/>
        <v>0</v>
      </c>
      <c r="T204" s="318">
        <f t="shared" si="49"/>
        <v>0</v>
      </c>
      <c r="U204" s="318">
        <f t="shared" si="49"/>
        <v>0</v>
      </c>
      <c r="V204" s="318">
        <f t="shared" si="49"/>
        <v>0</v>
      </c>
      <c r="W204" s="318">
        <f t="shared" si="49"/>
        <v>0</v>
      </c>
      <c r="X204" s="318">
        <f t="shared" si="49"/>
        <v>0</v>
      </c>
      <c r="Y204" s="318">
        <f t="shared" si="49"/>
        <v>0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</v>
      </c>
      <c r="C206" s="269">
        <f t="shared" si="51"/>
        <v>0</v>
      </c>
      <c r="D206" s="269">
        <f t="shared" si="51"/>
        <v>0</v>
      </c>
      <c r="E206" s="269">
        <f t="shared" si="51"/>
        <v>0</v>
      </c>
      <c r="F206" s="269">
        <f t="shared" si="51"/>
        <v>0</v>
      </c>
      <c r="G206" s="269">
        <f t="shared" si="51"/>
        <v>0</v>
      </c>
      <c r="H206" s="269">
        <f t="shared" si="51"/>
        <v>0</v>
      </c>
      <c r="I206" s="269">
        <f t="shared" si="51"/>
        <v>0</v>
      </c>
      <c r="J206" s="269">
        <f t="shared" si="51"/>
        <v>0</v>
      </c>
      <c r="K206" s="269">
        <f t="shared" si="51"/>
        <v>0</v>
      </c>
      <c r="L206" s="269">
        <f t="shared" si="51"/>
        <v>0</v>
      </c>
      <c r="M206" s="269">
        <f t="shared" si="51"/>
        <v>0</v>
      </c>
      <c r="N206" s="269">
        <f t="shared" si="51"/>
        <v>0</v>
      </c>
      <c r="O206" s="269">
        <f t="shared" si="51"/>
        <v>0</v>
      </c>
      <c r="P206" s="269">
        <f t="shared" si="51"/>
        <v>0</v>
      </c>
      <c r="Q206" s="269">
        <f t="shared" si="51"/>
        <v>0</v>
      </c>
      <c r="R206" s="269">
        <f t="shared" si="51"/>
        <v>0</v>
      </c>
      <c r="S206" s="269">
        <f t="shared" si="51"/>
        <v>0</v>
      </c>
      <c r="T206" s="269">
        <f t="shared" si="51"/>
        <v>0</v>
      </c>
      <c r="U206" s="269">
        <f t="shared" si="51"/>
        <v>0</v>
      </c>
      <c r="V206" s="269">
        <f t="shared" si="51"/>
        <v>0</v>
      </c>
      <c r="W206" s="269">
        <f t="shared" si="51"/>
        <v>0</v>
      </c>
      <c r="X206" s="269">
        <f t="shared" si="51"/>
        <v>0</v>
      </c>
      <c r="Y206" s="269">
        <f t="shared" si="51"/>
        <v>0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</v>
      </c>
      <c r="C207" s="318">
        <f t="shared" si="52"/>
        <v>0</v>
      </c>
      <c r="D207" s="318">
        <f t="shared" si="52"/>
        <v>0</v>
      </c>
      <c r="E207" s="318">
        <f t="shared" si="52"/>
        <v>0</v>
      </c>
      <c r="F207" s="318">
        <f t="shared" si="52"/>
        <v>0</v>
      </c>
      <c r="G207" s="318">
        <f t="shared" si="52"/>
        <v>0</v>
      </c>
      <c r="H207" s="318">
        <f t="shared" si="52"/>
        <v>0</v>
      </c>
      <c r="I207" s="318">
        <f t="shared" si="52"/>
        <v>0</v>
      </c>
      <c r="J207" s="318">
        <f t="shared" si="52"/>
        <v>0</v>
      </c>
      <c r="K207" s="318">
        <f t="shared" si="52"/>
        <v>0</v>
      </c>
      <c r="L207" s="318">
        <f t="shared" si="52"/>
        <v>0</v>
      </c>
      <c r="M207" s="318">
        <f t="shared" si="52"/>
        <v>0</v>
      </c>
      <c r="N207" s="318">
        <f t="shared" si="52"/>
        <v>0</v>
      </c>
      <c r="O207" s="318">
        <f t="shared" si="52"/>
        <v>0</v>
      </c>
      <c r="P207" s="318">
        <f t="shared" si="52"/>
        <v>0</v>
      </c>
      <c r="Q207" s="318">
        <f t="shared" si="52"/>
        <v>0</v>
      </c>
      <c r="R207" s="318">
        <f t="shared" si="52"/>
        <v>0</v>
      </c>
      <c r="S207" s="318">
        <f t="shared" si="52"/>
        <v>0</v>
      </c>
      <c r="T207" s="318">
        <f t="shared" si="52"/>
        <v>0</v>
      </c>
      <c r="U207" s="318">
        <f t="shared" si="52"/>
        <v>0</v>
      </c>
      <c r="V207" s="318">
        <f t="shared" si="52"/>
        <v>0</v>
      </c>
      <c r="W207" s="318">
        <f t="shared" si="52"/>
        <v>0</v>
      </c>
      <c r="X207" s="318">
        <f t="shared" si="52"/>
        <v>0</v>
      </c>
      <c r="Y207" s="318">
        <f t="shared" si="52"/>
        <v>0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</v>
      </c>
      <c r="C209" s="269">
        <f t="shared" si="54"/>
        <v>0</v>
      </c>
      <c r="D209" s="269">
        <f t="shared" si="54"/>
        <v>0</v>
      </c>
      <c r="E209" s="269">
        <f t="shared" si="54"/>
        <v>0</v>
      </c>
      <c r="F209" s="269">
        <f t="shared" si="54"/>
        <v>0</v>
      </c>
      <c r="G209" s="269">
        <f t="shared" si="54"/>
        <v>0</v>
      </c>
      <c r="H209" s="269">
        <f t="shared" si="54"/>
        <v>0</v>
      </c>
      <c r="I209" s="269">
        <f t="shared" si="54"/>
        <v>0</v>
      </c>
      <c r="J209" s="269">
        <f t="shared" si="54"/>
        <v>0</v>
      </c>
      <c r="K209" s="269">
        <f t="shared" si="54"/>
        <v>0</v>
      </c>
      <c r="L209" s="269">
        <f t="shared" si="54"/>
        <v>0</v>
      </c>
      <c r="M209" s="269">
        <f t="shared" si="54"/>
        <v>0</v>
      </c>
      <c r="N209" s="269">
        <f t="shared" si="54"/>
        <v>0</v>
      </c>
      <c r="O209" s="269">
        <f t="shared" si="54"/>
        <v>0</v>
      </c>
      <c r="P209" s="269">
        <f t="shared" si="54"/>
        <v>0</v>
      </c>
      <c r="Q209" s="269">
        <f t="shared" si="54"/>
        <v>0</v>
      </c>
      <c r="R209" s="269">
        <f t="shared" si="54"/>
        <v>0</v>
      </c>
      <c r="S209" s="269">
        <f t="shared" si="54"/>
        <v>0</v>
      </c>
      <c r="T209" s="269">
        <f t="shared" si="54"/>
        <v>0</v>
      </c>
      <c r="U209" s="269">
        <f t="shared" si="54"/>
        <v>0</v>
      </c>
      <c r="V209" s="269">
        <f t="shared" si="54"/>
        <v>0</v>
      </c>
      <c r="W209" s="269">
        <f t="shared" si="54"/>
        <v>0</v>
      </c>
      <c r="X209" s="269">
        <f t="shared" si="54"/>
        <v>0</v>
      </c>
      <c r="Y209" s="269">
        <f t="shared" si="54"/>
        <v>0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</v>
      </c>
      <c r="C210" s="318">
        <f t="shared" si="55"/>
        <v>0</v>
      </c>
      <c r="D210" s="318">
        <f t="shared" si="55"/>
        <v>0</v>
      </c>
      <c r="E210" s="318">
        <f t="shared" si="55"/>
        <v>0</v>
      </c>
      <c r="F210" s="318">
        <f t="shared" si="55"/>
        <v>0</v>
      </c>
      <c r="G210" s="318">
        <f t="shared" si="55"/>
        <v>0</v>
      </c>
      <c r="H210" s="318">
        <f t="shared" si="55"/>
        <v>0</v>
      </c>
      <c r="I210" s="318">
        <f t="shared" si="55"/>
        <v>0</v>
      </c>
      <c r="J210" s="318">
        <f t="shared" si="55"/>
        <v>0</v>
      </c>
      <c r="K210" s="318">
        <f t="shared" si="55"/>
        <v>0</v>
      </c>
      <c r="L210" s="318">
        <f t="shared" si="55"/>
        <v>0</v>
      </c>
      <c r="M210" s="318">
        <f t="shared" si="55"/>
        <v>0</v>
      </c>
      <c r="N210" s="318">
        <f t="shared" si="55"/>
        <v>0</v>
      </c>
      <c r="O210" s="318">
        <f t="shared" si="55"/>
        <v>0</v>
      </c>
      <c r="P210" s="318">
        <f t="shared" si="55"/>
        <v>0</v>
      </c>
      <c r="Q210" s="318">
        <f t="shared" si="55"/>
        <v>0</v>
      </c>
      <c r="R210" s="318">
        <f t="shared" si="55"/>
        <v>0</v>
      </c>
      <c r="S210" s="318">
        <f t="shared" si="55"/>
        <v>0</v>
      </c>
      <c r="T210" s="318">
        <f t="shared" si="55"/>
        <v>0</v>
      </c>
      <c r="U210" s="318">
        <f t="shared" si="55"/>
        <v>0</v>
      </c>
      <c r="V210" s="318">
        <f t="shared" si="55"/>
        <v>0</v>
      </c>
      <c r="W210" s="318">
        <f t="shared" si="55"/>
        <v>0</v>
      </c>
      <c r="X210" s="318">
        <f t="shared" si="55"/>
        <v>0</v>
      </c>
      <c r="Y210" s="318">
        <f t="shared" si="55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0</v>
      </c>
      <c r="C211" s="318">
        <f t="shared" si="56"/>
        <v>0</v>
      </c>
      <c r="D211" s="318">
        <f t="shared" si="56"/>
        <v>0</v>
      </c>
      <c r="E211" s="318">
        <f t="shared" si="56"/>
        <v>0</v>
      </c>
      <c r="F211" s="318">
        <f t="shared" si="56"/>
        <v>0</v>
      </c>
      <c r="G211" s="318">
        <f t="shared" si="56"/>
        <v>0</v>
      </c>
      <c r="H211" s="318">
        <f t="shared" si="56"/>
        <v>0</v>
      </c>
      <c r="I211" s="318">
        <f t="shared" si="56"/>
        <v>0</v>
      </c>
      <c r="J211" s="318">
        <f t="shared" si="56"/>
        <v>0</v>
      </c>
      <c r="K211" s="318">
        <f t="shared" si="56"/>
        <v>0</v>
      </c>
      <c r="L211" s="318">
        <f t="shared" si="56"/>
        <v>0</v>
      </c>
      <c r="M211" s="318">
        <f t="shared" si="56"/>
        <v>0</v>
      </c>
      <c r="N211" s="318">
        <f t="shared" si="56"/>
        <v>0</v>
      </c>
      <c r="O211" s="318">
        <f t="shared" si="56"/>
        <v>0</v>
      </c>
      <c r="P211" s="318">
        <f t="shared" si="56"/>
        <v>0</v>
      </c>
      <c r="Q211" s="318">
        <f t="shared" si="56"/>
        <v>0</v>
      </c>
      <c r="R211" s="318">
        <f t="shared" si="56"/>
        <v>0</v>
      </c>
      <c r="S211" s="318">
        <f t="shared" si="56"/>
        <v>0</v>
      </c>
      <c r="T211" s="318">
        <f t="shared" si="56"/>
        <v>0</v>
      </c>
      <c r="U211" s="318">
        <f t="shared" si="56"/>
        <v>0</v>
      </c>
      <c r="V211" s="318">
        <f t="shared" si="56"/>
        <v>0</v>
      </c>
      <c r="W211" s="318">
        <f t="shared" si="56"/>
        <v>0</v>
      </c>
      <c r="X211" s="318">
        <f t="shared" si="56"/>
        <v>0</v>
      </c>
      <c r="Y211" s="318">
        <f t="shared" si="56"/>
        <v>0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0.12566365560053558</v>
      </c>
      <c r="C217" s="320">
        <f>IF(C$5=0,0,(C$5-C$16-C$59)/(CHI_fec!C$5-CHI_fec!C$16))</f>
        <v>0.13745026454780382</v>
      </c>
      <c r="D217" s="320">
        <f>IF(D$5=0,0,(D$5-D$16-D$59)/(CHI_fec!D$5-CHI_fec!D$16))</f>
        <v>0.10166727151382478</v>
      </c>
      <c r="E217" s="320">
        <f>IF(E$5=0,0,(E$5-E$16-E$59)/(CHI_fec!E$5-CHI_fec!E$16))</f>
        <v>0.12209697409359442</v>
      </c>
      <c r="F217" s="320">
        <f>IF(F$5=0,0,(F$5-F$16-F$59)/(CHI_fec!F$5-CHI_fec!F$16))</f>
        <v>0.51352861155681773</v>
      </c>
      <c r="G217" s="320">
        <f>IF(G$5=0,0,(G$5-G$16-G$59)/(CHI_fec!G$5-CHI_fec!G$16))</f>
        <v>0.95653476095086321</v>
      </c>
      <c r="H217" s="320">
        <f>IF(H$5=0,0,(H$5-H$16-H$59)/(CHI_fec!H$5-CHI_fec!H$16))</f>
        <v>0.9605651645738551</v>
      </c>
      <c r="I217" s="320">
        <f>IF(I$5=0,0,(I$5-I$16-I$59)/(CHI_fec!I$5-CHI_fec!I$16))</f>
        <v>0.84256020257455688</v>
      </c>
      <c r="J217" s="320">
        <f>IF(J$5=0,0,(J$5-J$16-J$59)/(CHI_fec!J$5-CHI_fec!J$16))</f>
        <v>0.88161748137938889</v>
      </c>
      <c r="K217" s="320">
        <f>IF(K$5=0,0,(K$5-K$16-K$59)/(CHI_fec!K$5-CHI_fec!K$16))</f>
        <v>0.9572702701361594</v>
      </c>
      <c r="L217" s="320">
        <f>IF(L$5=0,0,(L$5-L$16-L$59)/(CHI_fec!L$5-CHI_fec!L$16))</f>
        <v>0.89598018752917585</v>
      </c>
      <c r="M217" s="320">
        <f>IF(M$5=0,0,(M$5-M$16-M$59)/(CHI_fec!M$5-CHI_fec!M$16))</f>
        <v>0.83369514809966072</v>
      </c>
      <c r="N217" s="320">
        <f>IF(N$5=0,0,(N$5-N$16-N$59)/(CHI_fec!N$5-CHI_fec!N$16))</f>
        <v>0.91035046630106464</v>
      </c>
      <c r="O217" s="320">
        <f>IF(O$5=0,0,(O$5-O$16-O$59)/(CHI_fec!O$5-CHI_fec!O$16))</f>
        <v>0.80281197751099753</v>
      </c>
      <c r="P217" s="320">
        <f>IF(P$5=0,0,(P$5-P$16-P$59)/(CHI_fec!P$5-CHI_fec!P$16))</f>
        <v>0.80322288051960744</v>
      </c>
      <c r="Q217" s="320">
        <f>IF(Q$5=0,0,(Q$5-Q$16-Q$59)/(CHI_fec!Q$5-CHI_fec!Q$16))</f>
        <v>0.86764567445355723</v>
      </c>
      <c r="R217" s="320">
        <f>IF(R$5=0,0,(R$5-R$16-R$59)/(CHI_fec!R$5-CHI_fec!R$16))</f>
        <v>0.79840942616865451</v>
      </c>
      <c r="S217" s="320">
        <f>IF(S$5=0,0,(S$5-S$16-S$59)/(CHI_fec!S$5-CHI_fec!S$16))</f>
        <v>0.66083992696941929</v>
      </c>
      <c r="T217" s="320">
        <f>IF(T$5=0,0,(T$5-T$16-T$59)/(CHI_fec!T$5-CHI_fec!T$16))</f>
        <v>0.70668414399762314</v>
      </c>
      <c r="U217" s="320">
        <f>IF(U$5=0,0,(U$5-U$16-U$59)/(CHI_fec!U$5-CHI_fec!U$16))</f>
        <v>0.75811194135667759</v>
      </c>
      <c r="V217" s="320">
        <f>IF(V$5=0,0,(V$5-V$16-V$59)/(CHI_fec!V$5-CHI_fec!V$16))</f>
        <v>0.84054205376641122</v>
      </c>
      <c r="W217" s="320">
        <f>IF(W$5=0,0,(W$5-W$16-W$59)/(CHI_fec!W$5-CHI_fec!W$16))</f>
        <v>0.77476319328241139</v>
      </c>
      <c r="X217" s="320">
        <f>IF(X$5=0,0,(X$5-X$16-X$59)/(CHI_fec!X$5-CHI_fec!X$16))</f>
        <v>1.026014691102227</v>
      </c>
      <c r="Y217" s="320">
        <f>IF(Y$5=0,0,(Y$5-Y$16-Y$59)/(CHI_fec!Y$5-CHI_fec!Y$16))</f>
        <v>0.9889141345382918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0.20852186815243615</v>
      </c>
      <c r="C222" s="275">
        <f>IF(C$10=0,0,C$10/CHI_fec!C$10)</f>
        <v>0.1987369554742355</v>
      </c>
      <c r="D222" s="275">
        <f>IF(D$10=0,0,D$10/CHI_fec!D$10)</f>
        <v>0.16487049778001356</v>
      </c>
      <c r="E222" s="275">
        <f>IF(E$10=0,0,E$10/CHI_fec!E$10)</f>
        <v>0.22964285448740188</v>
      </c>
      <c r="F222" s="275">
        <f>IF(F$10=0,0,F$10/CHI_fec!F$10)</f>
        <v>1.5755530153102049</v>
      </c>
      <c r="G222" s="275">
        <f>IF(G$10=0,0,G$10/CHI_fec!G$10)</f>
        <v>2.2210911525967121</v>
      </c>
      <c r="H222" s="275">
        <f>IF(H$10=0,0,H$10/CHI_fec!H$10)</f>
        <v>2.1936786358153149</v>
      </c>
      <c r="I222" s="275">
        <f>IF(I$10=0,0,I$10/CHI_fec!I$10)</f>
        <v>2.117228401075113</v>
      </c>
      <c r="J222" s="275">
        <f>IF(J$10=0,0,J$10/CHI_fec!J$10)</f>
        <v>2.1493257428944417</v>
      </c>
      <c r="K222" s="275">
        <f>IF(K$10=0,0,K$10/CHI_fec!K$10)</f>
        <v>2.2611543963979965</v>
      </c>
      <c r="L222" s="275">
        <f>IF(L$10=0,0,L$10/CHI_fec!L$10)</f>
        <v>2.193917873845026</v>
      </c>
      <c r="M222" s="275">
        <f>IF(M$10=0,0,M$10/CHI_fec!M$10)</f>
        <v>2.1984037889113304</v>
      </c>
      <c r="N222" s="275">
        <f>IF(N$10=0,0,N$10/CHI_fec!N$10)</f>
        <v>2.2285401376380665</v>
      </c>
      <c r="O222" s="275">
        <f>IF(O$10=0,0,O$10/CHI_fec!O$10)</f>
        <v>2.1609892610897021</v>
      </c>
      <c r="P222" s="275">
        <f>IF(P$10=0,0,P$10/CHI_fec!P$10)</f>
        <v>2.1998431714811919</v>
      </c>
      <c r="Q222" s="275">
        <f>IF(Q$10=0,0,Q$10/CHI_fec!Q$10)</f>
        <v>2.1826249687036499</v>
      </c>
      <c r="R222" s="275">
        <f>IF(R$10=0,0,R$10/CHI_fec!R$10)</f>
        <v>2.094857569215467</v>
      </c>
      <c r="S222" s="275">
        <f>IF(S$10=0,0,S$10/CHI_fec!S$10)</f>
        <v>2.0950954572908458</v>
      </c>
      <c r="T222" s="275">
        <f>IF(T$10=0,0,T$10/CHI_fec!T$10)</f>
        <v>2.0604892424229315</v>
      </c>
      <c r="U222" s="275">
        <f>IF(U$10=0,0,U$10/CHI_fec!U$10)</f>
        <v>2.0755926890257008</v>
      </c>
      <c r="V222" s="275">
        <f>IF(V$10=0,0,V$10/CHI_fec!V$10)</f>
        <v>1.9464475979657563</v>
      </c>
      <c r="W222" s="275">
        <f>IF(W$10=0,0,W$10/CHI_fec!W$10)</f>
        <v>1.9214051696871728</v>
      </c>
      <c r="X222" s="275">
        <f>IF(X$10=0,0,X$10/CHI_fec!X$10)</f>
        <v>1.8850260370406149</v>
      </c>
      <c r="Y222" s="275">
        <f>IF(Y$10=0,0,Y$10/CHI_fec!Y$10)</f>
        <v>1.7542198354512533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5.1971249904415552E-3</v>
      </c>
      <c r="C224" s="276">
        <f>IF(C$25=0,0,C$25/CHI_fec!C$25)</f>
        <v>7.6527813847818869E-3</v>
      </c>
      <c r="D224" s="276">
        <f>IF(D$25=0,0,D$25/CHI_fec!D$25)</f>
        <v>4.2897295744547884E-3</v>
      </c>
      <c r="E224" s="276">
        <f>IF(E$25=0,0,E$25/CHI_fec!E$25)</f>
        <v>5.932442858725546E-3</v>
      </c>
      <c r="F224" s="276">
        <f>IF(F$25=0,0,F$25/CHI_fec!F$25)</f>
        <v>0.16292726964256529</v>
      </c>
      <c r="G224" s="276">
        <f>IF(G$25=0,0,G$25/CHI_fec!G$25)</f>
        <v>0.58770531578919283</v>
      </c>
      <c r="H224" s="276">
        <f>IF(H$25=0,0,H$25/CHI_fec!H$25)</f>
        <v>0.60922309167825905</v>
      </c>
      <c r="I224" s="276">
        <f>IF(I$25=0,0,I$25/CHI_fec!I$25)</f>
        <v>0.46853439528690149</v>
      </c>
      <c r="J224" s="276">
        <f>IF(J$25=0,0,J$25/CHI_fec!J$25)</f>
        <v>0.5126380971758967</v>
      </c>
      <c r="K224" s="276">
        <f>IF(K$25=0,0,K$25/CHI_fec!K$25)</f>
        <v>0.55788741685639409</v>
      </c>
      <c r="L224" s="276">
        <f>IF(L$25=0,0,L$25/CHI_fec!L$25)</f>
        <v>0.4998740031035151</v>
      </c>
      <c r="M224" s="276">
        <f>IF(M$25=0,0,M$25/CHI_fec!M$25)</f>
        <v>0.42083360529354041</v>
      </c>
      <c r="N224" s="276">
        <f>IF(N$25=0,0,N$25/CHI_fec!N$25)</f>
        <v>0.50811074390737121</v>
      </c>
      <c r="O224" s="276">
        <f>IF(O$25=0,0,O$25/CHI_fec!O$25)</f>
        <v>0.3931147873684977</v>
      </c>
      <c r="P224" s="276">
        <f>IF(P$25=0,0,P$25/CHI_fec!P$25)</f>
        <v>0.37785086906791587</v>
      </c>
      <c r="Q224" s="276">
        <f>IF(Q$25=0,0,Q$25/CHI_fec!Q$25)</f>
        <v>0.47055589672667686</v>
      </c>
      <c r="R224" s="276">
        <f>IF(R$25=0,0,R$25/CHI_fec!R$25)</f>
        <v>0.41222518376765066</v>
      </c>
      <c r="S224" s="276">
        <f>IF(S$25=0,0,S$25/CHI_fec!S$25)</f>
        <v>0.24292309641049145</v>
      </c>
      <c r="T224" s="276">
        <f>IF(T$25=0,0,T$25/CHI_fec!T$25)</f>
        <v>0.2855514397472072</v>
      </c>
      <c r="U224" s="276">
        <f>IF(U$25=0,0,U$25/CHI_fec!U$25)</f>
        <v>0.33925274876797912</v>
      </c>
      <c r="V224" s="276">
        <f>IF(V$25=0,0,V$25/CHI_fec!V$25)</f>
        <v>0.50434689801628529</v>
      </c>
      <c r="W224" s="276">
        <f>IF(W$25=0,0,W$25/CHI_fec!W$25)</f>
        <v>0.38879623178730532</v>
      </c>
      <c r="X224" s="276">
        <f>IF(X$25=0,0,X$25/CHI_fec!X$25)</f>
        <v>0.81377947731260847</v>
      </c>
      <c r="Y224" s="276">
        <f>IF(Y$25=0,0,Y$25/CHI_fec!Y$25)</f>
        <v>0.80286814912075966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1.4870573444357018</v>
      </c>
      <c r="C225" s="276">
        <f>IF(C$36=0,0,C$36/CHI_fec!C$36)</f>
        <v>1.4549976388445434</v>
      </c>
      <c r="D225" s="276">
        <f>IF(D$36=0,0,D$36/CHI_fec!D$36)</f>
        <v>1.1599831947953045</v>
      </c>
      <c r="E225" s="276">
        <f>IF(E$36=0,0,E$36/CHI_fec!E$36)</f>
        <v>1.3403750805864127</v>
      </c>
      <c r="F225" s="276">
        <f>IF(F$36=0,0,F$36/CHI_fec!F$36)</f>
        <v>2.2389145082361859</v>
      </c>
      <c r="G225" s="276">
        <f>IF(G$36=0,0,G$36/CHI_fec!G$36)</f>
        <v>2.3353673936619632</v>
      </c>
      <c r="H225" s="276">
        <f>IF(H$36=0,0,H$36/CHI_fec!H$36)</f>
        <v>2.3399858965001963</v>
      </c>
      <c r="I225" s="276">
        <f>IF(I$36=0,0,I$36/CHI_fec!I$36)</f>
        <v>2.3266220934353501</v>
      </c>
      <c r="J225" s="276">
        <f>IF(J$36=0,0,J$36/CHI_fec!J$36)</f>
        <v>2.3303666360684208</v>
      </c>
      <c r="K225" s="276">
        <f>IF(K$36=0,0,K$36/CHI_fec!K$36)</f>
        <v>2.3424789854239085</v>
      </c>
      <c r="L225" s="276">
        <f>IF(L$36=0,0,L$36/CHI_fec!L$36)</f>
        <v>2.3124833689294575</v>
      </c>
      <c r="M225" s="276">
        <f>IF(M$36=0,0,M$36/CHI_fec!M$36)</f>
        <v>2.3217429355539849</v>
      </c>
      <c r="N225" s="276">
        <f>IF(N$36=0,0,N$36/CHI_fec!N$36)</f>
        <v>2.3237040699161828</v>
      </c>
      <c r="O225" s="276">
        <f>IF(O$36=0,0,O$36/CHI_fec!O$36)</f>
        <v>2.3055635766406053</v>
      </c>
      <c r="P225" s="276">
        <f>IF(P$36=0,0,P$36/CHI_fec!P$36)</f>
        <v>2.3158474620248435</v>
      </c>
      <c r="Q225" s="276">
        <f>IF(Q$36=0,0,Q$36/CHI_fec!Q$36)</f>
        <v>2.3027652229975373</v>
      </c>
      <c r="R225" s="276">
        <f>IF(R$36=0,0,R$36/CHI_fec!R$36)</f>
        <v>2.285393843137661</v>
      </c>
      <c r="S225" s="276">
        <f>IF(S$36=0,0,S$36/CHI_fec!S$36)</f>
        <v>2.2847045015010181</v>
      </c>
      <c r="T225" s="276">
        <f>IF(T$36=0,0,T$36/CHI_fec!T$36)</f>
        <v>2.2895745824995939</v>
      </c>
      <c r="U225" s="276">
        <f>IF(U$36=0,0,U$36/CHI_fec!U$36)</f>
        <v>2.2859303420303148</v>
      </c>
      <c r="V225" s="276">
        <f>IF(V$36=0,0,V$36/CHI_fec!V$36)</f>
        <v>2.2674897239609213</v>
      </c>
      <c r="W225" s="276">
        <f>IF(W$36=0,0,W$36/CHI_fec!W$36)</f>
        <v>2.2681518083075791</v>
      </c>
      <c r="X225" s="276">
        <f>IF(X$36=0,0,X$36/CHI_fec!X$36)</f>
        <v>2.2507189010318989</v>
      </c>
      <c r="Y225" s="276">
        <f>IF(Y$36=0,0,Y$36/CHI_fec!Y$36)</f>
        <v>2.2398333412030982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6.6784295845554675E-2</v>
      </c>
      <c r="C226" s="276">
        <f>IF(C$44=0,0,C$44/CHI_fec!C$44)</f>
        <v>7.0512218081107345E-2</v>
      </c>
      <c r="D226" s="276">
        <f>IF(D$44=0,0,D$44/CHI_fec!D$44)</f>
        <v>6.9408447233532886E-2</v>
      </c>
      <c r="E226" s="276">
        <f>IF(E$44=0,0,E$44/CHI_fec!E$44)</f>
        <v>9.7581854315206704E-2</v>
      </c>
      <c r="F226" s="276">
        <f>IF(F$44=0,0,F$44/CHI_fec!F$44)</f>
        <v>0.94221812711817299</v>
      </c>
      <c r="G226" s="276">
        <f>IF(G$44=0,0,G$44/CHI_fec!G$44)</f>
        <v>1.6381196113264667</v>
      </c>
      <c r="H226" s="276">
        <f>IF(H$44=0,0,H$44/CHI_fec!H$44)</f>
        <v>1.6304634226126635</v>
      </c>
      <c r="I226" s="276">
        <f>IF(I$44=0,0,I$44/CHI_fec!I$44)</f>
        <v>1.4981835956363914</v>
      </c>
      <c r="J226" s="276">
        <f>IF(J$44=0,0,J$44/CHI_fec!J$44)</f>
        <v>1.5461235514292786</v>
      </c>
      <c r="K226" s="276">
        <f>IF(K$44=0,0,K$44/CHI_fec!K$44)</f>
        <v>1.6488787849821798</v>
      </c>
      <c r="L226" s="276">
        <f>IF(L$44=0,0,L$44/CHI_fec!L$44)</f>
        <v>1.5703078939727679</v>
      </c>
      <c r="M226" s="276">
        <f>IF(M$44=0,0,M$44/CHI_fec!M$44)</f>
        <v>1.5199908719627695</v>
      </c>
      <c r="N226" s="276">
        <f>IF(N$44=0,0,N$44/CHI_fec!N$44)</f>
        <v>1.5978946462239925</v>
      </c>
      <c r="O226" s="276">
        <f>IF(O$44=0,0,O$44/CHI_fec!O$44)</f>
        <v>1.4765535186003664</v>
      </c>
      <c r="P226" s="276">
        <f>IF(P$44=0,0,P$44/CHI_fec!P$44)</f>
        <v>1.4898698125613092</v>
      </c>
      <c r="Q226" s="276">
        <f>IF(Q$44=0,0,Q$44/CHI_fec!Q$44)</f>
        <v>1.5445182128925312</v>
      </c>
      <c r="R226" s="276">
        <f>IF(R$44=0,0,R$44/CHI_fec!R$44)</f>
        <v>1.4491517902590922</v>
      </c>
      <c r="S226" s="276">
        <f>IF(S$44=0,0,S$44/CHI_fec!S$44)</f>
        <v>1.3060922998177269</v>
      </c>
      <c r="T226" s="276">
        <f>IF(T$44=0,0,T$44/CHI_fec!T$44)</f>
        <v>1.369685797438801</v>
      </c>
      <c r="U226" s="276">
        <f>IF(U$44=0,0,U$44/CHI_fec!U$44)</f>
        <v>1.4298701081224452</v>
      </c>
      <c r="V226" s="276">
        <f>IF(V$44=0,0,V$44/CHI_fec!V$44)</f>
        <v>1.4626285744518686</v>
      </c>
      <c r="W226" s="276">
        <f>IF(W$44=0,0,W$44/CHI_fec!W$44)</f>
        <v>1.4203182177607894</v>
      </c>
      <c r="X226" s="276">
        <f>IF(X$44=0,0,X$44/CHI_fec!X$44)</f>
        <v>1.6271822577407211</v>
      </c>
      <c r="Y226" s="276">
        <f>IF(Y$44=0,0,Y$44/CHI_fec!Y$44)</f>
        <v>1.5427679885823022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0.11922688375142713</v>
      </c>
      <c r="C229" s="320">
        <f>IF(C$61=0,0,(C$61-C$108)/CHI_fec!C$61)</f>
        <v>0.13006032465696138</v>
      </c>
      <c r="D229" s="320">
        <f>IF(D$61=0,0,(D$61-D$108)/CHI_fec!D$61)</f>
        <v>9.6467016479843168E-2</v>
      </c>
      <c r="E229" s="320">
        <f>IF(E$61=0,0,(E$61-E$108)/CHI_fec!E$61)</f>
        <v>0.11608061993036721</v>
      </c>
      <c r="F229" s="320">
        <f>IF(F$61=0,0,(F$61-F$108)/CHI_fec!F$61)</f>
        <v>0.50373749511904409</v>
      </c>
      <c r="G229" s="320">
        <f>IF(G$61=0,0,(G$61-G$108)/CHI_fec!G$61)</f>
        <v>0.96445937359808709</v>
      </c>
      <c r="H229" s="320">
        <f>IF(H$61=0,0,(H$61-H$108)/CHI_fec!H$61)</f>
        <v>0.96649008064155884</v>
      </c>
      <c r="I229" s="320">
        <f>IF(I$61=0,0,(I$61-I$108)/CHI_fec!I$61)</f>
        <v>0.84338404320041638</v>
      </c>
      <c r="J229" s="320">
        <f>IF(J$61=0,0,(J$61-J$108)/CHI_fec!J$61)</f>
        <v>0.88423422979467703</v>
      </c>
      <c r="K229" s="320">
        <f>IF(K$61=0,0,(K$61-K$108)/CHI_fec!K$61)</f>
        <v>0.96872649661148358</v>
      </c>
      <c r="L229" s="320">
        <f>IF(L$61=0,0,(L$61-L$108)/CHI_fec!L$61)</f>
        <v>0.90385551246773166</v>
      </c>
      <c r="M229" s="320">
        <f>IF(M$61=0,0,(M$61-M$108)/CHI_fec!M$61)</f>
        <v>0.83935534490761277</v>
      </c>
      <c r="N229" s="320">
        <f>IF(N$61=0,0,(N$61-N$108)/CHI_fec!N$61)</f>
        <v>0.91955081456079302</v>
      </c>
      <c r="O229" s="320">
        <f>IF(O$61=0,0,(O$61-O$108)/CHI_fec!O$61)</f>
        <v>0.80692943507907855</v>
      </c>
      <c r="P229" s="320">
        <f>IF(P$61=0,0,(P$61-P$108)/CHI_fec!P$61)</f>
        <v>0.80921760874064774</v>
      </c>
      <c r="Q229" s="320">
        <f>IF(Q$61=0,0,(Q$61-Q$108)/CHI_fec!Q$61)</f>
        <v>0.87414357052051506</v>
      </c>
      <c r="R229" s="320">
        <f>IF(R$61=0,0,(R$61-R$108)/CHI_fec!R$61)</f>
        <v>0.79988932179888694</v>
      </c>
      <c r="S229" s="320">
        <f>IF(S$61=0,0,(S$61-S$108)/CHI_fec!S$61)</f>
        <v>0.66172904260871679</v>
      </c>
      <c r="T229" s="320">
        <f>IF(T$61=0,0,(T$61-T$108)/CHI_fec!T$61)</f>
        <v>0.70906357308298662</v>
      </c>
      <c r="U229" s="320">
        <f>IF(U$61=0,0,(U$61-U$108)/CHI_fec!U$61)</f>
        <v>0.76223886208010017</v>
      </c>
      <c r="V229" s="320">
        <f>IF(V$61=0,0,(V$61-V$108)/CHI_fec!V$61)</f>
        <v>0.83924775183008216</v>
      </c>
      <c r="W229" s="320">
        <f>IF(W$61=0,0,(W$61-W$108)/CHI_fec!W$61)</f>
        <v>0.77574071967590985</v>
      </c>
      <c r="X229" s="320">
        <f>IF(X$61=0,0,(X$61-X$108)/CHI_fec!X$61)</f>
        <v>1.0271947010021285</v>
      </c>
      <c r="Y229" s="320">
        <f>IF(Y$61=0,0,(Y$61-Y$108)/CHI_fec!Y$61)</f>
        <v>0.98489208095948677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0.20852186815243628</v>
      </c>
      <c r="C234" s="275">
        <f>IF(C$66=0,0,C$66/CHI_fec!C$66)</f>
        <v>0.19873695547423553</v>
      </c>
      <c r="D234" s="275">
        <f>IF(D$66=0,0,D$66/CHI_fec!D$66)</f>
        <v>0.16487049778001353</v>
      </c>
      <c r="E234" s="275">
        <f>IF(E$66=0,0,E$66/CHI_fec!E$66)</f>
        <v>0.22964285448740193</v>
      </c>
      <c r="F234" s="275">
        <f>IF(F$66=0,0,F$66/CHI_fec!F$66)</f>
        <v>1.5755530153102046</v>
      </c>
      <c r="G234" s="275">
        <f>IF(G$66=0,0,G$66/CHI_fec!G$66)</f>
        <v>2.2210911525967125</v>
      </c>
      <c r="H234" s="275">
        <f>IF(H$66=0,0,H$66/CHI_fec!H$66)</f>
        <v>2.193678635815314</v>
      </c>
      <c r="I234" s="275">
        <f>IF(I$66=0,0,I$66/CHI_fec!I$66)</f>
        <v>2.1172284010751139</v>
      </c>
      <c r="J234" s="275">
        <f>IF(J$66=0,0,J$66/CHI_fec!J$66)</f>
        <v>2.1493257428944412</v>
      </c>
      <c r="K234" s="275">
        <f>IF(K$66=0,0,K$66/CHI_fec!K$66)</f>
        <v>2.2611543963979965</v>
      </c>
      <c r="L234" s="275">
        <f>IF(L$66=0,0,L$66/CHI_fec!L$66)</f>
        <v>2.1939178738450265</v>
      </c>
      <c r="M234" s="275">
        <f>IF(M$66=0,0,M$66/CHI_fec!M$66)</f>
        <v>2.1984037889113295</v>
      </c>
      <c r="N234" s="275">
        <f>IF(N$66=0,0,N$66/CHI_fec!N$66)</f>
        <v>2.2285401376380678</v>
      </c>
      <c r="O234" s="275">
        <f>IF(O$66=0,0,O$66/CHI_fec!O$66)</f>
        <v>2.1609892610897008</v>
      </c>
      <c r="P234" s="275">
        <f>IF(P$66=0,0,P$66/CHI_fec!P$66)</f>
        <v>2.1998431714811919</v>
      </c>
      <c r="Q234" s="275">
        <f>IF(Q$66=0,0,Q$66/CHI_fec!Q$66)</f>
        <v>2.1826249687036499</v>
      </c>
      <c r="R234" s="275">
        <f>IF(R$66=0,0,R$66/CHI_fec!R$66)</f>
        <v>2.0948575692154656</v>
      </c>
      <c r="S234" s="275">
        <f>IF(S$66=0,0,S$66/CHI_fec!S$66)</f>
        <v>2.0950954572908467</v>
      </c>
      <c r="T234" s="275">
        <f>IF(T$66=0,0,T$66/CHI_fec!T$66)</f>
        <v>2.0604892424229311</v>
      </c>
      <c r="U234" s="275">
        <f>IF(U$66=0,0,U$66/CHI_fec!U$66)</f>
        <v>2.0755926890257004</v>
      </c>
      <c r="V234" s="275">
        <f>IF(V$66=0,0,V$66/CHI_fec!V$66)</f>
        <v>1.9464475979657554</v>
      </c>
      <c r="W234" s="275">
        <f>IF(W$66=0,0,W$66/CHI_fec!W$66)</f>
        <v>1.9214051696871719</v>
      </c>
      <c r="X234" s="275">
        <f>IF(X$66=0,0,X$66/CHI_fec!X$66)</f>
        <v>1.8850260370406149</v>
      </c>
      <c r="Y234" s="275">
        <f>IF(Y$66=0,0,Y$66/CHI_fec!Y$66)</f>
        <v>1.754219835451253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5.1956483241041218E-3</v>
      </c>
      <c r="C235" s="276">
        <f>IF(C$72=0,0,C$72/CHI_fec!C$72)</f>
        <v>7.6502441179305582E-3</v>
      </c>
      <c r="D235" s="276">
        <f>IF(D$72=0,0,D$72/CHI_fec!D$72)</f>
        <v>4.2884218205958757E-3</v>
      </c>
      <c r="E235" s="276">
        <f>IF(E$72=0,0,E$72/CHI_fec!E$72)</f>
        <v>5.9305992925180193E-3</v>
      </c>
      <c r="F235" s="276">
        <f>IF(F$72=0,0,F$72/CHI_fec!F$72)</f>
        <v>0.16285786972351823</v>
      </c>
      <c r="G235" s="276">
        <f>IF(G$72=0,0,G$72/CHI_fec!G$72)</f>
        <v>0.58751014268018986</v>
      </c>
      <c r="H235" s="276">
        <f>IF(H$72=0,0,H$72/CHI_fec!H$72)</f>
        <v>0.60900329249292318</v>
      </c>
      <c r="I235" s="276">
        <f>IF(I$72=0,0,I$72/CHI_fec!I$72)</f>
        <v>0.46835641200683326</v>
      </c>
      <c r="J235" s="276">
        <f>IF(J$72=0,0,J$72/CHI_fec!J$72)</f>
        <v>0.51244770032590636</v>
      </c>
      <c r="K235" s="276">
        <f>IF(K$72=0,0,K$72/CHI_fec!K$72)</f>
        <v>0.55773027423654797</v>
      </c>
      <c r="L235" s="276">
        <f>IF(L$72=0,0,L$72/CHI_fec!L$72)</f>
        <v>0.49972320135407633</v>
      </c>
      <c r="M235" s="276">
        <f>IF(M$72=0,0,M$72/CHI_fec!M$72)</f>
        <v>0.42070679543950318</v>
      </c>
      <c r="N235" s="276">
        <f>IF(N$72=0,0,N$72/CHI_fec!N$72)</f>
        <v>0.50796315494353095</v>
      </c>
      <c r="O235" s="276">
        <f>IF(O$72=0,0,O$72/CHI_fec!O$72)</f>
        <v>0.39299295640810661</v>
      </c>
      <c r="P235" s="276">
        <f>IF(P$72=0,0,P$72/CHI_fec!P$72)</f>
        <v>0.37774525282267807</v>
      </c>
      <c r="Q235" s="276">
        <f>IF(Q$72=0,0,Q$72/CHI_fec!Q$72)</f>
        <v>0.47041018991592332</v>
      </c>
      <c r="R235" s="276">
        <f>IF(R$72=0,0,R$72/CHI_fec!R$72)</f>
        <v>0.41207964051756224</v>
      </c>
      <c r="S235" s="276">
        <f>IF(S$72=0,0,S$72/CHI_fec!S$72)</f>
        <v>0.24285337326762677</v>
      </c>
      <c r="T235" s="276">
        <f>IF(T$72=0,0,T$72/CHI_fec!T$72)</f>
        <v>0.2854700607409556</v>
      </c>
      <c r="U235" s="276">
        <f>IF(U$72=0,0,U$72/CHI_fec!U$72)</f>
        <v>0.33915581868265532</v>
      </c>
      <c r="V235" s="276">
        <f>IF(V$72=0,0,V$72/CHI_fec!V$72)</f>
        <v>0.50413373379185589</v>
      </c>
      <c r="W235" s="276">
        <f>IF(W$72=0,0,W$72/CHI_fec!W$72)</f>
        <v>0.3886614288026477</v>
      </c>
      <c r="X235" s="276">
        <f>IF(X$72=0,0,X$72/CHI_fec!X$72)</f>
        <v>0.81339203759970591</v>
      </c>
      <c r="Y235" s="276">
        <f>IF(Y$72=0,0,Y$72/CHI_fec!Y$72)</f>
        <v>0.80243631944714788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1.4870573444357016</v>
      </c>
      <c r="C236" s="276">
        <f>IF(C$85=0,0,C$85/CHI_fec!C$85)</f>
        <v>1.4549976388445427</v>
      </c>
      <c r="D236" s="276">
        <f>IF(D$85=0,0,D$85/CHI_fec!D$85)</f>
        <v>1.159983194795305</v>
      </c>
      <c r="E236" s="276">
        <f>IF(E$85=0,0,E$85/CHI_fec!E$85)</f>
        <v>1.3403750805864127</v>
      </c>
      <c r="F236" s="276">
        <f>IF(F$85=0,0,F$85/CHI_fec!F$85)</f>
        <v>2.2389145082361863</v>
      </c>
      <c r="G236" s="276">
        <f>IF(G$85=0,0,G$85/CHI_fec!G$85)</f>
        <v>2.3353673936619632</v>
      </c>
      <c r="H236" s="276">
        <f>IF(H$85=0,0,H$85/CHI_fec!H$85)</f>
        <v>2.3399858965001967</v>
      </c>
      <c r="I236" s="276">
        <f>IF(I$85=0,0,I$85/CHI_fec!I$85)</f>
        <v>2.3266220934353505</v>
      </c>
      <c r="J236" s="276">
        <f>IF(J$85=0,0,J$85/CHI_fec!J$85)</f>
        <v>2.3303666360684212</v>
      </c>
      <c r="K236" s="276">
        <f>IF(K$85=0,0,K$85/CHI_fec!K$85)</f>
        <v>2.3424789854239081</v>
      </c>
      <c r="L236" s="276">
        <f>IF(L$85=0,0,L$85/CHI_fec!L$85)</f>
        <v>2.3124833689294575</v>
      </c>
      <c r="M236" s="276">
        <f>IF(M$85=0,0,M$85/CHI_fec!M$85)</f>
        <v>2.3217429355539845</v>
      </c>
      <c r="N236" s="276">
        <f>IF(N$85=0,0,N$85/CHI_fec!N$85)</f>
        <v>2.3237040699161819</v>
      </c>
      <c r="O236" s="276">
        <f>IF(O$85=0,0,O$85/CHI_fec!O$85)</f>
        <v>2.3055635766406044</v>
      </c>
      <c r="P236" s="276">
        <f>IF(P$85=0,0,P$85/CHI_fec!P$85)</f>
        <v>2.3158474620248435</v>
      </c>
      <c r="Q236" s="276">
        <f>IF(Q$85=0,0,Q$85/CHI_fec!Q$85)</f>
        <v>2.3027652229975377</v>
      </c>
      <c r="R236" s="276">
        <f>IF(R$85=0,0,R$85/CHI_fec!R$85)</f>
        <v>2.2853938431376624</v>
      </c>
      <c r="S236" s="276">
        <f>IF(S$85=0,0,S$85/CHI_fec!S$85)</f>
        <v>2.284704501501019</v>
      </c>
      <c r="T236" s="276">
        <f>IF(T$85=0,0,T$85/CHI_fec!T$85)</f>
        <v>2.2895745824995943</v>
      </c>
      <c r="U236" s="276">
        <f>IF(U$85=0,0,U$85/CHI_fec!U$85)</f>
        <v>2.2859303420303148</v>
      </c>
      <c r="V236" s="276">
        <f>IF(V$85=0,0,V$85/CHI_fec!V$85)</f>
        <v>2.2674897239609209</v>
      </c>
      <c r="W236" s="276">
        <f>IF(W$85=0,0,W$85/CHI_fec!W$85)</f>
        <v>2.26815180830758</v>
      </c>
      <c r="X236" s="276">
        <f>IF(X$85=0,0,X$85/CHI_fec!X$85)</f>
        <v>2.2507189010318998</v>
      </c>
      <c r="Y236" s="276">
        <f>IF(Y$85=0,0,Y$85/CHI_fec!Y$85)</f>
        <v>2.2398333412030973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7.9875306223211942E-2</v>
      </c>
      <c r="C237" s="276">
        <f>IF(C$93=0,0,C$93/CHI_fec!C$93)</f>
        <v>8.2902795974501051E-2</v>
      </c>
      <c r="D237" s="276">
        <f>IF(D$93=0,0,D$93/CHI_fec!D$93)</f>
        <v>8.2838487590413915E-2</v>
      </c>
      <c r="E237" s="276">
        <f>IF(E$93=0,0,E$93/CHI_fec!E$93)</f>
        <v>0.11632429643349727</v>
      </c>
      <c r="F237" s="276">
        <f>IF(F$93=0,0,F$93/CHI_fec!F$93)</f>
        <v>1.0575797732172436</v>
      </c>
      <c r="G237" s="276">
        <f>IF(G$93=0,0,G$93/CHI_fec!G$93)</f>
        <v>1.7582791180435127</v>
      </c>
      <c r="H237" s="276">
        <f>IF(H$93=0,0,H$93/CHI_fec!H$93)</f>
        <v>1.7467581057196757</v>
      </c>
      <c r="I237" s="276">
        <f>IF(I$93=0,0,I$93/CHI_fec!I$93)</f>
        <v>1.6228364607204002</v>
      </c>
      <c r="J237" s="276">
        <f>IF(J$93=0,0,J$93/CHI_fec!J$93)</f>
        <v>1.6686595731219123</v>
      </c>
      <c r="K237" s="276">
        <f>IF(K$93=0,0,K$93/CHI_fec!K$93)</f>
        <v>1.7746789401302712</v>
      </c>
      <c r="L237" s="276">
        <f>IF(L$93=0,0,L$93/CHI_fec!L$93)</f>
        <v>1.6970585688603645</v>
      </c>
      <c r="M237" s="276">
        <f>IF(M$93=0,0,M$93/CHI_fec!M$93)</f>
        <v>1.6555172437745143</v>
      </c>
      <c r="N237" s="276">
        <f>IF(N$93=0,0,N$93/CHI_fec!N$93)</f>
        <v>1.7263267214638813</v>
      </c>
      <c r="O237" s="276">
        <f>IF(O$93=0,0,O$93/CHI_fec!O$93)</f>
        <v>1.6123081353435345</v>
      </c>
      <c r="P237" s="276">
        <f>IF(P$93=0,0,P$93/CHI_fec!P$93)</f>
        <v>1.630225692259623</v>
      </c>
      <c r="Q237" s="276">
        <f>IF(Q$93=0,0,Q$93/CHI_fec!Q$93)</f>
        <v>1.6734633751901336</v>
      </c>
      <c r="R237" s="276">
        <f>IF(R$93=0,0,R$93/CHI_fec!R$93)</f>
        <v>1.5777942082841481</v>
      </c>
      <c r="S237" s="276">
        <f>IF(S$93=0,0,S$93/CHI_fec!S$93)</f>
        <v>1.4545360888987924</v>
      </c>
      <c r="T237" s="276">
        <f>IF(T$93=0,0,T$93/CHI_fec!T$93)</f>
        <v>1.5155672321488425</v>
      </c>
      <c r="U237" s="276">
        <f>IF(U$93=0,0,U$93/CHI_fec!U$93)</f>
        <v>1.5708047660889344</v>
      </c>
      <c r="V237" s="276">
        <f>IF(V$93=0,0,V$93/CHI_fec!V$93)</f>
        <v>1.5761148941651322</v>
      </c>
      <c r="W237" s="276">
        <f>IF(W$93=0,0,W$93/CHI_fec!W$93)</f>
        <v>1.5498439144152962</v>
      </c>
      <c r="X237" s="276">
        <f>IF(X$93=0,0,X$93/CHI_fec!X$93)</f>
        <v>1.7134941328801476</v>
      </c>
      <c r="Y237" s="276">
        <f>IF(Y$93=0,0,Y$93/CHI_fec!Y$93)</f>
        <v>1.6217894399805299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</v>
      </c>
      <c r="C240" s="320">
        <f>IF(C$110=0,0,C$110/CHI_fec!C$110)</f>
        <v>0</v>
      </c>
      <c r="D240" s="320">
        <f>IF(D$110=0,0,D$110/CHI_fec!D$110)</f>
        <v>0</v>
      </c>
      <c r="E240" s="320">
        <f>IF(E$110=0,0,E$110/CHI_fec!E$110)</f>
        <v>0</v>
      </c>
      <c r="F240" s="320">
        <f>IF(F$110=0,0,F$110/CHI_fec!F$110)</f>
        <v>0</v>
      </c>
      <c r="G240" s="320">
        <f>IF(G$110=0,0,G$110/CHI_fec!G$110)</f>
        <v>0</v>
      </c>
      <c r="H240" s="320">
        <f>IF(H$110=0,0,H$110/CHI_fec!H$110)</f>
        <v>0</v>
      </c>
      <c r="I240" s="320">
        <f>IF(I$110=0,0,I$110/CHI_fec!I$110)</f>
        <v>0</v>
      </c>
      <c r="J240" s="320">
        <f>IF(J$110=0,0,J$110/CHI_fec!J$110)</f>
        <v>0</v>
      </c>
      <c r="K240" s="320">
        <f>IF(K$110=0,0,K$110/CHI_fec!K$110)</f>
        <v>0</v>
      </c>
      <c r="L240" s="320">
        <f>IF(L$110=0,0,L$110/CHI_fec!L$110)</f>
        <v>0</v>
      </c>
      <c r="M240" s="320">
        <f>IF(M$110=0,0,M$110/CHI_fec!M$110)</f>
        <v>0</v>
      </c>
      <c r="N240" s="320">
        <f>IF(N$110=0,0,N$110/CHI_fec!N$110)</f>
        <v>0</v>
      </c>
      <c r="O240" s="320">
        <f>IF(O$110=0,0,O$110/CHI_fec!O$110)</f>
        <v>0</v>
      </c>
      <c r="P240" s="320">
        <f>IF(P$110=0,0,P$110/CHI_fec!P$110)</f>
        <v>0</v>
      </c>
      <c r="Q240" s="320">
        <f>IF(Q$110=0,0,Q$110/CHI_fec!Q$110)</f>
        <v>0</v>
      </c>
      <c r="R240" s="320">
        <f>IF(R$110=0,0,R$110/CHI_fec!R$110)</f>
        <v>0</v>
      </c>
      <c r="S240" s="320">
        <f>IF(S$110=0,0,S$110/CHI_fec!S$110)</f>
        <v>0</v>
      </c>
      <c r="T240" s="320">
        <f>IF(T$110=0,0,T$110/CHI_fec!T$110)</f>
        <v>0</v>
      </c>
      <c r="U240" s="320">
        <f>IF(U$110=0,0,U$110/CHI_fec!U$110)</f>
        <v>0</v>
      </c>
      <c r="V240" s="320">
        <f>IF(V$110=0,0,V$110/CHI_fec!V$110)</f>
        <v>0</v>
      </c>
      <c r="W240" s="320">
        <f>IF(W$110=0,0,W$110/CHI_fec!W$110)</f>
        <v>0</v>
      </c>
      <c r="X240" s="320">
        <f>IF(X$110=0,0,X$110/CHI_fec!X$110)</f>
        <v>0</v>
      </c>
      <c r="Y240" s="320">
        <f>IF(Y$110=0,0,Y$110/CHI_fec!Y$110)</f>
        <v>0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</v>
      </c>
      <c r="C245" s="275">
        <f>IF(C$115=0,0,C$115/CHI_fec!C$115)</f>
        <v>0</v>
      </c>
      <c r="D245" s="275">
        <f>IF(D$115=0,0,D$115/CHI_fec!D$115)</f>
        <v>0</v>
      </c>
      <c r="E245" s="275">
        <f>IF(E$115=0,0,E$115/CHI_fec!E$115)</f>
        <v>0</v>
      </c>
      <c r="F245" s="275">
        <f>IF(F$115=0,0,F$115/CHI_fec!F$115)</f>
        <v>0</v>
      </c>
      <c r="G245" s="275">
        <f>IF(G$115=0,0,G$115/CHI_fec!G$115)</f>
        <v>0</v>
      </c>
      <c r="H245" s="275">
        <f>IF(H$115=0,0,H$115/CHI_fec!H$115)</f>
        <v>0</v>
      </c>
      <c r="I245" s="275">
        <f>IF(I$115=0,0,I$115/CHI_fec!I$115)</f>
        <v>0</v>
      </c>
      <c r="J245" s="275">
        <f>IF(J$115=0,0,J$115/CHI_fec!J$115)</f>
        <v>0</v>
      </c>
      <c r="K245" s="275">
        <f>IF(K$115=0,0,K$115/CHI_fec!K$115)</f>
        <v>0</v>
      </c>
      <c r="L245" s="275">
        <f>IF(L$115=0,0,L$115/CHI_fec!L$115)</f>
        <v>0</v>
      </c>
      <c r="M245" s="275">
        <f>IF(M$115=0,0,M$115/CHI_fec!M$115)</f>
        <v>0</v>
      </c>
      <c r="N245" s="275">
        <f>IF(N$115=0,0,N$115/CHI_fec!N$115)</f>
        <v>0</v>
      </c>
      <c r="O245" s="275">
        <f>IF(O$115=0,0,O$115/CHI_fec!O$115)</f>
        <v>0</v>
      </c>
      <c r="P245" s="275">
        <f>IF(P$115=0,0,P$115/CHI_fec!P$115)</f>
        <v>0</v>
      </c>
      <c r="Q245" s="275">
        <f>IF(Q$115=0,0,Q$115/CHI_fec!Q$115)</f>
        <v>0</v>
      </c>
      <c r="R245" s="275">
        <f>IF(R$115=0,0,R$115/CHI_fec!R$115)</f>
        <v>0</v>
      </c>
      <c r="S245" s="275">
        <f>IF(S$115=0,0,S$115/CHI_fec!S$115)</f>
        <v>0</v>
      </c>
      <c r="T245" s="275">
        <f>IF(T$115=0,0,T$115/CHI_fec!T$115)</f>
        <v>0</v>
      </c>
      <c r="U245" s="275">
        <f>IF(U$115=0,0,U$115/CHI_fec!U$115)</f>
        <v>0</v>
      </c>
      <c r="V245" s="275">
        <f>IF(V$115=0,0,V$115/CHI_fec!V$115)</f>
        <v>0</v>
      </c>
      <c r="W245" s="275">
        <f>IF(W$115=0,0,W$115/CHI_fec!W$115)</f>
        <v>0</v>
      </c>
      <c r="X245" s="275">
        <f>IF(X$115=0,0,X$115/CHI_fec!X$115)</f>
        <v>0</v>
      </c>
      <c r="Y245" s="275">
        <f>IF(Y$115=0,0,Y$115/CHI_fec!Y$115)</f>
        <v>0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0</v>
      </c>
      <c r="C246" s="276">
        <f>IF(C$121=0,0,C$121/CHI_fec!C$121)</f>
        <v>0</v>
      </c>
      <c r="D246" s="276">
        <f>IF(D$121=0,0,D$121/CHI_fec!D$121)</f>
        <v>0</v>
      </c>
      <c r="E246" s="276">
        <f>IF(E$121=0,0,E$121/CHI_fec!E$121)</f>
        <v>0</v>
      </c>
      <c r="F246" s="276">
        <f>IF(F$121=0,0,F$121/CHI_fec!F$121)</f>
        <v>0</v>
      </c>
      <c r="G246" s="276">
        <f>IF(G$121=0,0,G$121/CHI_fec!G$121)</f>
        <v>0</v>
      </c>
      <c r="H246" s="276">
        <f>IF(H$121=0,0,H$121/CHI_fec!H$121)</f>
        <v>0</v>
      </c>
      <c r="I246" s="276">
        <f>IF(I$121=0,0,I$121/CHI_fec!I$121)</f>
        <v>0</v>
      </c>
      <c r="J246" s="276">
        <f>IF(J$121=0,0,J$121/CHI_fec!J$121)</f>
        <v>0</v>
      </c>
      <c r="K246" s="276">
        <f>IF(K$121=0,0,K$121/CHI_fec!K$121)</f>
        <v>0</v>
      </c>
      <c r="L246" s="276">
        <f>IF(L$121=0,0,L$121/CHI_fec!L$121)</f>
        <v>0</v>
      </c>
      <c r="M246" s="276">
        <f>IF(M$121=0,0,M$121/CHI_fec!M$121)</f>
        <v>0</v>
      </c>
      <c r="N246" s="276">
        <f>IF(N$121=0,0,N$121/CHI_fec!N$121)</f>
        <v>0</v>
      </c>
      <c r="O246" s="276">
        <f>IF(O$121=0,0,O$121/CHI_fec!O$121)</f>
        <v>0</v>
      </c>
      <c r="P246" s="276">
        <f>IF(P$121=0,0,P$121/CHI_fec!P$121)</f>
        <v>0</v>
      </c>
      <c r="Q246" s="276">
        <f>IF(Q$121=0,0,Q$121/CHI_fec!Q$121)</f>
        <v>0</v>
      </c>
      <c r="R246" s="276">
        <f>IF(R$121=0,0,R$121/CHI_fec!R$121)</f>
        <v>0</v>
      </c>
      <c r="S246" s="276">
        <f>IF(S$121=0,0,S$121/CHI_fec!S$121)</f>
        <v>0</v>
      </c>
      <c r="T246" s="276">
        <f>IF(T$121=0,0,T$121/CHI_fec!T$121)</f>
        <v>0</v>
      </c>
      <c r="U246" s="276">
        <f>IF(U$121=0,0,U$121/CHI_fec!U$121)</f>
        <v>0</v>
      </c>
      <c r="V246" s="276">
        <f>IF(V$121=0,0,V$121/CHI_fec!V$121)</f>
        <v>0</v>
      </c>
      <c r="W246" s="276">
        <f>IF(W$121=0,0,W$121/CHI_fec!W$121)</f>
        <v>0</v>
      </c>
      <c r="X246" s="276">
        <f>IF(X$121=0,0,X$121/CHI_fec!X$121)</f>
        <v>0</v>
      </c>
      <c r="Y246" s="276">
        <f>IF(Y$121=0,0,Y$121/CHI_fec!Y$121)</f>
        <v>0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0</v>
      </c>
      <c r="C247" s="276">
        <f>IF(C$134=0,0,C$134/CHI_fec!C$134)</f>
        <v>0</v>
      </c>
      <c r="D247" s="276">
        <f>IF(D$134=0,0,D$134/CHI_fec!D$134)</f>
        <v>0</v>
      </c>
      <c r="E247" s="276">
        <f>IF(E$134=0,0,E$134/CHI_fec!E$134)</f>
        <v>0</v>
      </c>
      <c r="F247" s="276">
        <f>IF(F$134=0,0,F$134/CHI_fec!F$134)</f>
        <v>0</v>
      </c>
      <c r="G247" s="276">
        <f>IF(G$134=0,0,G$134/CHI_fec!G$134)</f>
        <v>0</v>
      </c>
      <c r="H247" s="276">
        <f>IF(H$134=0,0,H$134/CHI_fec!H$134)</f>
        <v>0</v>
      </c>
      <c r="I247" s="276">
        <f>IF(I$134=0,0,I$134/CHI_fec!I$134)</f>
        <v>0</v>
      </c>
      <c r="J247" s="276">
        <f>IF(J$134=0,0,J$134/CHI_fec!J$134)</f>
        <v>0</v>
      </c>
      <c r="K247" s="276">
        <f>IF(K$134=0,0,K$134/CHI_fec!K$134)</f>
        <v>0</v>
      </c>
      <c r="L247" s="276">
        <f>IF(L$134=0,0,L$134/CHI_fec!L$134)</f>
        <v>0</v>
      </c>
      <c r="M247" s="276">
        <f>IF(M$134=0,0,M$134/CHI_fec!M$134)</f>
        <v>0</v>
      </c>
      <c r="N247" s="276">
        <f>IF(N$134=0,0,N$134/CHI_fec!N$134)</f>
        <v>0</v>
      </c>
      <c r="O247" s="276">
        <f>IF(O$134=0,0,O$134/CHI_fec!O$134)</f>
        <v>0</v>
      </c>
      <c r="P247" s="276">
        <f>IF(P$134=0,0,P$134/CHI_fec!P$134)</f>
        <v>0</v>
      </c>
      <c r="Q247" s="276">
        <f>IF(Q$134=0,0,Q$134/CHI_fec!Q$134)</f>
        <v>0</v>
      </c>
      <c r="R247" s="276">
        <f>IF(R$134=0,0,R$134/CHI_fec!R$134)</f>
        <v>0</v>
      </c>
      <c r="S247" s="276">
        <f>IF(S$134=0,0,S$134/CHI_fec!S$134)</f>
        <v>0</v>
      </c>
      <c r="T247" s="276">
        <f>IF(T$134=0,0,T$134/CHI_fec!T$134)</f>
        <v>0</v>
      </c>
      <c r="U247" s="276">
        <f>IF(U$134=0,0,U$134/CHI_fec!U$134)</f>
        <v>0</v>
      </c>
      <c r="V247" s="276">
        <f>IF(V$134=0,0,V$134/CHI_fec!V$134)</f>
        <v>0</v>
      </c>
      <c r="W247" s="276">
        <f>IF(W$134=0,0,W$134/CHI_fec!W$134)</f>
        <v>0</v>
      </c>
      <c r="X247" s="276">
        <f>IF(X$134=0,0,X$134/CHI_fec!X$134)</f>
        <v>0</v>
      </c>
      <c r="Y247" s="276">
        <f>IF(Y$134=0,0,Y$134/CHI_fec!Y$134)</f>
        <v>0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</v>
      </c>
      <c r="C248" s="276">
        <f>IF(C$142=0,0,C$142/CHI_fec!C$142)</f>
        <v>0</v>
      </c>
      <c r="D248" s="276">
        <f>IF(D$142=0,0,D$142/CHI_fec!D$142)</f>
        <v>0</v>
      </c>
      <c r="E248" s="276">
        <f>IF(E$142=0,0,E$142/CHI_fec!E$142)</f>
        <v>0</v>
      </c>
      <c r="F248" s="276">
        <f>IF(F$142=0,0,F$142/CHI_fec!F$142)</f>
        <v>0</v>
      </c>
      <c r="G248" s="276">
        <f>IF(G$142=0,0,G$142/CHI_fec!G$142)</f>
        <v>0</v>
      </c>
      <c r="H248" s="276">
        <f>IF(H$142=0,0,H$142/CHI_fec!H$142)</f>
        <v>0</v>
      </c>
      <c r="I248" s="276">
        <f>IF(I$142=0,0,I$142/CHI_fec!I$142)</f>
        <v>0</v>
      </c>
      <c r="J248" s="276">
        <f>IF(J$142=0,0,J$142/CHI_fec!J$142)</f>
        <v>0</v>
      </c>
      <c r="K248" s="276">
        <f>IF(K$142=0,0,K$142/CHI_fec!K$142)</f>
        <v>0</v>
      </c>
      <c r="L248" s="276">
        <f>IF(L$142=0,0,L$142/CHI_fec!L$142)</f>
        <v>0</v>
      </c>
      <c r="M248" s="276">
        <f>IF(M$142=0,0,M$142/CHI_fec!M$142)</f>
        <v>0</v>
      </c>
      <c r="N248" s="276">
        <f>IF(N$142=0,0,N$142/CHI_fec!N$142)</f>
        <v>0</v>
      </c>
      <c r="O248" s="276">
        <f>IF(O$142=0,0,O$142/CHI_fec!O$142)</f>
        <v>0</v>
      </c>
      <c r="P248" s="276">
        <f>IF(P$142=0,0,P$142/CHI_fec!P$142)</f>
        <v>0</v>
      </c>
      <c r="Q248" s="276">
        <f>IF(Q$142=0,0,Q$142/CHI_fec!Q$142)</f>
        <v>0</v>
      </c>
      <c r="R248" s="276">
        <f>IF(R$142=0,0,R$142/CHI_fec!R$142)</f>
        <v>0</v>
      </c>
      <c r="S248" s="276">
        <f>IF(S$142=0,0,S$142/CHI_fec!S$142)</f>
        <v>0</v>
      </c>
      <c r="T248" s="276">
        <f>IF(T$142=0,0,T$142/CHI_fec!T$142)</f>
        <v>0</v>
      </c>
      <c r="U248" s="276">
        <f>IF(U$142=0,0,U$142/CHI_fec!U$142)</f>
        <v>0</v>
      </c>
      <c r="V248" s="276">
        <f>IF(V$142=0,0,V$142/CHI_fec!V$142)</f>
        <v>0</v>
      </c>
      <c r="W248" s="276">
        <f>IF(W$142=0,0,W$142/CHI_fec!W$142)</f>
        <v>0</v>
      </c>
      <c r="X248" s="276">
        <f>IF(X$142=0,0,X$142/CHI_fec!X$142)</f>
        <v>0</v>
      </c>
      <c r="Y248" s="276">
        <f>IF(Y$142=0,0,Y$142/CHI_fec!Y$142)</f>
        <v>0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198.40185236293979</v>
      </c>
      <c r="C3" s="203">
        <f t="shared" si="0"/>
        <v>208.37838596269961</v>
      </c>
      <c r="D3" s="203">
        <f t="shared" si="0"/>
        <v>211.66471731636574</v>
      </c>
      <c r="E3" s="203">
        <f t="shared" si="0"/>
        <v>258.18617174582465</v>
      </c>
      <c r="F3" s="203">
        <f t="shared" si="0"/>
        <v>290.11521949078133</v>
      </c>
      <c r="G3" s="203">
        <f t="shared" si="0"/>
        <v>367.18630268199229</v>
      </c>
      <c r="H3" s="203">
        <f t="shared" si="0"/>
        <v>482.59726154202167</v>
      </c>
      <c r="I3" s="203">
        <f t="shared" si="0"/>
        <v>497.79169176557429</v>
      </c>
      <c r="J3" s="203">
        <f t="shared" si="0"/>
        <v>441.59777164824175</v>
      </c>
      <c r="K3" s="203">
        <f t="shared" si="0"/>
        <v>233.34375481838185</v>
      </c>
      <c r="L3" s="203">
        <f t="shared" si="0"/>
        <v>257.15551270467415</v>
      </c>
      <c r="M3" s="203">
        <f t="shared" si="0"/>
        <v>309.0557727944697</v>
      </c>
      <c r="N3" s="203">
        <f t="shared" si="0"/>
        <v>329.12990360202701</v>
      </c>
      <c r="O3" s="203">
        <f t="shared" si="0"/>
        <v>380.85665078856783</v>
      </c>
      <c r="P3" s="203">
        <f t="shared" si="0"/>
        <v>406.45383158943696</v>
      </c>
      <c r="Q3" s="203">
        <f t="shared" si="0"/>
        <v>366.6287670000001</v>
      </c>
      <c r="R3" s="203">
        <f t="shared" si="0"/>
        <v>388.18917160876401</v>
      </c>
      <c r="S3" s="203">
        <f t="shared" si="0"/>
        <v>386.80814320145561</v>
      </c>
      <c r="T3" s="203">
        <f t="shared" si="0"/>
        <v>392.80370717111356</v>
      </c>
      <c r="U3" s="203">
        <f t="shared" si="0"/>
        <v>396.29430609772498</v>
      </c>
      <c r="V3" s="203">
        <f t="shared" si="0"/>
        <v>374.60927757793752</v>
      </c>
      <c r="W3" s="203">
        <f t="shared" si="0"/>
        <v>401.0021916734749</v>
      </c>
      <c r="X3" s="203">
        <f t="shared" si="0"/>
        <v>367.53118282609171</v>
      </c>
      <c r="Y3" s="203">
        <f t="shared" si="0"/>
        <v>306.84340261993799</v>
      </c>
      <c r="DA3" s="112"/>
    </row>
    <row r="4" spans="1:105" ht="12" customHeight="1" x14ac:dyDescent="0.25">
      <c r="A4" s="50" t="s">
        <v>51</v>
      </c>
      <c r="B4" s="241">
        <v>88.911349018904104</v>
      </c>
      <c r="C4" s="241">
        <v>81.961136052198725</v>
      </c>
      <c r="D4" s="241">
        <v>102.50985583340329</v>
      </c>
      <c r="E4" s="241">
        <v>123.2053314416486</v>
      </c>
      <c r="F4" s="241">
        <v>154.24730160279191</v>
      </c>
      <c r="G4" s="241">
        <v>192.64471855233549</v>
      </c>
      <c r="H4" s="241">
        <v>257.31757790873849</v>
      </c>
      <c r="I4" s="241">
        <v>275.92935820032181</v>
      </c>
      <c r="J4" s="241">
        <v>268.52237935746967</v>
      </c>
      <c r="K4" s="241">
        <v>129.51053811149339</v>
      </c>
      <c r="L4" s="241">
        <v>121.0876876026818</v>
      </c>
      <c r="M4" s="241">
        <v>145.94558597936521</v>
      </c>
      <c r="N4" s="241">
        <v>148.1547563952426</v>
      </c>
      <c r="O4" s="241">
        <v>169.3856614064959</v>
      </c>
      <c r="P4" s="241">
        <v>187.08181929973529</v>
      </c>
      <c r="Q4" s="241">
        <v>149.05032782340311</v>
      </c>
      <c r="R4" s="241">
        <v>172.1942626120252</v>
      </c>
      <c r="S4" s="241">
        <v>181.54654748165211</v>
      </c>
      <c r="T4" s="241">
        <v>197.4832022602838</v>
      </c>
      <c r="U4" s="241">
        <v>186.71216644392169</v>
      </c>
      <c r="V4" s="241">
        <v>148.4025829012117</v>
      </c>
      <c r="W4" s="241">
        <v>191.33706677720019</v>
      </c>
      <c r="X4" s="241">
        <v>180.97330368332851</v>
      </c>
      <c r="Y4" s="241">
        <v>163.69621068448339</v>
      </c>
      <c r="DA4" s="83" t="s">
        <v>1404</v>
      </c>
    </row>
    <row r="5" spans="1:105" ht="12" customHeight="1" x14ac:dyDescent="0.25">
      <c r="A5" s="144" t="s">
        <v>52</v>
      </c>
      <c r="B5" s="282">
        <v>48.63653476092729</v>
      </c>
      <c r="C5" s="282">
        <v>65.946864540899028</v>
      </c>
      <c r="D5" s="282">
        <v>63.514486549492659</v>
      </c>
      <c r="E5" s="282">
        <v>72.374753105932598</v>
      </c>
      <c r="F5" s="282">
        <v>66.48194128103296</v>
      </c>
      <c r="G5" s="282">
        <v>103.3134858141258</v>
      </c>
      <c r="H5" s="282">
        <v>148.7931703604456</v>
      </c>
      <c r="I5" s="282">
        <v>150.32695894321111</v>
      </c>
      <c r="J5" s="282">
        <v>97.701134101466351</v>
      </c>
      <c r="K5" s="282">
        <v>64.871842316886983</v>
      </c>
      <c r="L5" s="282">
        <v>82.393794088716504</v>
      </c>
      <c r="M5" s="282">
        <v>99.010227145978973</v>
      </c>
      <c r="N5" s="282">
        <v>106.2878237399069</v>
      </c>
      <c r="O5" s="282">
        <v>130.45235933369159</v>
      </c>
      <c r="P5" s="282">
        <v>108.4976829099249</v>
      </c>
      <c r="Q5" s="282">
        <v>106.0100283238273</v>
      </c>
      <c r="R5" s="282">
        <v>94.472147654550398</v>
      </c>
      <c r="S5" s="282">
        <v>95.3610384846952</v>
      </c>
      <c r="T5" s="282">
        <v>91.605022392525925</v>
      </c>
      <c r="U5" s="282">
        <v>81.374455022402003</v>
      </c>
      <c r="V5" s="282">
        <v>85.004177541453458</v>
      </c>
      <c r="W5" s="282">
        <v>80.868537139425371</v>
      </c>
      <c r="X5" s="282">
        <v>79.104980080786859</v>
      </c>
      <c r="Y5" s="282">
        <v>58.68461189654009</v>
      </c>
      <c r="DA5" s="94" t="s">
        <v>1405</v>
      </c>
    </row>
    <row r="6" spans="1:105" ht="12" customHeight="1" x14ac:dyDescent="0.25">
      <c r="A6" s="49" t="s">
        <v>60</v>
      </c>
      <c r="B6" s="242">
        <v>60.853968583108369</v>
      </c>
      <c r="C6" s="242">
        <v>60.470385369601857</v>
      </c>
      <c r="D6" s="242">
        <v>45.640374933469801</v>
      </c>
      <c r="E6" s="242">
        <v>62.606087198243479</v>
      </c>
      <c r="F6" s="242">
        <v>69.38597660695649</v>
      </c>
      <c r="G6" s="242">
        <v>71.228098315530957</v>
      </c>
      <c r="H6" s="242">
        <v>76.486513272837527</v>
      </c>
      <c r="I6" s="242">
        <v>71.535374622041388</v>
      </c>
      <c r="J6" s="242">
        <v>75.374258189305664</v>
      </c>
      <c r="K6" s="242">
        <v>38.961374390001488</v>
      </c>
      <c r="L6" s="242">
        <v>53.674031013275822</v>
      </c>
      <c r="M6" s="242">
        <v>64.099959669125496</v>
      </c>
      <c r="N6" s="242">
        <v>74.687323466877501</v>
      </c>
      <c r="O6" s="242">
        <v>81.018630048380317</v>
      </c>
      <c r="P6" s="242">
        <v>110.8743293797768</v>
      </c>
      <c r="Q6" s="242">
        <v>111.5684108527697</v>
      </c>
      <c r="R6" s="242">
        <v>121.5227613421884</v>
      </c>
      <c r="S6" s="242">
        <v>109.90055723510829</v>
      </c>
      <c r="T6" s="242">
        <v>103.7154825183038</v>
      </c>
      <c r="U6" s="242">
        <v>128.20768463140129</v>
      </c>
      <c r="V6" s="242">
        <v>141.20251713527239</v>
      </c>
      <c r="W6" s="242">
        <v>128.79658775684931</v>
      </c>
      <c r="X6" s="242">
        <v>107.4528990619763</v>
      </c>
      <c r="Y6" s="242">
        <v>84.46258003891451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570</v>
      </c>
      <c r="C9" s="241">
        <v>529</v>
      </c>
      <c r="D9" s="241">
        <v>606</v>
      </c>
      <c r="E9" s="241">
        <v>596.9</v>
      </c>
      <c r="F9" s="241">
        <v>753.1</v>
      </c>
      <c r="G9" s="241">
        <v>832.1</v>
      </c>
      <c r="H9" s="241">
        <v>1065.4000000000001</v>
      </c>
      <c r="I9" s="241">
        <v>1105.365</v>
      </c>
      <c r="J9" s="241">
        <v>1076</v>
      </c>
      <c r="K9" s="241">
        <v>583</v>
      </c>
      <c r="L9" s="241">
        <v>834</v>
      </c>
      <c r="M9" s="241">
        <v>996</v>
      </c>
      <c r="N9" s="241">
        <v>1015</v>
      </c>
      <c r="O9" s="241">
        <v>1070</v>
      </c>
      <c r="P9" s="241">
        <v>902.73299999999995</v>
      </c>
      <c r="Q9" s="241">
        <v>979.56500000000005</v>
      </c>
      <c r="R9" s="241">
        <v>1009.936</v>
      </c>
      <c r="S9" s="241">
        <v>1023.437</v>
      </c>
      <c r="T9" s="241">
        <v>1150.635</v>
      </c>
      <c r="U9" s="241">
        <v>1222.934</v>
      </c>
      <c r="V9" s="241">
        <v>1220.837</v>
      </c>
      <c r="W9" s="241">
        <v>1354.192</v>
      </c>
      <c r="X9" s="241">
        <v>1463.001</v>
      </c>
      <c r="Y9" s="241">
        <v>1088.0007436773751</v>
      </c>
      <c r="DA9" s="83" t="s">
        <v>1408</v>
      </c>
    </row>
    <row r="10" spans="1:105" ht="12" customHeight="1" x14ac:dyDescent="0.25">
      <c r="A10" s="144" t="s">
        <v>1409</v>
      </c>
      <c r="B10" s="282">
        <v>1016.02728</v>
      </c>
      <c r="C10" s="282">
        <v>1386.9695999999999</v>
      </c>
      <c r="D10" s="282">
        <v>1223.50255584</v>
      </c>
      <c r="E10" s="282">
        <v>1142.5737985200001</v>
      </c>
      <c r="F10" s="282">
        <v>1057.7032837199999</v>
      </c>
      <c r="G10" s="282">
        <v>1454.1209038500001</v>
      </c>
      <c r="H10" s="282">
        <v>2007.480442695</v>
      </c>
      <c r="I10" s="282">
        <v>1962.3196741500001</v>
      </c>
      <c r="J10" s="282">
        <v>1275.72327</v>
      </c>
      <c r="K10" s="282">
        <v>1125.99909</v>
      </c>
      <c r="L10" s="282">
        <v>915.66031200000009</v>
      </c>
      <c r="M10" s="282">
        <v>1071.144</v>
      </c>
      <c r="N10" s="282">
        <v>1183.84896</v>
      </c>
      <c r="O10" s="282">
        <v>1334.7575999999999</v>
      </c>
      <c r="P10" s="282">
        <v>1204.99596</v>
      </c>
      <c r="Q10" s="282">
        <v>524.31791999999984</v>
      </c>
      <c r="R10" s="282">
        <v>330.23702400000002</v>
      </c>
      <c r="S10" s="282">
        <v>236.322</v>
      </c>
      <c r="T10" s="282">
        <v>416.20260000000002</v>
      </c>
      <c r="U10" s="282">
        <v>577.85269049999988</v>
      </c>
      <c r="V10" s="282">
        <v>319.09969799999999</v>
      </c>
      <c r="W10" s="282">
        <v>502.95</v>
      </c>
      <c r="X10" s="282">
        <v>413.58941399999998</v>
      </c>
      <c r="Y10" s="282">
        <v>533.87099999999998</v>
      </c>
      <c r="DA10" s="94" t="s">
        <v>1410</v>
      </c>
    </row>
    <row r="11" spans="1:105" ht="12" customHeight="1" x14ac:dyDescent="0.25">
      <c r="A11" s="49" t="s">
        <v>1411</v>
      </c>
      <c r="B11" s="242">
        <v>87.159339071878208</v>
      </c>
      <c r="C11" s="242">
        <v>87.196249480310371</v>
      </c>
      <c r="D11" s="242">
        <v>60.278657495417953</v>
      </c>
      <c r="E11" s="242">
        <v>67.763527521007177</v>
      </c>
      <c r="F11" s="242">
        <v>75.685754399999993</v>
      </c>
      <c r="G11" s="242">
        <v>68.7348724</v>
      </c>
      <c r="H11" s="242">
        <v>70.751469999999983</v>
      </c>
      <c r="I11" s="242">
        <v>64.022999999999996</v>
      </c>
      <c r="J11" s="242">
        <v>67.478000000000009</v>
      </c>
      <c r="K11" s="242">
        <v>41.259</v>
      </c>
      <c r="L11" s="242">
        <v>43.031054999999988</v>
      </c>
      <c r="M11" s="242">
        <v>55.786070999999993</v>
      </c>
      <c r="N11" s="242">
        <v>66.531154999999998</v>
      </c>
      <c r="O11" s="242">
        <v>67.779409000000015</v>
      </c>
      <c r="P11" s="242">
        <v>83.873345999999998</v>
      </c>
      <c r="Q11" s="242">
        <v>80.48363599999999</v>
      </c>
      <c r="R11" s="242">
        <v>87.060670000000016</v>
      </c>
      <c r="S11" s="242">
        <v>76.186386999999996</v>
      </c>
      <c r="T11" s="242">
        <v>88.921391</v>
      </c>
      <c r="U11" s="242">
        <v>92.364397999999994</v>
      </c>
      <c r="V11" s="242">
        <v>87.672492000000005</v>
      </c>
      <c r="W11" s="242">
        <v>90.676185000000004</v>
      </c>
      <c r="X11" s="242">
        <v>85.148110000000003</v>
      </c>
      <c r="Y11" s="242">
        <v>76.570923999999991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633.33333333333337</v>
      </c>
      <c r="C14" s="241">
        <v>571.36567277341135</v>
      </c>
      <c r="D14" s="241">
        <v>695.30099389325551</v>
      </c>
      <c r="E14" s="241">
        <v>695.30099389325551</v>
      </c>
      <c r="F14" s="241">
        <v>819.23631501309967</v>
      </c>
      <c r="G14" s="241">
        <v>881.20397557302169</v>
      </c>
      <c r="H14" s="241">
        <v>1129.0746178127099</v>
      </c>
      <c r="I14" s="241">
        <v>1191.0422783726319</v>
      </c>
      <c r="J14" s="241">
        <v>1191.0422783726319</v>
      </c>
      <c r="K14" s="241">
        <v>1191.0422783726319</v>
      </c>
      <c r="L14" s="241">
        <v>1129.0746178127099</v>
      </c>
      <c r="M14" s="241">
        <v>1129.0746178127099</v>
      </c>
      <c r="N14" s="241">
        <v>1129.0746178127099</v>
      </c>
      <c r="O14" s="241">
        <v>1129.0746178127099</v>
      </c>
      <c r="P14" s="241">
        <v>1129.0746178127099</v>
      </c>
      <c r="Q14" s="241">
        <v>1067.1069572527881</v>
      </c>
      <c r="R14" s="241">
        <v>1067.1069572527881</v>
      </c>
      <c r="S14" s="241">
        <v>1129.0746178127099</v>
      </c>
      <c r="T14" s="241">
        <v>1253.009938932554</v>
      </c>
      <c r="U14" s="241">
        <v>1314.977599492476</v>
      </c>
      <c r="V14" s="241">
        <v>1314.977599492476</v>
      </c>
      <c r="W14" s="241">
        <v>1438.91292061232</v>
      </c>
      <c r="X14" s="241">
        <v>1562.8482417321641</v>
      </c>
      <c r="Y14" s="241">
        <v>1562.8482417321641</v>
      </c>
      <c r="DA14" s="83" t="s">
        <v>1413</v>
      </c>
    </row>
    <row r="15" spans="1:105" ht="12" customHeight="1" x14ac:dyDescent="0.25">
      <c r="A15" s="107" t="s">
        <v>1409</v>
      </c>
      <c r="B15" s="282">
        <v>1128.9192</v>
      </c>
      <c r="C15" s="282">
        <v>1466.1233537210419</v>
      </c>
      <c r="D15" s="282">
        <v>1466.1233537210419</v>
      </c>
      <c r="E15" s="282">
        <v>1466.1233537210419</v>
      </c>
      <c r="F15" s="282">
        <v>1381.822315290781</v>
      </c>
      <c r="G15" s="282">
        <v>1550.4243921513021</v>
      </c>
      <c r="H15" s="282">
        <v>2140.5316611631251</v>
      </c>
      <c r="I15" s="282">
        <v>2140.5316611631251</v>
      </c>
      <c r="J15" s="282">
        <v>2056.230622732865</v>
      </c>
      <c r="K15" s="282">
        <v>2056.230622732865</v>
      </c>
      <c r="L15" s="282">
        <v>1971.9295843026041</v>
      </c>
      <c r="M15" s="282">
        <v>1971.9295843026041</v>
      </c>
      <c r="N15" s="282">
        <v>1971.9295843026041</v>
      </c>
      <c r="O15" s="282">
        <v>1887.6285458723439</v>
      </c>
      <c r="P15" s="282">
        <v>1887.6285458723439</v>
      </c>
      <c r="Q15" s="282">
        <v>1803.3275074420831</v>
      </c>
      <c r="R15" s="282">
        <v>1803.3275074420831</v>
      </c>
      <c r="S15" s="282">
        <v>1803.3275074420831</v>
      </c>
      <c r="T15" s="282">
        <v>1803.3275074420831</v>
      </c>
      <c r="U15" s="282">
        <v>1803.3275074420831</v>
      </c>
      <c r="V15" s="282">
        <v>1803.3275074420831</v>
      </c>
      <c r="W15" s="282">
        <v>1803.3275074420831</v>
      </c>
      <c r="X15" s="282">
        <v>1803.3275074420831</v>
      </c>
      <c r="Y15" s="282">
        <v>1803.3275074420831</v>
      </c>
      <c r="DA15" s="94" t="s">
        <v>1414</v>
      </c>
    </row>
    <row r="16" spans="1:105" ht="12" customHeight="1" x14ac:dyDescent="0.25">
      <c r="A16" s="49" t="s">
        <v>1411</v>
      </c>
      <c r="B16" s="242">
        <v>99.538093862294446</v>
      </c>
      <c r="C16" s="242">
        <v>99.538093862294446</v>
      </c>
      <c r="D16" s="242">
        <v>93.71565518440886</v>
      </c>
      <c r="E16" s="242">
        <v>87.89321650652326</v>
      </c>
      <c r="F16" s="242">
        <v>95.034048039996208</v>
      </c>
      <c r="G16" s="242">
        <v>89.211609362110622</v>
      </c>
      <c r="H16" s="242">
        <v>89.211609362110622</v>
      </c>
      <c r="I16" s="242">
        <v>86.83133218428631</v>
      </c>
      <c r="J16" s="242">
        <v>81.00889350640071</v>
      </c>
      <c r="K16" s="242">
        <v>72.806177650690799</v>
      </c>
      <c r="L16" s="242">
        <v>72.806177650690799</v>
      </c>
      <c r="M16" s="242">
        <v>64.603461794980888</v>
      </c>
      <c r="N16" s="242">
        <v>76.248339150752074</v>
      </c>
      <c r="O16" s="242">
        <v>73.868061972927762</v>
      </c>
      <c r="P16" s="242">
        <v>92.653770862171882</v>
      </c>
      <c r="Q16" s="242">
        <v>95.034048039996208</v>
      </c>
      <c r="R16" s="242">
        <v>97.414325217820533</v>
      </c>
      <c r="S16" s="242">
        <v>97.414325217820533</v>
      </c>
      <c r="T16" s="242">
        <v>97.414325217820533</v>
      </c>
      <c r="U16" s="242">
        <v>99.794602395644844</v>
      </c>
      <c r="V16" s="242">
        <v>99.794602395644844</v>
      </c>
      <c r="W16" s="242">
        <v>99.794602395644844</v>
      </c>
      <c r="X16" s="242">
        <v>99.794602395644844</v>
      </c>
      <c r="Y16" s="242">
        <v>99.794602395644844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123.9353211198441</v>
      </c>
      <c r="E18" s="241">
        <v>0</v>
      </c>
      <c r="F18" s="241">
        <v>123.9353211198441</v>
      </c>
      <c r="G18" s="241">
        <v>61.967660559922066</v>
      </c>
      <c r="H18" s="241">
        <v>309.83830279961029</v>
      </c>
      <c r="I18" s="241">
        <v>61.967660559922066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61.967660559922066</v>
      </c>
      <c r="T18" s="241">
        <v>123.9353211198441</v>
      </c>
      <c r="U18" s="241">
        <v>123.9353211198441</v>
      </c>
      <c r="V18" s="241">
        <v>0</v>
      </c>
      <c r="W18" s="241">
        <v>123.9353211198441</v>
      </c>
      <c r="X18" s="241">
        <v>123.9353211198441</v>
      </c>
      <c r="Y18" s="241">
        <v>61.967660559922066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421.50519215130208</v>
      </c>
      <c r="D19" s="282">
        <v>0</v>
      </c>
      <c r="E19" s="282">
        <v>0</v>
      </c>
      <c r="F19" s="282">
        <v>0</v>
      </c>
      <c r="G19" s="282">
        <v>168.6020768605209</v>
      </c>
      <c r="H19" s="282">
        <v>674.40830744208347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84.301038430260434</v>
      </c>
      <c r="T19" s="282">
        <v>0</v>
      </c>
      <c r="U19" s="282">
        <v>84.301038430260434</v>
      </c>
      <c r="V19" s="282">
        <v>0</v>
      </c>
      <c r="W19" s="282">
        <v>0</v>
      </c>
      <c r="X19" s="282">
        <v>84.301038430260434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2.380277177824317</v>
      </c>
      <c r="D20" s="242">
        <v>0</v>
      </c>
      <c r="E20" s="242">
        <v>0</v>
      </c>
      <c r="F20" s="242">
        <v>7.1408315334729497</v>
      </c>
      <c r="G20" s="242">
        <v>0</v>
      </c>
      <c r="H20" s="242">
        <v>5.8224386778855921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17.467316033656779</v>
      </c>
      <c r="O20" s="242">
        <v>0</v>
      </c>
      <c r="P20" s="242">
        <v>24.608147567129731</v>
      </c>
      <c r="Q20" s="242">
        <v>4.7605543556486332</v>
      </c>
      <c r="R20" s="242">
        <v>8.2027158557099078</v>
      </c>
      <c r="S20" s="242">
        <v>8.2027158557099078</v>
      </c>
      <c r="T20" s="242">
        <v>0</v>
      </c>
      <c r="U20" s="242">
        <v>10.582993033534221</v>
      </c>
      <c r="V20" s="242">
        <v>5.8224386778855921</v>
      </c>
      <c r="W20" s="242">
        <v>2.380277177824317</v>
      </c>
      <c r="X20" s="242">
        <v>5.8224386778855921</v>
      </c>
      <c r="Y20" s="242">
        <v>8.2027158557099078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61.967660559922024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61.967660559922024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61.967660559922024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61.967660559921796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61.967660559922024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61.967660559922024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84.301038430260178</v>
      </c>
      <c r="D23" s="282">
        <f t="shared" si="2"/>
        <v>0</v>
      </c>
      <c r="E23" s="282">
        <f t="shared" si="2"/>
        <v>0</v>
      </c>
      <c r="F23" s="282">
        <f t="shared" si="2"/>
        <v>84.30103843026086</v>
      </c>
      <c r="G23" s="282">
        <f t="shared" si="2"/>
        <v>0</v>
      </c>
      <c r="H23" s="282">
        <f t="shared" si="2"/>
        <v>84.301038430260633</v>
      </c>
      <c r="I23" s="282">
        <f t="shared" si="2"/>
        <v>0</v>
      </c>
      <c r="J23" s="282">
        <f t="shared" si="2"/>
        <v>84.301038430260178</v>
      </c>
      <c r="K23" s="282">
        <f t="shared" si="2"/>
        <v>0</v>
      </c>
      <c r="L23" s="282">
        <f t="shared" si="2"/>
        <v>84.30103843026086</v>
      </c>
      <c r="M23" s="282">
        <f t="shared" si="2"/>
        <v>0</v>
      </c>
      <c r="N23" s="282">
        <f t="shared" si="2"/>
        <v>0</v>
      </c>
      <c r="O23" s="282">
        <f t="shared" si="2"/>
        <v>84.301038430260178</v>
      </c>
      <c r="P23" s="282">
        <f t="shared" si="2"/>
        <v>0</v>
      </c>
      <c r="Q23" s="282">
        <f t="shared" si="2"/>
        <v>84.30103843026086</v>
      </c>
      <c r="R23" s="282">
        <f t="shared" si="2"/>
        <v>0</v>
      </c>
      <c r="S23" s="282">
        <f t="shared" si="2"/>
        <v>84.301038430260405</v>
      </c>
      <c r="T23" s="282">
        <f t="shared" si="2"/>
        <v>0</v>
      </c>
      <c r="U23" s="282">
        <f t="shared" si="2"/>
        <v>84.301038430260405</v>
      </c>
      <c r="V23" s="282">
        <f t="shared" si="2"/>
        <v>0</v>
      </c>
      <c r="W23" s="282">
        <f t="shared" si="2"/>
        <v>0</v>
      </c>
      <c r="X23" s="282">
        <f t="shared" si="2"/>
        <v>84.301038430260405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2.3802771778243113</v>
      </c>
      <c r="D24" s="242">
        <f t="shared" si="3"/>
        <v>5.8224386778855859</v>
      </c>
      <c r="E24" s="242">
        <f t="shared" si="3"/>
        <v>5.8224386778856001</v>
      </c>
      <c r="F24" s="242">
        <f t="shared" si="3"/>
        <v>0</v>
      </c>
      <c r="G24" s="242">
        <f t="shared" si="3"/>
        <v>5.8224386778855859</v>
      </c>
      <c r="H24" s="242">
        <f t="shared" si="3"/>
        <v>5.8224386778855859</v>
      </c>
      <c r="I24" s="242">
        <f t="shared" si="3"/>
        <v>2.3802771778243113</v>
      </c>
      <c r="J24" s="242">
        <f t="shared" si="3"/>
        <v>5.8224386778856001</v>
      </c>
      <c r="K24" s="242">
        <f t="shared" si="3"/>
        <v>8.2027158557099114</v>
      </c>
      <c r="L24" s="242">
        <f t="shared" si="3"/>
        <v>0</v>
      </c>
      <c r="M24" s="242">
        <f t="shared" si="3"/>
        <v>8.2027158557099114</v>
      </c>
      <c r="N24" s="242">
        <f t="shared" si="3"/>
        <v>5.8224386778855859</v>
      </c>
      <c r="O24" s="242">
        <f t="shared" si="3"/>
        <v>2.3802771778243113</v>
      </c>
      <c r="P24" s="242">
        <f t="shared" si="3"/>
        <v>5.8224386778856143</v>
      </c>
      <c r="Q24" s="242">
        <f t="shared" si="3"/>
        <v>2.3802771778243113</v>
      </c>
      <c r="R24" s="242">
        <f t="shared" si="3"/>
        <v>5.8224386778855859</v>
      </c>
      <c r="S24" s="242">
        <f t="shared" si="3"/>
        <v>8.2027158557099114</v>
      </c>
      <c r="T24" s="242">
        <f t="shared" si="3"/>
        <v>0</v>
      </c>
      <c r="U24" s="242">
        <f t="shared" si="3"/>
        <v>8.2027158557099114</v>
      </c>
      <c r="V24" s="242">
        <f t="shared" si="3"/>
        <v>5.8224386778855859</v>
      </c>
      <c r="W24" s="242">
        <f t="shared" si="3"/>
        <v>2.3802771778243113</v>
      </c>
      <c r="X24" s="242">
        <f t="shared" si="3"/>
        <v>5.8224386778855859</v>
      </c>
      <c r="Y24" s="242">
        <f t="shared" si="3"/>
        <v>8.2027158557099114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63.333333333333371</v>
      </c>
      <c r="C26" s="241">
        <f t="shared" si="4"/>
        <v>42.365672773411347</v>
      </c>
      <c r="D26" s="241">
        <f t="shared" si="4"/>
        <v>89.300993893255509</v>
      </c>
      <c r="E26" s="241">
        <f t="shared" si="4"/>
        <v>98.400993893255531</v>
      </c>
      <c r="F26" s="241">
        <f t="shared" si="4"/>
        <v>66.136315013099647</v>
      </c>
      <c r="G26" s="241">
        <f t="shared" si="4"/>
        <v>49.103975573021671</v>
      </c>
      <c r="H26" s="241">
        <f t="shared" si="4"/>
        <v>63.674617812709812</v>
      </c>
      <c r="I26" s="241">
        <f t="shared" si="4"/>
        <v>85.677278372631918</v>
      </c>
      <c r="J26" s="241">
        <f t="shared" si="4"/>
        <v>115.04227837263193</v>
      </c>
      <c r="K26" s="241">
        <f t="shared" si="4"/>
        <v>608.04227837263193</v>
      </c>
      <c r="L26" s="241">
        <f t="shared" si="4"/>
        <v>295.0746178127099</v>
      </c>
      <c r="M26" s="241">
        <f t="shared" si="4"/>
        <v>133.0746178127099</v>
      </c>
      <c r="N26" s="241">
        <f t="shared" si="4"/>
        <v>114.0746178127099</v>
      </c>
      <c r="O26" s="241">
        <f t="shared" si="4"/>
        <v>59.074617812709903</v>
      </c>
      <c r="P26" s="241">
        <f t="shared" si="4"/>
        <v>226.34161781270996</v>
      </c>
      <c r="Q26" s="241">
        <f t="shared" si="4"/>
        <v>87.541957252788052</v>
      </c>
      <c r="R26" s="241">
        <f t="shared" si="4"/>
        <v>57.170957252788071</v>
      </c>
      <c r="S26" s="241">
        <f t="shared" si="4"/>
        <v>105.63761781270989</v>
      </c>
      <c r="T26" s="241">
        <f t="shared" si="4"/>
        <v>102.37493893255396</v>
      </c>
      <c r="U26" s="241">
        <f t="shared" si="4"/>
        <v>92.043599492476005</v>
      </c>
      <c r="V26" s="241">
        <f t="shared" si="4"/>
        <v>94.140599492475985</v>
      </c>
      <c r="W26" s="241">
        <f t="shared" si="4"/>
        <v>84.720920612320015</v>
      </c>
      <c r="X26" s="241">
        <f t="shared" si="4"/>
        <v>99.847241732164093</v>
      </c>
      <c r="Y26" s="241">
        <f t="shared" si="4"/>
        <v>474.84749805478896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112.89192000000003</v>
      </c>
      <c r="C27" s="282">
        <f t="shared" si="5"/>
        <v>79.153753721041994</v>
      </c>
      <c r="D27" s="282">
        <f t="shared" si="5"/>
        <v>242.62079788104188</v>
      </c>
      <c r="E27" s="282">
        <f t="shared" si="5"/>
        <v>323.54955520104181</v>
      </c>
      <c r="F27" s="282">
        <f t="shared" si="5"/>
        <v>324.11903157078109</v>
      </c>
      <c r="G27" s="282">
        <f t="shared" si="5"/>
        <v>96.303488301301968</v>
      </c>
      <c r="H27" s="282">
        <f t="shared" si="5"/>
        <v>133.05121846812517</v>
      </c>
      <c r="I27" s="282">
        <f t="shared" si="5"/>
        <v>178.21198701312505</v>
      </c>
      <c r="J27" s="282">
        <f t="shared" si="5"/>
        <v>780.507352732865</v>
      </c>
      <c r="K27" s="282">
        <f t="shared" si="5"/>
        <v>930.23153273286493</v>
      </c>
      <c r="L27" s="282">
        <f t="shared" si="5"/>
        <v>1056.2692723026039</v>
      </c>
      <c r="M27" s="282">
        <f t="shared" si="5"/>
        <v>900.78558430260409</v>
      </c>
      <c r="N27" s="282">
        <f t="shared" si="5"/>
        <v>788.08062430260406</v>
      </c>
      <c r="O27" s="282">
        <f t="shared" si="5"/>
        <v>552.87094587234401</v>
      </c>
      <c r="P27" s="282">
        <f t="shared" si="5"/>
        <v>682.63258587234395</v>
      </c>
      <c r="Q27" s="282">
        <f t="shared" si="5"/>
        <v>1279.0095874420831</v>
      </c>
      <c r="R27" s="282">
        <f t="shared" si="5"/>
        <v>1473.090483442083</v>
      </c>
      <c r="S27" s="282">
        <f t="shared" si="5"/>
        <v>1567.0055074420829</v>
      </c>
      <c r="T27" s="282">
        <f t="shared" si="5"/>
        <v>1387.124907442083</v>
      </c>
      <c r="U27" s="282">
        <f t="shared" si="5"/>
        <v>1225.4748169420832</v>
      </c>
      <c r="V27" s="282">
        <f t="shared" si="5"/>
        <v>1484.2278094420831</v>
      </c>
      <c r="W27" s="282">
        <f t="shared" si="5"/>
        <v>1300.377507442083</v>
      </c>
      <c r="X27" s="282">
        <f t="shared" si="5"/>
        <v>1389.738093442083</v>
      </c>
      <c r="Y27" s="282">
        <f t="shared" si="5"/>
        <v>1269.456507442083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12.378754790416238</v>
      </c>
      <c r="C28" s="242">
        <f t="shared" si="6"/>
        <v>12.341844381984075</v>
      </c>
      <c r="D28" s="242">
        <f t="shared" si="6"/>
        <v>33.436997688990907</v>
      </c>
      <c r="E28" s="242">
        <f t="shared" si="6"/>
        <v>20.129688985516083</v>
      </c>
      <c r="F28" s="242">
        <f t="shared" si="6"/>
        <v>19.348293639996214</v>
      </c>
      <c r="G28" s="242">
        <f t="shared" si="6"/>
        <v>20.476736962110621</v>
      </c>
      <c r="H28" s="242">
        <f t="shared" si="6"/>
        <v>18.460139362110638</v>
      </c>
      <c r="I28" s="242">
        <f t="shared" si="6"/>
        <v>22.808332184286314</v>
      </c>
      <c r="J28" s="242">
        <f t="shared" si="6"/>
        <v>13.530893506400702</v>
      </c>
      <c r="K28" s="242">
        <f t="shared" si="6"/>
        <v>31.547177650690799</v>
      </c>
      <c r="L28" s="242">
        <f t="shared" si="6"/>
        <v>29.775122650690811</v>
      </c>
      <c r="M28" s="242">
        <f t="shared" si="6"/>
        <v>8.817390794980895</v>
      </c>
      <c r="N28" s="242">
        <f t="shared" si="6"/>
        <v>9.7171841507520753</v>
      </c>
      <c r="O28" s="242">
        <f t="shared" si="6"/>
        <v>6.088652972927747</v>
      </c>
      <c r="P28" s="242">
        <f t="shared" si="6"/>
        <v>8.7804248621718841</v>
      </c>
      <c r="Q28" s="242">
        <f t="shared" si="6"/>
        <v>14.550412039996218</v>
      </c>
      <c r="R28" s="242">
        <f t="shared" si="6"/>
        <v>10.353655217820517</v>
      </c>
      <c r="S28" s="242">
        <f t="shared" si="6"/>
        <v>21.227938217820537</v>
      </c>
      <c r="T28" s="242">
        <f t="shared" si="6"/>
        <v>8.4929342178205331</v>
      </c>
      <c r="U28" s="242">
        <f t="shared" si="6"/>
        <v>7.43020439564485</v>
      </c>
      <c r="V28" s="242">
        <f t="shared" si="6"/>
        <v>12.122110395644839</v>
      </c>
      <c r="W28" s="242">
        <f t="shared" si="6"/>
        <v>9.1184173956448404</v>
      </c>
      <c r="X28" s="242">
        <f t="shared" si="6"/>
        <v>14.646492395644842</v>
      </c>
      <c r="Y28" s="242">
        <f t="shared" si="6"/>
        <v>23.223678395644853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153.785124677558</v>
      </c>
      <c r="C31" s="210">
        <v>155.42132416165089</v>
      </c>
      <c r="D31" s="210">
        <v>154.75081685296641</v>
      </c>
      <c r="E31" s="210">
        <v>155.33387790197759</v>
      </c>
      <c r="F31" s="210">
        <v>162.7470335339639</v>
      </c>
      <c r="G31" s="210">
        <v>185.54746345657779</v>
      </c>
      <c r="H31" s="210">
        <v>222.83000859845231</v>
      </c>
      <c r="I31" s="210">
        <v>223.3186586414445</v>
      </c>
      <c r="J31" s="210">
        <v>188.16294067067921</v>
      </c>
      <c r="K31" s="210">
        <v>121.3554600171969</v>
      </c>
      <c r="L31" s="210">
        <v>132.06775580395529</v>
      </c>
      <c r="M31" s="210">
        <v>155.77833190025791</v>
      </c>
      <c r="N31" s="210">
        <v>176.02166809974199</v>
      </c>
      <c r="O31" s="210">
        <v>192.27850386930351</v>
      </c>
      <c r="P31" s="210">
        <v>174.2929492691315</v>
      </c>
      <c r="Q31" s="210">
        <v>147.38641444539979</v>
      </c>
      <c r="R31" s="210">
        <v>141.6955288048151</v>
      </c>
      <c r="S31" s="210">
        <v>134.17257093723131</v>
      </c>
      <c r="T31" s="210">
        <v>156.60141971472689</v>
      </c>
      <c r="U31" s="210">
        <v>165.78004709742081</v>
      </c>
      <c r="V31" s="210">
        <v>146.04084824963971</v>
      </c>
      <c r="W31" s="210">
        <v>166.99900925605101</v>
      </c>
      <c r="X31" s="210">
        <v>164.23964550877679</v>
      </c>
      <c r="Y31" s="210">
        <v>142.42575389021439</v>
      </c>
      <c r="DA31" s="109" t="s">
        <v>1419</v>
      </c>
    </row>
    <row r="32" spans="1:105" ht="12" customHeight="1" x14ac:dyDescent="0.25">
      <c r="A32" s="24" t="s">
        <v>28</v>
      </c>
      <c r="B32" s="213">
        <v>4.6187446259673264</v>
      </c>
      <c r="C32" s="213">
        <v>5.0386930352536536</v>
      </c>
      <c r="D32" s="213">
        <v>44.83972484952708</v>
      </c>
      <c r="E32" s="213">
        <v>75.661650902837479</v>
      </c>
      <c r="F32" s="213">
        <v>75.643250214961299</v>
      </c>
      <c r="G32" s="213">
        <v>79.754084264832315</v>
      </c>
      <c r="H32" s="213">
        <v>117.3217540842648</v>
      </c>
      <c r="I32" s="213">
        <v>121.91401547721409</v>
      </c>
      <c r="J32" s="213">
        <v>106.3872742906277</v>
      </c>
      <c r="K32" s="213">
        <v>59.066380051590713</v>
      </c>
      <c r="L32" s="213">
        <v>81.513929492691304</v>
      </c>
      <c r="M32" s="213">
        <v>101.33413585554599</v>
      </c>
      <c r="N32" s="213">
        <v>115.7759243336199</v>
      </c>
      <c r="O32" s="213">
        <v>132.73293207222699</v>
      </c>
      <c r="P32" s="213">
        <v>113.7342218400688</v>
      </c>
      <c r="Q32" s="213">
        <v>93.135167669819424</v>
      </c>
      <c r="R32" s="213">
        <v>84.935081685296637</v>
      </c>
      <c r="S32" s="213">
        <v>81.718486672398953</v>
      </c>
      <c r="T32" s="213">
        <v>92.288822012037826</v>
      </c>
      <c r="U32" s="213">
        <v>103.4805674978504</v>
      </c>
      <c r="V32" s="213">
        <v>85.816509028374895</v>
      </c>
      <c r="W32" s="213">
        <v>102.07429062768701</v>
      </c>
      <c r="X32" s="213">
        <v>105.3143594153052</v>
      </c>
      <c r="Y32" s="213">
        <v>69.386070507308688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86.008340498710226</v>
      </c>
      <c r="C33" s="204">
        <f t="shared" si="7"/>
        <v>85.053482373172812</v>
      </c>
      <c r="D33" s="204">
        <f t="shared" si="7"/>
        <v>49.721926053310405</v>
      </c>
      <c r="E33" s="204">
        <f t="shared" si="7"/>
        <v>13.435511607910573</v>
      </c>
      <c r="F33" s="204">
        <f t="shared" si="7"/>
        <v>25.916251074806528</v>
      </c>
      <c r="G33" s="204">
        <f t="shared" si="7"/>
        <v>33.23920894239037</v>
      </c>
      <c r="H33" s="204">
        <f t="shared" si="7"/>
        <v>29.237661220980222</v>
      </c>
      <c r="I33" s="204">
        <f t="shared" si="7"/>
        <v>21.802149613069641</v>
      </c>
      <c r="J33" s="204">
        <f t="shared" si="7"/>
        <v>10.458641444539984</v>
      </c>
      <c r="K33" s="204">
        <f t="shared" si="7"/>
        <v>20.419432502149611</v>
      </c>
      <c r="L33" s="204">
        <f t="shared" si="7"/>
        <v>4.396904557179707</v>
      </c>
      <c r="M33" s="204">
        <f t="shared" si="7"/>
        <v>1.02871883061049</v>
      </c>
      <c r="N33" s="204">
        <f t="shared" si="7"/>
        <v>5.853396388650042</v>
      </c>
      <c r="O33" s="204">
        <f t="shared" si="7"/>
        <v>4.9071367153912284</v>
      </c>
      <c r="P33" s="204">
        <f t="shared" si="7"/>
        <v>4.8860705073086841</v>
      </c>
      <c r="Q33" s="204">
        <f t="shared" si="7"/>
        <v>3.928804815133276</v>
      </c>
      <c r="R33" s="204">
        <f t="shared" si="7"/>
        <v>1.9692175408426484</v>
      </c>
      <c r="S33" s="204">
        <f t="shared" si="7"/>
        <v>3.9250214961306962</v>
      </c>
      <c r="T33" s="204">
        <f t="shared" si="7"/>
        <v>3.3548581255374028</v>
      </c>
      <c r="U33" s="204">
        <f t="shared" si="7"/>
        <v>3.3468615649183144</v>
      </c>
      <c r="V33" s="204">
        <f t="shared" si="7"/>
        <v>3.4472055030094575</v>
      </c>
      <c r="W33" s="204">
        <f t="shared" si="7"/>
        <v>4.1707652622527949</v>
      </c>
      <c r="X33" s="204">
        <f t="shared" si="7"/>
        <v>6.7251074806534819</v>
      </c>
      <c r="Y33" s="204">
        <f t="shared" si="7"/>
        <v>6.7262252794496984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0.1093723129836629</v>
      </c>
      <c r="T35" s="204">
        <v>0.10928632846087701</v>
      </c>
      <c r="U35" s="204">
        <v>0.21857265692175409</v>
      </c>
      <c r="V35" s="204">
        <v>0.1093723129836629</v>
      </c>
      <c r="W35" s="204">
        <v>0.21874462596732591</v>
      </c>
      <c r="X35" s="204">
        <v>3.06560619088564</v>
      </c>
      <c r="Y35" s="204">
        <v>4.3689595872742899</v>
      </c>
      <c r="DA35" s="71" t="s">
        <v>1422</v>
      </c>
    </row>
    <row r="36" spans="1:105" ht="12" customHeight="1" x14ac:dyDescent="0.25">
      <c r="A36" s="18" t="s">
        <v>71</v>
      </c>
      <c r="B36" s="204">
        <v>1.0217540842648321</v>
      </c>
      <c r="C36" s="204">
        <v>1.0217540842648321</v>
      </c>
      <c r="D36" s="204">
        <v>1.0217540842648321</v>
      </c>
      <c r="E36" s="204">
        <v>1.0217540842648321</v>
      </c>
      <c r="F36" s="204">
        <v>2.04359415305245</v>
      </c>
      <c r="G36" s="204">
        <v>4.0871023215821154</v>
      </c>
      <c r="H36" s="204">
        <v>3.065348237317282</v>
      </c>
      <c r="I36" s="204">
        <v>3.086156491831471</v>
      </c>
      <c r="J36" s="204">
        <v>3.086156491831471</v>
      </c>
      <c r="K36" s="204">
        <v>3.086156491831471</v>
      </c>
      <c r="L36" s="204">
        <v>2.0574376612209799</v>
      </c>
      <c r="M36" s="204">
        <v>1.02871883061049</v>
      </c>
      <c r="N36" s="204">
        <v>2.0574376612209799</v>
      </c>
      <c r="O36" s="204">
        <v>2.0574376612209799</v>
      </c>
      <c r="P36" s="204">
        <v>2.0574376612209799</v>
      </c>
      <c r="Q36" s="204">
        <v>2.0473774720550302</v>
      </c>
      <c r="R36" s="204">
        <v>1.023731728288908</v>
      </c>
      <c r="S36" s="204">
        <v>1.637919174548581</v>
      </c>
      <c r="T36" s="204">
        <v>2.866380051590713</v>
      </c>
      <c r="U36" s="204">
        <v>2.5592433361994842</v>
      </c>
      <c r="V36" s="204">
        <v>2.7672398968185719</v>
      </c>
      <c r="W36" s="204">
        <v>3.382115219260533</v>
      </c>
      <c r="X36" s="204">
        <v>3.2796216680997419</v>
      </c>
      <c r="Y36" s="204">
        <v>2.357265692175408</v>
      </c>
      <c r="DA36" s="71" t="s">
        <v>1423</v>
      </c>
    </row>
    <row r="37" spans="1:105" ht="12" customHeight="1" x14ac:dyDescent="0.25">
      <c r="A37" s="18" t="s">
        <v>32</v>
      </c>
      <c r="B37" s="204">
        <v>84.986586414445398</v>
      </c>
      <c r="C37" s="204">
        <v>84.031728288907985</v>
      </c>
      <c r="D37" s="204">
        <v>48.70017196904557</v>
      </c>
      <c r="E37" s="204">
        <v>12.41375752364574</v>
      </c>
      <c r="F37" s="204">
        <v>23.872656921754078</v>
      </c>
      <c r="G37" s="204">
        <v>27.69226139294927</v>
      </c>
      <c r="H37" s="204">
        <v>18.143250214961309</v>
      </c>
      <c r="I37" s="204">
        <v>0</v>
      </c>
      <c r="J37" s="204">
        <v>1.913671539122958</v>
      </c>
      <c r="K37" s="204">
        <v>0.95683576956147887</v>
      </c>
      <c r="L37" s="204">
        <v>0</v>
      </c>
      <c r="M37" s="204">
        <v>0</v>
      </c>
      <c r="N37" s="204">
        <v>3.795958727429062</v>
      </c>
      <c r="O37" s="204">
        <v>2.8496990541702489</v>
      </c>
      <c r="P37" s="204">
        <v>2.8286328460877042</v>
      </c>
      <c r="Q37" s="204">
        <v>1.881427343078246</v>
      </c>
      <c r="R37" s="204">
        <v>0.94548581255374031</v>
      </c>
      <c r="S37" s="204">
        <v>2.1777300085984521</v>
      </c>
      <c r="T37" s="204">
        <v>0.37919174548581253</v>
      </c>
      <c r="U37" s="204">
        <v>0.56904557179707649</v>
      </c>
      <c r="V37" s="204">
        <v>0.57059329320722263</v>
      </c>
      <c r="W37" s="204">
        <v>0.56990541702493547</v>
      </c>
      <c r="X37" s="204">
        <v>0.37987962166809969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1.459845227858986</v>
      </c>
      <c r="H38" s="204">
        <v>8.0290627687016336</v>
      </c>
      <c r="I38" s="204">
        <v>18.715993121238171</v>
      </c>
      <c r="J38" s="204">
        <v>5.4588134135855544</v>
      </c>
      <c r="K38" s="204">
        <v>16.376440240756661</v>
      </c>
      <c r="L38" s="204">
        <v>2.339466895958727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42.411865864144453</v>
      </c>
      <c r="C39" s="204">
        <f t="shared" si="8"/>
        <v>44.110060189165949</v>
      </c>
      <c r="D39" s="204">
        <f t="shared" si="8"/>
        <v>30.567497850386928</v>
      </c>
      <c r="E39" s="204">
        <f t="shared" si="8"/>
        <v>30.610490111779882</v>
      </c>
      <c r="F39" s="204">
        <f t="shared" si="8"/>
        <v>28.331900257953571</v>
      </c>
      <c r="G39" s="204">
        <f t="shared" si="8"/>
        <v>38.542562338779007</v>
      </c>
      <c r="H39" s="204">
        <f t="shared" si="8"/>
        <v>40.391229578675834</v>
      </c>
      <c r="I39" s="204">
        <f t="shared" si="8"/>
        <v>42.390369733447983</v>
      </c>
      <c r="J39" s="204">
        <f t="shared" si="8"/>
        <v>36.693895098882201</v>
      </c>
      <c r="K39" s="204">
        <f t="shared" si="8"/>
        <v>19.432502149613072</v>
      </c>
      <c r="L39" s="204">
        <f t="shared" si="8"/>
        <v>21.60361134995701</v>
      </c>
      <c r="M39" s="204">
        <f t="shared" si="8"/>
        <v>23.98968185726569</v>
      </c>
      <c r="N39" s="204">
        <f t="shared" si="8"/>
        <v>24.05417024935511</v>
      </c>
      <c r="O39" s="204">
        <f t="shared" si="8"/>
        <v>22.39896818572657</v>
      </c>
      <c r="P39" s="204">
        <f t="shared" si="8"/>
        <v>23.19432502149613</v>
      </c>
      <c r="Q39" s="204">
        <f t="shared" si="8"/>
        <v>22.549441100601889</v>
      </c>
      <c r="R39" s="204">
        <f t="shared" si="8"/>
        <v>25.193465176268269</v>
      </c>
      <c r="S39" s="204">
        <f t="shared" si="8"/>
        <v>23.560103181427341</v>
      </c>
      <c r="T39" s="204">
        <f t="shared" si="8"/>
        <v>23.92502149613069</v>
      </c>
      <c r="U39" s="204">
        <f t="shared" si="8"/>
        <v>22.614359415305241</v>
      </c>
      <c r="V39" s="204">
        <f t="shared" si="8"/>
        <v>21.538865004299229</v>
      </c>
      <c r="W39" s="204">
        <f t="shared" si="8"/>
        <v>22.26999140154772</v>
      </c>
      <c r="X39" s="204">
        <f t="shared" si="8"/>
        <v>16.208254514187441</v>
      </c>
      <c r="Y39" s="204">
        <f t="shared" si="8"/>
        <v>11.57397763108106</v>
      </c>
      <c r="DA39" s="71"/>
    </row>
    <row r="40" spans="1:105" ht="12" customHeight="1" x14ac:dyDescent="0.25">
      <c r="A40" s="18" t="s">
        <v>73</v>
      </c>
      <c r="B40" s="204">
        <v>42.411865864144453</v>
      </c>
      <c r="C40" s="204">
        <v>44.110060189165949</v>
      </c>
      <c r="D40" s="204">
        <v>30.567497850386928</v>
      </c>
      <c r="E40" s="204">
        <v>30.610490111779882</v>
      </c>
      <c r="F40" s="204">
        <v>28.331900257953571</v>
      </c>
      <c r="G40" s="204">
        <v>38.542562338779007</v>
      </c>
      <c r="H40" s="204">
        <v>40.391229578675834</v>
      </c>
      <c r="I40" s="204">
        <v>42.390369733447983</v>
      </c>
      <c r="J40" s="204">
        <v>36.693895098882201</v>
      </c>
      <c r="K40" s="204">
        <v>19.432502149613072</v>
      </c>
      <c r="L40" s="204">
        <v>21.60361134995701</v>
      </c>
      <c r="M40" s="204">
        <v>23.98968185726569</v>
      </c>
      <c r="N40" s="204">
        <v>24.05417024935511</v>
      </c>
      <c r="O40" s="204">
        <v>22.39896818572657</v>
      </c>
      <c r="P40" s="204">
        <v>23.19432502149613</v>
      </c>
      <c r="Q40" s="204">
        <v>22.549441100601889</v>
      </c>
      <c r="R40" s="204">
        <v>25.193465176268269</v>
      </c>
      <c r="S40" s="204">
        <v>23.560103181427341</v>
      </c>
      <c r="T40" s="204">
        <v>23.92502149613069</v>
      </c>
      <c r="U40" s="204">
        <v>22.614359415305241</v>
      </c>
      <c r="V40" s="204">
        <v>21.538865004299229</v>
      </c>
      <c r="W40" s="204">
        <v>22.26999140154772</v>
      </c>
      <c r="X40" s="204">
        <v>16.208254514187441</v>
      </c>
      <c r="Y40" s="204">
        <v>11.57397763108106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3.5827171109200342</v>
      </c>
      <c r="C42" s="204">
        <f t="shared" si="9"/>
        <v>3.79767841788478</v>
      </c>
      <c r="D42" s="204">
        <f t="shared" si="9"/>
        <v>8.7656061908856397</v>
      </c>
      <c r="E42" s="204">
        <f t="shared" si="9"/>
        <v>14.49793637145314</v>
      </c>
      <c r="F42" s="204">
        <f t="shared" si="9"/>
        <v>13.90085984522786</v>
      </c>
      <c r="G42" s="204">
        <f t="shared" si="9"/>
        <v>13.51865864144454</v>
      </c>
      <c r="H42" s="204">
        <f t="shared" si="9"/>
        <v>11.034651762682721</v>
      </c>
      <c r="I42" s="204">
        <f t="shared" si="9"/>
        <v>12.419948409286331</v>
      </c>
      <c r="J42" s="204">
        <f t="shared" si="9"/>
        <v>11.96620808254514</v>
      </c>
      <c r="K42" s="204">
        <f t="shared" si="9"/>
        <v>8.5984522785898534</v>
      </c>
      <c r="L42" s="204">
        <f t="shared" si="9"/>
        <v>8.2401547721410147</v>
      </c>
      <c r="M42" s="204">
        <f t="shared" si="9"/>
        <v>11.99002579535683</v>
      </c>
      <c r="N42" s="204">
        <f t="shared" si="9"/>
        <v>11.0585554600172</v>
      </c>
      <c r="O42" s="204">
        <f t="shared" si="9"/>
        <v>10.89140154772141</v>
      </c>
      <c r="P42" s="204">
        <f t="shared" si="9"/>
        <v>10.24651762682717</v>
      </c>
      <c r="Q42" s="204">
        <f t="shared" si="9"/>
        <v>6.3533104041272566</v>
      </c>
      <c r="R42" s="204">
        <f t="shared" si="9"/>
        <v>7.2131556319862424</v>
      </c>
      <c r="S42" s="204">
        <f t="shared" si="9"/>
        <v>3.9648323301805668</v>
      </c>
      <c r="T42" s="204">
        <f t="shared" si="9"/>
        <v>12.415349207418222</v>
      </c>
      <c r="U42" s="204">
        <f t="shared" si="9"/>
        <v>13.605842454256607</v>
      </c>
      <c r="V42" s="204">
        <f t="shared" si="9"/>
        <v>12.81539683089505</v>
      </c>
      <c r="W42" s="204">
        <f t="shared" si="9"/>
        <v>14.625148550977938</v>
      </c>
      <c r="X42" s="204">
        <f t="shared" si="9"/>
        <v>11.773867348845645</v>
      </c>
      <c r="Y42" s="204">
        <f t="shared" si="9"/>
        <v>31.568543241076576</v>
      </c>
      <c r="DA42" s="71"/>
    </row>
    <row r="43" spans="1:105" ht="12" customHeight="1" x14ac:dyDescent="0.25">
      <c r="A43" s="18" t="s">
        <v>38</v>
      </c>
      <c r="B43" s="204">
        <v>3.5827171109200342</v>
      </c>
      <c r="C43" s="204">
        <v>3.79767841788478</v>
      </c>
      <c r="D43" s="204">
        <v>8.7656061908856397</v>
      </c>
      <c r="E43" s="204">
        <v>14.49793637145314</v>
      </c>
      <c r="F43" s="204">
        <v>13.90085984522786</v>
      </c>
      <c r="G43" s="204">
        <v>13.51865864144454</v>
      </c>
      <c r="H43" s="204">
        <v>11.034651762682721</v>
      </c>
      <c r="I43" s="204">
        <v>12.419948409286331</v>
      </c>
      <c r="J43" s="204">
        <v>11.96620808254514</v>
      </c>
      <c r="K43" s="204">
        <v>8.5984522785898534</v>
      </c>
      <c r="L43" s="204">
        <v>8.2401547721410147</v>
      </c>
      <c r="M43" s="204">
        <v>11.99002579535683</v>
      </c>
      <c r="N43" s="204">
        <v>11.0585554600172</v>
      </c>
      <c r="O43" s="204">
        <v>10.89140154772141</v>
      </c>
      <c r="P43" s="204">
        <v>10.24651762682717</v>
      </c>
      <c r="Q43" s="204">
        <v>6.3533104041272566</v>
      </c>
      <c r="R43" s="204">
        <v>7.2131556319862424</v>
      </c>
      <c r="S43" s="204">
        <v>3.9648323301805668</v>
      </c>
      <c r="T43" s="204">
        <v>12.30051590713671</v>
      </c>
      <c r="U43" s="204">
        <v>13.470851246775579</v>
      </c>
      <c r="V43" s="204">
        <v>12.68271711092004</v>
      </c>
      <c r="W43" s="204">
        <v>14.33078245915735</v>
      </c>
      <c r="X43" s="204">
        <v>11.416852966466029</v>
      </c>
      <c r="Y43" s="204">
        <v>31.169389509888219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5.5515060234498162E-2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0.1148333002815124</v>
      </c>
      <c r="U48" s="204">
        <v>0.134991207481028</v>
      </c>
      <c r="V48" s="204">
        <v>0.13267971997501041</v>
      </c>
      <c r="W48" s="204">
        <v>0.29436609182058843</v>
      </c>
      <c r="X48" s="204">
        <v>0.35701438237961503</v>
      </c>
      <c r="Y48" s="204">
        <v>0.34363867095385747</v>
      </c>
      <c r="DA48" s="71" t="s">
        <v>1433</v>
      </c>
    </row>
    <row r="49" spans="1:105" ht="12" customHeight="1" x14ac:dyDescent="0.25">
      <c r="A49" s="14" t="s">
        <v>39</v>
      </c>
      <c r="B49" s="204">
        <v>1.1703353396388649</v>
      </c>
      <c r="C49" s="204">
        <v>1.1703353396388649</v>
      </c>
      <c r="D49" s="204">
        <v>0.90765262252794487</v>
      </c>
      <c r="E49" s="204">
        <v>0.83594153052450548</v>
      </c>
      <c r="F49" s="204">
        <v>0.81203783319002576</v>
      </c>
      <c r="G49" s="204">
        <v>0.7165090283748925</v>
      </c>
      <c r="H49" s="204">
        <v>1.4569217540842649</v>
      </c>
      <c r="I49" s="204">
        <v>1.146431642304385</v>
      </c>
      <c r="J49" s="204">
        <v>1.0748065348237319</v>
      </c>
      <c r="K49" s="204">
        <v>0.16715391229578669</v>
      </c>
      <c r="L49" s="204">
        <v>0.40601891659501288</v>
      </c>
      <c r="M49" s="204">
        <v>0.23886500429922611</v>
      </c>
      <c r="N49" s="204">
        <v>0.19105760963026661</v>
      </c>
      <c r="O49" s="204">
        <v>2.3903697334479789E-2</v>
      </c>
      <c r="P49" s="204">
        <v>4.7807394668959592E-2</v>
      </c>
      <c r="Q49" s="204">
        <v>0.52545141874462586</v>
      </c>
      <c r="R49" s="204">
        <v>0.7165090283748925</v>
      </c>
      <c r="S49" s="204">
        <v>2.3903697334479789E-2</v>
      </c>
      <c r="T49" s="204">
        <v>0.2149613069647463</v>
      </c>
      <c r="U49" s="204">
        <v>2.3903697334479789E-2</v>
      </c>
      <c r="V49" s="204">
        <v>2.3903697334479789E-2</v>
      </c>
      <c r="W49" s="204">
        <v>2.3903697334479789E-2</v>
      </c>
      <c r="X49" s="204">
        <v>4.7807394668959592E-2</v>
      </c>
      <c r="Y49" s="204">
        <v>2.3903697334479789E-2</v>
      </c>
      <c r="DA49" s="71" t="s">
        <v>1434</v>
      </c>
    </row>
    <row r="50" spans="1:105" ht="12" customHeight="1" x14ac:dyDescent="0.25">
      <c r="A50" s="21" t="s">
        <v>40</v>
      </c>
      <c r="B50" s="207">
        <v>15.99312123817713</v>
      </c>
      <c r="C50" s="207">
        <v>16.25107480653482</v>
      </c>
      <c r="D50" s="207">
        <v>19.948409286328459</v>
      </c>
      <c r="E50" s="207">
        <v>20.292347377472051</v>
      </c>
      <c r="F50" s="207">
        <v>18.14273430782459</v>
      </c>
      <c r="G50" s="207">
        <v>19.77644024075666</v>
      </c>
      <c r="H50" s="207">
        <v>23.387790197764399</v>
      </c>
      <c r="I50" s="207">
        <v>23.645743766122099</v>
      </c>
      <c r="J50" s="207">
        <v>21.58211521926053</v>
      </c>
      <c r="K50" s="207">
        <v>13.671539122957871</v>
      </c>
      <c r="L50" s="207">
        <v>15.90713671539123</v>
      </c>
      <c r="M50" s="207">
        <v>17.19690455717971</v>
      </c>
      <c r="N50" s="207">
        <v>19.088564058469469</v>
      </c>
      <c r="O50" s="207">
        <v>21.324161650902841</v>
      </c>
      <c r="P50" s="207">
        <v>22.184006878761821</v>
      </c>
      <c r="Q50" s="207">
        <v>20.894239036973339</v>
      </c>
      <c r="R50" s="207">
        <v>21.668099742046429</v>
      </c>
      <c r="S50" s="207">
        <v>20.980223559759239</v>
      </c>
      <c r="T50" s="207">
        <v>24.402407566638001</v>
      </c>
      <c r="U50" s="207">
        <v>22.708512467755799</v>
      </c>
      <c r="V50" s="207">
        <v>22.39896818572657</v>
      </c>
      <c r="W50" s="207">
        <v>23.834909716251069</v>
      </c>
      <c r="X50" s="207">
        <v>24.170249355116081</v>
      </c>
      <c r="Y50" s="207">
        <v>23.147033533963889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153.78512467755803</v>
      </c>
      <c r="C51" s="284">
        <f t="shared" si="10"/>
        <v>155.42132416165089</v>
      </c>
      <c r="D51" s="284">
        <f t="shared" si="10"/>
        <v>154.75081685296638</v>
      </c>
      <c r="E51" s="284">
        <f t="shared" si="10"/>
        <v>155.33387790197762</v>
      </c>
      <c r="F51" s="284">
        <f t="shared" si="10"/>
        <v>162.74703353396387</v>
      </c>
      <c r="G51" s="284">
        <f t="shared" si="10"/>
        <v>185.54746345657787</v>
      </c>
      <c r="H51" s="284">
        <f t="shared" si="10"/>
        <v>222.83000859845234</v>
      </c>
      <c r="I51" s="284">
        <f t="shared" si="10"/>
        <v>223.31865864144453</v>
      </c>
      <c r="J51" s="284">
        <f t="shared" si="10"/>
        <v>188.16294067067932</v>
      </c>
      <c r="K51" s="284">
        <f t="shared" si="10"/>
        <v>121.35546001719688</v>
      </c>
      <c r="L51" s="284">
        <f t="shared" si="10"/>
        <v>132.06775580395529</v>
      </c>
      <c r="M51" s="284">
        <f t="shared" si="10"/>
        <v>155.77833190025797</v>
      </c>
      <c r="N51" s="284">
        <f t="shared" si="10"/>
        <v>176.02166809974196</v>
      </c>
      <c r="O51" s="284">
        <f t="shared" si="10"/>
        <v>192.27850386930348</v>
      </c>
      <c r="P51" s="284">
        <f t="shared" si="10"/>
        <v>174.29294926913153</v>
      </c>
      <c r="Q51" s="284">
        <f t="shared" si="10"/>
        <v>147.38641444539982</v>
      </c>
      <c r="R51" s="284">
        <f t="shared" si="10"/>
        <v>141.69552880481513</v>
      </c>
      <c r="S51" s="284">
        <f t="shared" si="10"/>
        <v>134.17257093723128</v>
      </c>
      <c r="T51" s="284">
        <f t="shared" si="10"/>
        <v>156.60141971472689</v>
      </c>
      <c r="U51" s="284">
        <f t="shared" si="10"/>
        <v>165.78004709742083</v>
      </c>
      <c r="V51" s="284">
        <f t="shared" si="10"/>
        <v>146.04084824963971</v>
      </c>
      <c r="W51" s="284">
        <f t="shared" si="10"/>
        <v>166.99900925605104</v>
      </c>
      <c r="X51" s="284">
        <f t="shared" si="10"/>
        <v>164.23964550877682</v>
      </c>
      <c r="Y51" s="284">
        <f t="shared" si="10"/>
        <v>142.42575389021439</v>
      </c>
      <c r="DA51" s="118"/>
    </row>
    <row r="52" spans="1:105" ht="12" customHeight="1" x14ac:dyDescent="0.25">
      <c r="A52" s="51" t="s">
        <v>51</v>
      </c>
      <c r="B52" s="241">
        <f>NMM_fec!B5</f>
        <v>67.716000000000022</v>
      </c>
      <c r="C52" s="241">
        <f>NMM_fec!C5</f>
        <v>58.602699845491003</v>
      </c>
      <c r="D52" s="241">
        <f>NMM_fec!D5</f>
        <v>68.634188340829979</v>
      </c>
      <c r="E52" s="241">
        <f>NMM_fec!E5</f>
        <v>69.758060966447985</v>
      </c>
      <c r="F52" s="241">
        <f>NMM_fec!F5</f>
        <v>82.67690794474845</v>
      </c>
      <c r="G52" s="241">
        <f>NMM_fec!G5</f>
        <v>87.99981670351626</v>
      </c>
      <c r="H52" s="241">
        <f>NMM_fec!H5</f>
        <v>102.9045591566606</v>
      </c>
      <c r="I52" s="241">
        <f>NMM_fec!I5</f>
        <v>106.7233671052859</v>
      </c>
      <c r="J52" s="241">
        <f>NMM_fec!J5</f>
        <v>105.3562381958002</v>
      </c>
      <c r="K52" s="241">
        <f>NMM_fec!K5</f>
        <v>55.203695018367974</v>
      </c>
      <c r="L52" s="241">
        <f>NMM_fec!L5</f>
        <v>77.373344663980305</v>
      </c>
      <c r="M52" s="241">
        <f>NMM_fec!M5</f>
        <v>91.218121850452903</v>
      </c>
      <c r="N52" s="241">
        <f>NMM_fec!N5</f>
        <v>99.237732457521091</v>
      </c>
      <c r="O52" s="241">
        <f>NMM_fec!O5</f>
        <v>105.99374709769511</v>
      </c>
      <c r="P52" s="241">
        <f>NMM_fec!P5</f>
        <v>91.057291964476434</v>
      </c>
      <c r="Q52" s="241">
        <f>NMM_fec!Q5</f>
        <v>101.25197172065729</v>
      </c>
      <c r="R52" s="241">
        <f>NMM_fec!R5</f>
        <v>105.1203686571926</v>
      </c>
      <c r="S52" s="241">
        <f>NMM_fec!S5</f>
        <v>106.1135133230371</v>
      </c>
      <c r="T52" s="241">
        <f>NMM_fec!T5</f>
        <v>116.0724587992906</v>
      </c>
      <c r="U52" s="241">
        <f>NMM_fec!U5</f>
        <v>117.8476076099203</v>
      </c>
      <c r="V52" s="241">
        <f>NMM_fec!V5</f>
        <v>113.62158049692241</v>
      </c>
      <c r="W52" s="241">
        <f>NMM_fec!W5</f>
        <v>124.3592039767754</v>
      </c>
      <c r="X52" s="241">
        <f>NMM_fec!X5</f>
        <v>128.68905762600841</v>
      </c>
      <c r="Y52" s="241">
        <f>NMM_fec!Y5</f>
        <v>100.39555205950271</v>
      </c>
      <c r="DA52" s="83"/>
    </row>
    <row r="53" spans="1:105" ht="12" customHeight="1" x14ac:dyDescent="0.25">
      <c r="A53" s="99" t="s">
        <v>52</v>
      </c>
      <c r="B53" s="282">
        <f>NMM_fec!B48</f>
        <v>63.909697494253862</v>
      </c>
      <c r="C53" s="282">
        <f>NMM_fec!C48</f>
        <v>76.467689139865769</v>
      </c>
      <c r="D53" s="282">
        <f>NMM_fec!D48</f>
        <v>71.406428815843796</v>
      </c>
      <c r="E53" s="282">
        <f>NMM_fec!E48</f>
        <v>68.808428100221164</v>
      </c>
      <c r="F53" s="282">
        <f>NMM_fec!F48</f>
        <v>62.268432837586452</v>
      </c>
      <c r="G53" s="282">
        <f>NMM_fec!G48</f>
        <v>82.029034332809715</v>
      </c>
      <c r="H53" s="282">
        <f>NMM_fec!H48</f>
        <v>103.99946930293819</v>
      </c>
      <c r="I53" s="282">
        <f>NMM_fec!I48</f>
        <v>102.4157033635486</v>
      </c>
      <c r="J53" s="282">
        <f>NMM_fec!J48</f>
        <v>67.522333993463192</v>
      </c>
      <c r="K53" s="282">
        <f>NMM_fec!K48</f>
        <v>57.634246133831681</v>
      </c>
      <c r="L53" s="282">
        <f>NMM_fec!L48</f>
        <v>45.920086246819118</v>
      </c>
      <c r="M53" s="282">
        <f>NMM_fec!M48</f>
        <v>53.02890156390265</v>
      </c>
      <c r="N53" s="282">
        <f>NMM_fec!N48</f>
        <v>62.567682809197343</v>
      </c>
      <c r="O53" s="282">
        <f>NMM_fec!O48</f>
        <v>71.472974168405784</v>
      </c>
      <c r="P53" s="282">
        <f>NMM_fec!P48</f>
        <v>65.70281645786028</v>
      </c>
      <c r="Q53" s="282">
        <f>NMM_fec!Q48</f>
        <v>29.29597222680172</v>
      </c>
      <c r="R53" s="282">
        <f>NMM_fec!R48</f>
        <v>18.580687027756301</v>
      </c>
      <c r="S53" s="282">
        <f>NMM_fec!S48</f>
        <v>12.391635792136309</v>
      </c>
      <c r="T53" s="282">
        <f>NMM_fec!T48</f>
        <v>22.051662641952891</v>
      </c>
      <c r="U53" s="282">
        <f>NMM_fec!U48</f>
        <v>29.387464223937901</v>
      </c>
      <c r="V53" s="282">
        <f>NMM_fec!V48</f>
        <v>15.673166922236909</v>
      </c>
      <c r="W53" s="282">
        <f>NMM_fec!W48</f>
        <v>25.099543093855139</v>
      </c>
      <c r="X53" s="282">
        <f>NMM_fec!X48</f>
        <v>19.56611901314972</v>
      </c>
      <c r="Y53" s="282">
        <f>NMM_fec!Y48</f>
        <v>26.963204930057081</v>
      </c>
      <c r="DA53" s="94"/>
    </row>
    <row r="54" spans="1:105" ht="12" customHeight="1" x14ac:dyDescent="0.25">
      <c r="A54" s="52" t="s">
        <v>53</v>
      </c>
      <c r="B54" s="242">
        <f>NMM_fec!B99</f>
        <v>22.15942718330415</v>
      </c>
      <c r="C54" s="242">
        <f>NMM_fec!C99</f>
        <v>20.350935176294112</v>
      </c>
      <c r="D54" s="242">
        <f>NMM_fec!D99</f>
        <v>14.710199696292619</v>
      </c>
      <c r="E54" s="242">
        <f>NMM_fec!E99</f>
        <v>16.76738883530847</v>
      </c>
      <c r="F54" s="242">
        <f>NMM_fec!F99</f>
        <v>17.80169275162897</v>
      </c>
      <c r="G54" s="242">
        <f>NMM_fec!G99</f>
        <v>15.518612420251889</v>
      </c>
      <c r="H54" s="242">
        <f>NMM_fec!H99</f>
        <v>15.925980138853539</v>
      </c>
      <c r="I54" s="242">
        <f>NMM_fec!I99</f>
        <v>14.17958817261</v>
      </c>
      <c r="J54" s="242">
        <f>NMM_fec!J99</f>
        <v>15.284368481415919</v>
      </c>
      <c r="K54" s="242">
        <f>NMM_fec!K99</f>
        <v>8.5175188649972302</v>
      </c>
      <c r="L54" s="242">
        <f>NMM_fec!L99</f>
        <v>8.7743248931558586</v>
      </c>
      <c r="M54" s="242">
        <f>NMM_fec!M99</f>
        <v>11.5313084859024</v>
      </c>
      <c r="N54" s="242">
        <f>NMM_fec!N99</f>
        <v>14.216252833023541</v>
      </c>
      <c r="O54" s="242">
        <f>NMM_fec!O99</f>
        <v>14.8117826032026</v>
      </c>
      <c r="P54" s="242">
        <f>NMM_fec!P99</f>
        <v>17.532840846794802</v>
      </c>
      <c r="Q54" s="242">
        <f>NMM_fec!Q99</f>
        <v>16.838470497940811</v>
      </c>
      <c r="R54" s="242">
        <f>NMM_fec!R99</f>
        <v>17.994473119866221</v>
      </c>
      <c r="S54" s="242">
        <f>NMM_fec!S99</f>
        <v>15.66742182205787</v>
      </c>
      <c r="T54" s="242">
        <f>NMM_fec!T99</f>
        <v>18.477298273483409</v>
      </c>
      <c r="U54" s="242">
        <f>NMM_fec!U99</f>
        <v>18.54497526356263</v>
      </c>
      <c r="V54" s="242">
        <f>NMM_fec!V99</f>
        <v>16.746100830480412</v>
      </c>
      <c r="W54" s="242">
        <f>NMM_fec!W99</f>
        <v>17.540262185420481</v>
      </c>
      <c r="X54" s="242">
        <f>NMM_fec!X99</f>
        <v>15.9844688696187</v>
      </c>
      <c r="Y54" s="242">
        <f>NMM_fec!Y99</f>
        <v>15.066996900654591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754.92588939000507</v>
      </c>
      <c r="C56" s="203">
        <f t="shared" si="11"/>
        <v>759.57764271358587</v>
      </c>
      <c r="D56" s="203">
        <f t="shared" si="11"/>
        <v>767.59542264939512</v>
      </c>
      <c r="E56" s="203">
        <f t="shared" si="11"/>
        <v>790.55579825736129</v>
      </c>
      <c r="F56" s="203">
        <f t="shared" si="11"/>
        <v>882.16465981760712</v>
      </c>
      <c r="G56" s="203">
        <f t="shared" si="11"/>
        <v>968.39823314186992</v>
      </c>
      <c r="H56" s="203">
        <f t="shared" si="11"/>
        <v>1271.484285085083</v>
      </c>
      <c r="I56" s="203">
        <f t="shared" si="11"/>
        <v>1281.3974334055788</v>
      </c>
      <c r="J56" s="203">
        <f t="shared" si="11"/>
        <v>1078.4039699855612</v>
      </c>
      <c r="K56" s="203">
        <f t="shared" si="11"/>
        <v>673.76066469287298</v>
      </c>
      <c r="L56" s="203">
        <f t="shared" si="11"/>
        <v>723.81836215773205</v>
      </c>
      <c r="M56" s="203">
        <f t="shared" si="11"/>
        <v>850.54128257383991</v>
      </c>
      <c r="N56" s="203">
        <f t="shared" si="11"/>
        <v>1000.0760847980603</v>
      </c>
      <c r="O56" s="203">
        <f t="shared" si="11"/>
        <v>1119.1440889606522</v>
      </c>
      <c r="P56" s="203">
        <f t="shared" si="11"/>
        <v>992.30025990165336</v>
      </c>
      <c r="Q56" s="203">
        <f t="shared" si="11"/>
        <v>1017.5248602181669</v>
      </c>
      <c r="R56" s="203">
        <f t="shared" si="11"/>
        <v>921.77772026621255</v>
      </c>
      <c r="S56" s="203">
        <f t="shared" si="11"/>
        <v>891.8001925184667</v>
      </c>
      <c r="T56" s="203">
        <f t="shared" si="11"/>
        <v>986.82109742667149</v>
      </c>
      <c r="U56" s="203">
        <f t="shared" si="11"/>
        <v>1095.972894770021</v>
      </c>
      <c r="V56" s="203">
        <f t="shared" si="11"/>
        <v>998.41447224646527</v>
      </c>
      <c r="W56" s="203">
        <f t="shared" si="11"/>
        <v>1149.0693338379583</v>
      </c>
      <c r="X56" s="203">
        <f t="shared" si="11"/>
        <v>1201.5271225865065</v>
      </c>
      <c r="Y56" s="203">
        <f t="shared" si="11"/>
        <v>892.32259378997799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399.06859939000503</v>
      </c>
      <c r="C57" s="213">
        <f>(NMM_emi!C5-NMM_emi!C46)+(NMM_emi!C48-NMM_emi!C97)+(NMM_emi!C99-NMM_emi!C128)</f>
        <v>401.93732271358596</v>
      </c>
      <c r="D57" s="213">
        <f>(NMM_emi!D5-NMM_emi!D46)+(NMM_emi!D48-NMM_emi!D97)+(NMM_emi!D99-NMM_emi!D128)</f>
        <v>415.30116264939511</v>
      </c>
      <c r="E57" s="213">
        <f>(NMM_emi!E5-NMM_emi!E46)+(NMM_emi!E48-NMM_emi!E97)+(NMM_emi!E99-NMM_emi!E128)</f>
        <v>429.55355825736126</v>
      </c>
      <c r="F57" s="213">
        <f>(NMM_emi!F5-NMM_emi!F46)+(NMM_emi!F48-NMM_emi!F97)+(NMM_emi!F99-NMM_emi!F128)</f>
        <v>458.16389981760722</v>
      </c>
      <c r="G57" s="213">
        <f>(NMM_emi!G5-NMM_emi!G46)+(NMM_emi!G48-NMM_emi!G97)+(NMM_emi!G99-NMM_emi!G128)</f>
        <v>524.84235314187003</v>
      </c>
      <c r="H57" s="213">
        <f>(NMM_emi!H5-NMM_emi!H46)+(NMM_emi!H48-NMM_emi!H97)+(NMM_emi!H99-NMM_emi!H128)</f>
        <v>675.05001508508303</v>
      </c>
      <c r="I57" s="213">
        <f>(NMM_emi!I5-NMM_emi!I46)+(NMM_emi!I48-NMM_emi!I97)+(NMM_emi!I99-NMM_emi!I128)</f>
        <v>683.23683340557864</v>
      </c>
      <c r="J57" s="213">
        <f>(NMM_emi!J5-NMM_emi!J46)+(NMM_emi!J48-NMM_emi!J97)+(NMM_emi!J99-NMM_emi!J128)</f>
        <v>557.79023998556124</v>
      </c>
      <c r="K57" s="213">
        <f>(NMM_emi!K5-NMM_emi!K46)+(NMM_emi!K48-NMM_emi!K97)+(NMM_emi!K99-NMM_emi!K128)</f>
        <v>368.325654692873</v>
      </c>
      <c r="L57" s="213">
        <f>(NMM_emi!L5-NMM_emi!L46)+(NMM_emi!L48-NMM_emi!L97)+(NMM_emi!L99-NMM_emi!L128)</f>
        <v>396.27567215773212</v>
      </c>
      <c r="M57" s="213">
        <f>(NMM_emi!M5-NMM_emi!M46)+(NMM_emi!M48-NMM_emi!M97)+(NMM_emi!M99-NMM_emi!M128)</f>
        <v>469.62169257383994</v>
      </c>
      <c r="N57" s="213">
        <f>(NMM_emi!N5-NMM_emi!N46)+(NMM_emi!N48-NMM_emi!N97)+(NMM_emi!N99-NMM_emi!N128)</f>
        <v>542.21037479806034</v>
      </c>
      <c r="O57" s="213">
        <f>(NMM_emi!O5-NMM_emi!O46)+(NMM_emi!O48-NMM_emi!O97)+(NMM_emi!O99-NMM_emi!O128)</f>
        <v>603.0224189606522</v>
      </c>
      <c r="P57" s="213">
        <f>(NMM_emi!P5-NMM_emi!P46)+(NMM_emi!P48-NMM_emi!P97)+(NMM_emi!P99-NMM_emi!P128)</f>
        <v>527.65475990165328</v>
      </c>
      <c r="Q57" s="213">
        <f>(NMM_emi!Q5-NMM_emi!Q46)+(NMM_emi!Q48-NMM_emi!Q97)+(NMM_emi!Q99-NMM_emi!Q128)</f>
        <v>441.08442021816694</v>
      </c>
      <c r="R57" s="213">
        <f>(NMM_emi!R5-NMM_emi!R46)+(NMM_emi!R48-NMM_emi!R97)+(NMM_emi!R99-NMM_emi!R128)</f>
        <v>409.54470026621243</v>
      </c>
      <c r="S57" s="213">
        <f>(NMM_emi!S5-NMM_emi!S46)+(NMM_emi!S48-NMM_emi!S97)+(NMM_emi!S99-NMM_emi!S128)</f>
        <v>399.68941251846678</v>
      </c>
      <c r="T57" s="213">
        <f>(NMM_emi!T5-NMM_emi!T46)+(NMM_emi!T48-NMM_emi!T97)+(NMM_emi!T99-NMM_emi!T128)</f>
        <v>447.32818742667138</v>
      </c>
      <c r="U57" s="213">
        <f>(NMM_emi!U5-NMM_emi!U46)+(NMM_emi!U48-NMM_emi!U97)+(NMM_emi!U99-NMM_emi!U128)</f>
        <v>493.723554770021</v>
      </c>
      <c r="V57" s="213">
        <f>(NMM_emi!V5-NMM_emi!V46)+(NMM_emi!V48-NMM_emi!V97)+(NMM_emi!V99-NMM_emi!V128)</f>
        <v>418.9604122464653</v>
      </c>
      <c r="W57" s="213">
        <f>(NMM_emi!W5-NMM_emi!W46)+(NMM_emi!W48-NMM_emi!W97)+(NMM_emi!W99-NMM_emi!W128)</f>
        <v>493.47547383795848</v>
      </c>
      <c r="X57" s="213">
        <f>(NMM_emi!X5-NMM_emi!X46)+(NMM_emi!X48-NMM_emi!X97)+(NMM_emi!X99-NMM_emi!X128)</f>
        <v>498.09005258650649</v>
      </c>
      <c r="Y57" s="213">
        <f>(NMM_emi!Y5-NMM_emi!Y46)+(NMM_emi!Y48-NMM_emi!Y97)+(NMM_emi!Y99-NMM_emi!Y128)</f>
        <v>377.65910378997785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355.85728999999998</v>
      </c>
      <c r="C58" s="204">
        <f>NMM_emi!C46+NMM_emi!C97+NMM_emi!C128</f>
        <v>357.64031999999997</v>
      </c>
      <c r="D58" s="204">
        <f>NMM_emi!D46+NMM_emi!D97+NMM_emi!D128</f>
        <v>352.29426000000001</v>
      </c>
      <c r="E58" s="204">
        <f>NMM_emi!E46+NMM_emi!E97+NMM_emi!E128</f>
        <v>361.00224000000003</v>
      </c>
      <c r="F58" s="204">
        <f>NMM_emi!F46+NMM_emi!F97+NMM_emi!F128</f>
        <v>424.00075999999996</v>
      </c>
      <c r="G58" s="204">
        <f>NMM_emi!G46+NMM_emi!G97+NMM_emi!G128</f>
        <v>443.55587999999995</v>
      </c>
      <c r="H58" s="204">
        <f>NMM_emi!H46+NMM_emi!H97+NMM_emi!H128</f>
        <v>596.43426999999997</v>
      </c>
      <c r="I58" s="204">
        <f>NMM_emi!I46+NMM_emi!I97+NMM_emi!I128</f>
        <v>598.16060000000004</v>
      </c>
      <c r="J58" s="204">
        <f>NMM_emi!J46+NMM_emi!J97+NMM_emi!J128</f>
        <v>520.61373000000003</v>
      </c>
      <c r="K58" s="204">
        <f>NMM_emi!K46+NMM_emi!K97+NMM_emi!K128</f>
        <v>305.43501000000003</v>
      </c>
      <c r="L58" s="204">
        <f>NMM_emi!L46+NMM_emi!L97+NMM_emi!L128</f>
        <v>327.54268999999999</v>
      </c>
      <c r="M58" s="204">
        <f>NMM_emi!M46+NMM_emi!M97+NMM_emi!M128</f>
        <v>380.91958999999997</v>
      </c>
      <c r="N58" s="204">
        <f>NMM_emi!N46+NMM_emi!N97+NMM_emi!N128</f>
        <v>457.86570999999992</v>
      </c>
      <c r="O58" s="204">
        <f>NMM_emi!O46+NMM_emi!O97+NMM_emi!O128</f>
        <v>516.12166999999999</v>
      </c>
      <c r="P58" s="204">
        <f>NMM_emi!P46+NMM_emi!P97+NMM_emi!P128</f>
        <v>464.64550000000008</v>
      </c>
      <c r="Q58" s="204">
        <f>NMM_emi!Q46+NMM_emi!Q97+NMM_emi!Q128</f>
        <v>576.44043999999997</v>
      </c>
      <c r="R58" s="204">
        <f>NMM_emi!R46+NMM_emi!R97+NMM_emi!R128</f>
        <v>512.23302000000012</v>
      </c>
      <c r="S58" s="204">
        <f>NMM_emi!S46+NMM_emi!S97+NMM_emi!S128</f>
        <v>492.11077999999998</v>
      </c>
      <c r="T58" s="204">
        <f>NMM_emi!T46+NMM_emi!T97+NMM_emi!T128</f>
        <v>539.49291000000005</v>
      </c>
      <c r="U58" s="204">
        <f>NMM_emi!U46+NMM_emi!U97+NMM_emi!U128</f>
        <v>602.24933999999996</v>
      </c>
      <c r="V58" s="204">
        <f>NMM_emi!V46+NMM_emi!V97+NMM_emi!V128</f>
        <v>579.45406000000003</v>
      </c>
      <c r="W58" s="204">
        <f>NMM_emi!W46+NMM_emi!W97+NMM_emi!W128</f>
        <v>655.59385999999995</v>
      </c>
      <c r="X58" s="204">
        <f>NMM_emi!X46+NMM_emi!X97+NMM_emi!X128</f>
        <v>703.43706999999995</v>
      </c>
      <c r="Y58" s="204">
        <f>NMM_emi!Y46+NMM_emi!Y97+NMM_emi!Y128</f>
        <v>514.66349000000014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754.92588939000507</v>
      </c>
      <c r="C59" s="210">
        <f t="shared" si="12"/>
        <v>759.57764271358587</v>
      </c>
      <c r="D59" s="210">
        <f t="shared" si="12"/>
        <v>767.59542264939523</v>
      </c>
      <c r="E59" s="210">
        <f t="shared" si="12"/>
        <v>790.55579825736129</v>
      </c>
      <c r="F59" s="210">
        <f t="shared" si="12"/>
        <v>882.16465981760723</v>
      </c>
      <c r="G59" s="210">
        <f t="shared" si="12"/>
        <v>968.39823314186992</v>
      </c>
      <c r="H59" s="210">
        <f t="shared" si="12"/>
        <v>1271.484285085083</v>
      </c>
      <c r="I59" s="210">
        <f t="shared" si="12"/>
        <v>1281.3974334055788</v>
      </c>
      <c r="J59" s="210">
        <f t="shared" si="12"/>
        <v>1078.4039699855612</v>
      </c>
      <c r="K59" s="210">
        <f t="shared" si="12"/>
        <v>673.76066469287298</v>
      </c>
      <c r="L59" s="210">
        <f t="shared" si="12"/>
        <v>723.81836215773217</v>
      </c>
      <c r="M59" s="210">
        <f t="shared" si="12"/>
        <v>850.54128257383991</v>
      </c>
      <c r="N59" s="210">
        <f t="shared" si="12"/>
        <v>1000.0760847980603</v>
      </c>
      <c r="O59" s="210">
        <f t="shared" si="12"/>
        <v>1119.1440889606522</v>
      </c>
      <c r="P59" s="210">
        <f t="shared" si="12"/>
        <v>992.30025990165348</v>
      </c>
      <c r="Q59" s="210">
        <f t="shared" si="12"/>
        <v>1017.524860218167</v>
      </c>
      <c r="R59" s="210">
        <f t="shared" si="12"/>
        <v>921.77772026621244</v>
      </c>
      <c r="S59" s="210">
        <f t="shared" si="12"/>
        <v>891.80019251846682</v>
      </c>
      <c r="T59" s="210">
        <f t="shared" si="12"/>
        <v>986.82109742667149</v>
      </c>
      <c r="U59" s="210">
        <f t="shared" si="12"/>
        <v>1095.9728947700212</v>
      </c>
      <c r="V59" s="210">
        <f t="shared" si="12"/>
        <v>998.41447224646527</v>
      </c>
      <c r="W59" s="210">
        <f t="shared" si="12"/>
        <v>1149.0693338379583</v>
      </c>
      <c r="X59" s="210">
        <f t="shared" si="12"/>
        <v>1201.5271225865065</v>
      </c>
      <c r="Y59" s="210">
        <f t="shared" si="12"/>
        <v>892.32259378997799</v>
      </c>
      <c r="DA59" s="109"/>
    </row>
    <row r="60" spans="1:105" ht="12" customHeight="1" x14ac:dyDescent="0.25">
      <c r="A60" s="51" t="s">
        <v>51</v>
      </c>
      <c r="B60" s="241">
        <f>NMM_emi!B$5</f>
        <v>498.31126956003345</v>
      </c>
      <c r="C60" s="241">
        <f>NMM_emi!C$5</f>
        <v>482.28654262273426</v>
      </c>
      <c r="D60" s="241">
        <f>NMM_emi!D$5</f>
        <v>523.2370260327923</v>
      </c>
      <c r="E60" s="241">
        <f>NMM_emi!E$5</f>
        <v>535.2712764746401</v>
      </c>
      <c r="F60" s="241">
        <f>NMM_emi!F$5</f>
        <v>633.44450868261106</v>
      </c>
      <c r="G60" s="241">
        <f>NMM_emi!G$5</f>
        <v>668.16175807362595</v>
      </c>
      <c r="H60" s="241">
        <f>NMM_emi!H$5</f>
        <v>885.49909609266388</v>
      </c>
      <c r="I60" s="241">
        <f>NMM_emi!I$5</f>
        <v>902.88623932736095</v>
      </c>
      <c r="J60" s="241">
        <f>NMM_emi!J$5</f>
        <v>814.93909814264032</v>
      </c>
      <c r="K60" s="241">
        <f>NMM_emi!K$5</f>
        <v>462.47791703364214</v>
      </c>
      <c r="L60" s="241">
        <f>NMM_emi!L$5</f>
        <v>547.45645422455937</v>
      </c>
      <c r="M60" s="241">
        <f>NMM_emi!M$5</f>
        <v>638.99981921775657</v>
      </c>
      <c r="N60" s="241">
        <f>NMM_emi!N$5</f>
        <v>744.55117431327903</v>
      </c>
      <c r="O60" s="241">
        <f>NMM_emi!O$5</f>
        <v>830.90287774406465</v>
      </c>
      <c r="P60" s="241">
        <f>NMM_emi!P$5</f>
        <v>725.57503151781384</v>
      </c>
      <c r="Q60" s="241">
        <f>NMM_emi!Q$5</f>
        <v>869.96739193678968</v>
      </c>
      <c r="R60" s="241">
        <f>NMM_emi!R$5</f>
        <v>802.71883174569211</v>
      </c>
      <c r="S60" s="241">
        <f>NMM_emi!S$5</f>
        <v>798.31515562037532</v>
      </c>
      <c r="T60" s="241">
        <f>NMM_emi!T$5</f>
        <v>856.06400301065946</v>
      </c>
      <c r="U60" s="241">
        <f>NMM_emi!U$5</f>
        <v>941.8444900156087</v>
      </c>
      <c r="V60" s="241">
        <f>NMM_emi!V$5</f>
        <v>894.95222855466614</v>
      </c>
      <c r="W60" s="241">
        <f>NMM_emi!W$5</f>
        <v>1014.4251343527679</v>
      </c>
      <c r="X60" s="241">
        <f>NMM_emi!X$5</f>
        <v>1086.5939590833748</v>
      </c>
      <c r="Y60" s="241">
        <f>NMM_emi!Y$5</f>
        <v>772.67806883484468</v>
      </c>
      <c r="DA60" s="83"/>
    </row>
    <row r="61" spans="1:105" ht="12" customHeight="1" x14ac:dyDescent="0.25">
      <c r="A61" s="99" t="s">
        <v>52</v>
      </c>
      <c r="B61" s="282">
        <f>NMM_emi!B$48</f>
        <v>188.31072024184175</v>
      </c>
      <c r="C61" s="282">
        <f>NMM_emi!C$48</f>
        <v>213.35341434447784</v>
      </c>
      <c r="D61" s="282">
        <f>NMM_emi!D$48</f>
        <v>198.67144760597157</v>
      </c>
      <c r="E61" s="282">
        <f>NMM_emi!E$48</f>
        <v>200.38640100464789</v>
      </c>
      <c r="F61" s="282">
        <f>NMM_emi!F$48</f>
        <v>189.31394923032138</v>
      </c>
      <c r="G61" s="282">
        <f>NMM_emi!G$48</f>
        <v>248.34442938686763</v>
      </c>
      <c r="H61" s="282">
        <f>NMM_emi!H$48</f>
        <v>334.17860023750961</v>
      </c>
      <c r="I61" s="282">
        <f>NMM_emi!I$48</f>
        <v>331.98762516357158</v>
      </c>
      <c r="J61" s="282">
        <f>NMM_emi!J$48</f>
        <v>215.03075425305991</v>
      </c>
      <c r="K61" s="282">
        <f>NMM_emi!K$48</f>
        <v>182.44156060684591</v>
      </c>
      <c r="L61" s="282">
        <f>NMM_emi!L$48</f>
        <v>148.56842378512022</v>
      </c>
      <c r="M61" s="282">
        <f>NMM_emi!M$48</f>
        <v>172.69842252361505</v>
      </c>
      <c r="N61" s="282">
        <f>NMM_emi!N$48</f>
        <v>207.91612669751237</v>
      </c>
      <c r="O61" s="282">
        <f>NMM_emi!O$48</f>
        <v>237.76634845716197</v>
      </c>
      <c r="P61" s="282">
        <f>NMM_emi!P$48</f>
        <v>211.30398899477674</v>
      </c>
      <c r="Q61" s="282">
        <f>NMM_emi!Q$48</f>
        <v>98.40091859779065</v>
      </c>
      <c r="R61" s="282">
        <f>NMM_emi!R$48</f>
        <v>68.591104146921708</v>
      </c>
      <c r="S61" s="282">
        <f>NMM_emi!S$48</f>
        <v>50.827844482057635</v>
      </c>
      <c r="T61" s="282">
        <f>NMM_emi!T$48</f>
        <v>78.93946989537092</v>
      </c>
      <c r="U61" s="282">
        <f>NMM_emi!U$48</f>
        <v>98.398947313282534</v>
      </c>
      <c r="V61" s="282">
        <f>NMM_emi!V$48</f>
        <v>55.723908254671571</v>
      </c>
      <c r="W61" s="282">
        <f>NMM_emi!W$48</f>
        <v>83.329488095000826</v>
      </c>
      <c r="X61" s="282">
        <f>NMM_emi!X$48</f>
        <v>68.593359032857705</v>
      </c>
      <c r="Y61" s="282">
        <f>NMM_emi!Y$48</f>
        <v>77.854751305233506</v>
      </c>
      <c r="DA61" s="94"/>
    </row>
    <row r="62" spans="1:105" ht="12" customHeight="1" x14ac:dyDescent="0.25">
      <c r="A62" s="52" t="s">
        <v>53</v>
      </c>
      <c r="B62" s="242">
        <f>NMM_emi!B$99</f>
        <v>68.303899588129809</v>
      </c>
      <c r="C62" s="242">
        <f>NMM_emi!C$99</f>
        <v>63.937685746373774</v>
      </c>
      <c r="D62" s="242">
        <f>NMM_emi!D$99</f>
        <v>45.686949010631338</v>
      </c>
      <c r="E62" s="242">
        <f>NMM_emi!E$99</f>
        <v>54.898120778073306</v>
      </c>
      <c r="F62" s="242">
        <f>NMM_emi!F$99</f>
        <v>59.406201904674766</v>
      </c>
      <c r="G62" s="242">
        <f>NMM_emi!G$99</f>
        <v>51.892045681376338</v>
      </c>
      <c r="H62" s="242">
        <f>NMM_emi!H$99</f>
        <v>51.806588754909399</v>
      </c>
      <c r="I62" s="242">
        <f>NMM_emi!I$99</f>
        <v>46.52356891464617</v>
      </c>
      <c r="J62" s="242">
        <f>NMM_emi!J$99</f>
        <v>48.434117589861046</v>
      </c>
      <c r="K62" s="242">
        <f>NMM_emi!K$99</f>
        <v>28.84118705238496</v>
      </c>
      <c r="L62" s="242">
        <f>NMM_emi!L$99</f>
        <v>27.793484148052531</v>
      </c>
      <c r="M62" s="242">
        <f>NMM_emi!M$99</f>
        <v>38.843040832468283</v>
      </c>
      <c r="N62" s="242">
        <f>NMM_emi!N$99</f>
        <v>47.608783787268855</v>
      </c>
      <c r="O62" s="242">
        <f>NMM_emi!O$99</f>
        <v>50.474862759425548</v>
      </c>
      <c r="P62" s="242">
        <f>NMM_emi!P$99</f>
        <v>55.421239389062819</v>
      </c>
      <c r="Q62" s="242">
        <f>NMM_emi!Q$99</f>
        <v>49.156549683586562</v>
      </c>
      <c r="R62" s="242">
        <f>NMM_emi!R$99</f>
        <v>50.467784373598647</v>
      </c>
      <c r="S62" s="242">
        <f>NMM_emi!S$99</f>
        <v>42.657192416033801</v>
      </c>
      <c r="T62" s="242">
        <f>NMM_emi!T$99</f>
        <v>51.817624520641019</v>
      </c>
      <c r="U62" s="242">
        <f>NMM_emi!U$99</f>
        <v>55.72945744112976</v>
      </c>
      <c r="V62" s="242">
        <f>NMM_emi!V$99</f>
        <v>47.738335437127624</v>
      </c>
      <c r="W62" s="242">
        <f>NMM_emi!W$99</f>
        <v>51.314711390189679</v>
      </c>
      <c r="X62" s="242">
        <f>NMM_emi!X$99</f>
        <v>46.339804470273961</v>
      </c>
      <c r="Y62" s="242">
        <f>NMM_emi!Y$99</f>
        <v>41.789773649899743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155.98482284018263</v>
      </c>
      <c r="C65" s="287">
        <f t="shared" si="13"/>
        <v>154.93598497580101</v>
      </c>
      <c r="D65" s="287">
        <f t="shared" si="13"/>
        <v>169.1581779429097</v>
      </c>
      <c r="E65" s="287">
        <f t="shared" si="13"/>
        <v>206.40866383254917</v>
      </c>
      <c r="F65" s="287">
        <f t="shared" si="13"/>
        <v>204.81649396201288</v>
      </c>
      <c r="G65" s="287">
        <f t="shared" si="13"/>
        <v>231.51630639626904</v>
      </c>
      <c r="H65" s="287">
        <f t="shared" si="13"/>
        <v>241.52203670803311</v>
      </c>
      <c r="I65" s="287">
        <f t="shared" si="13"/>
        <v>249.6273703259302</v>
      </c>
      <c r="J65" s="287">
        <f t="shared" si="13"/>
        <v>249.55611464448853</v>
      </c>
      <c r="K65" s="287">
        <f t="shared" si="13"/>
        <v>222.14500533703841</v>
      </c>
      <c r="L65" s="287">
        <f t="shared" si="13"/>
        <v>145.18907386412687</v>
      </c>
      <c r="M65" s="287">
        <f t="shared" si="13"/>
        <v>146.53171283068795</v>
      </c>
      <c r="N65" s="287">
        <f t="shared" si="13"/>
        <v>145.96527723669223</v>
      </c>
      <c r="O65" s="287">
        <f t="shared" si="13"/>
        <v>158.30435645466906</v>
      </c>
      <c r="P65" s="287">
        <f t="shared" si="13"/>
        <v>207.23937122021164</v>
      </c>
      <c r="Q65" s="287">
        <f t="shared" si="13"/>
        <v>152.15971152848775</v>
      </c>
      <c r="R65" s="287">
        <f t="shared" si="13"/>
        <v>170.50017289414893</v>
      </c>
      <c r="S65" s="287">
        <f t="shared" si="13"/>
        <v>177.38907962253867</v>
      </c>
      <c r="T65" s="287">
        <f t="shared" si="13"/>
        <v>171.62975423160586</v>
      </c>
      <c r="U65" s="287">
        <f t="shared" si="13"/>
        <v>152.67558710766212</v>
      </c>
      <c r="V65" s="287">
        <f t="shared" si="13"/>
        <v>121.5580645911057</v>
      </c>
      <c r="W65" s="287">
        <f t="shared" si="13"/>
        <v>141.29242144186364</v>
      </c>
      <c r="X65" s="287">
        <f t="shared" si="13"/>
        <v>123.70005467072716</v>
      </c>
      <c r="Y65" s="287">
        <f t="shared" si="13"/>
        <v>150.45597315604797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47.869319769570843</v>
      </c>
      <c r="C66" s="288">
        <f t="shared" si="14"/>
        <v>47.547447716877883</v>
      </c>
      <c r="D66" s="288">
        <f t="shared" si="14"/>
        <v>51.912017875505427</v>
      </c>
      <c r="E66" s="288">
        <f t="shared" si="14"/>
        <v>63.34361351510173</v>
      </c>
      <c r="F66" s="288">
        <f t="shared" si="14"/>
        <v>62.85500130737266</v>
      </c>
      <c r="G66" s="288">
        <f t="shared" si="14"/>
        <v>71.04875910977421</v>
      </c>
      <c r="H66" s="288">
        <f t="shared" si="14"/>
        <v>74.119362358865089</v>
      </c>
      <c r="I66" s="288">
        <f t="shared" si="14"/>
        <v>76.606763374742627</v>
      </c>
      <c r="J66" s="288">
        <f t="shared" si="14"/>
        <v>76.584896112670535</v>
      </c>
      <c r="K66" s="288">
        <f t="shared" si="14"/>
        <v>57.612695154919692</v>
      </c>
      <c r="L66" s="288">
        <f t="shared" si="14"/>
        <v>89.982925992228104</v>
      </c>
      <c r="M66" s="288">
        <f t="shared" si="14"/>
        <v>92.434095832100056</v>
      </c>
      <c r="N66" s="288">
        <f t="shared" si="14"/>
        <v>89.781574619034927</v>
      </c>
      <c r="O66" s="288">
        <f t="shared" si="14"/>
        <v>97.734869113082098</v>
      </c>
      <c r="P66" s="288">
        <f t="shared" si="14"/>
        <v>90.039872756025602</v>
      </c>
      <c r="Q66" s="288">
        <f t="shared" si="14"/>
        <v>202.18654423222333</v>
      </c>
      <c r="R66" s="288">
        <f t="shared" si="14"/>
        <v>286.07376153725994</v>
      </c>
      <c r="S66" s="288">
        <f t="shared" si="14"/>
        <v>403.52162932226031</v>
      </c>
      <c r="T66" s="288">
        <f t="shared" si="14"/>
        <v>220.09718918749167</v>
      </c>
      <c r="U66" s="288">
        <f t="shared" si="14"/>
        <v>140.82214439806614</v>
      </c>
      <c r="V66" s="288">
        <f t="shared" si="14"/>
        <v>266.38752112342479</v>
      </c>
      <c r="W66" s="288">
        <f t="shared" si="14"/>
        <v>160.78842258559573</v>
      </c>
      <c r="X66" s="288">
        <f t="shared" si="14"/>
        <v>191.2645183921145</v>
      </c>
      <c r="Y66" s="288">
        <f t="shared" si="14"/>
        <v>109.92283135165628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698.19217574520121</v>
      </c>
      <c r="C67" s="289">
        <f t="shared" si="15"/>
        <v>693.49754983735352</v>
      </c>
      <c r="D67" s="289">
        <f t="shared" si="15"/>
        <v>757.15646017728784</v>
      </c>
      <c r="E67" s="289">
        <f t="shared" si="15"/>
        <v>923.89061621438088</v>
      </c>
      <c r="F67" s="289">
        <f t="shared" si="15"/>
        <v>916.76402193536831</v>
      </c>
      <c r="G67" s="289">
        <f t="shared" si="15"/>
        <v>1036.2730856765359</v>
      </c>
      <c r="H67" s="289">
        <f t="shared" si="15"/>
        <v>1081.0589981075664</v>
      </c>
      <c r="I67" s="289">
        <f t="shared" si="15"/>
        <v>1117.338684879518</v>
      </c>
      <c r="J67" s="289">
        <f t="shared" si="15"/>
        <v>1117.0197425724778</v>
      </c>
      <c r="K67" s="289">
        <f t="shared" si="15"/>
        <v>944.31213529172999</v>
      </c>
      <c r="L67" s="289">
        <f t="shared" si="15"/>
        <v>1247.3324442841533</v>
      </c>
      <c r="M67" s="289">
        <f t="shared" si="15"/>
        <v>1149.0316224120802</v>
      </c>
      <c r="N67" s="289">
        <f t="shared" si="15"/>
        <v>1122.5917161197262</v>
      </c>
      <c r="O67" s="289">
        <f t="shared" si="15"/>
        <v>1195.3280685640134</v>
      </c>
      <c r="P67" s="289">
        <f t="shared" si="15"/>
        <v>1321.9256732618824</v>
      </c>
      <c r="Q67" s="289">
        <f t="shared" si="15"/>
        <v>1386.2247830449624</v>
      </c>
      <c r="R67" s="289">
        <f t="shared" si="15"/>
        <v>1395.8399509467176</v>
      </c>
      <c r="S67" s="289">
        <f t="shared" si="15"/>
        <v>1442.5222347807137</v>
      </c>
      <c r="T67" s="289">
        <f t="shared" si="15"/>
        <v>1166.372695612733</v>
      </c>
      <c r="U67" s="289">
        <f t="shared" si="15"/>
        <v>1388.0638796714866</v>
      </c>
      <c r="V67" s="289">
        <f t="shared" si="15"/>
        <v>1610.5680802967524</v>
      </c>
      <c r="W67" s="289">
        <f t="shared" si="15"/>
        <v>1420.4014842138461</v>
      </c>
      <c r="X67" s="289">
        <f t="shared" si="15"/>
        <v>1261.952837966413</v>
      </c>
      <c r="Y67" s="289">
        <f t="shared" si="15"/>
        <v>1103.0633512913403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0.11880000000000004</v>
      </c>
      <c r="C69" s="252">
        <f t="shared" si="16"/>
        <v>0.11078015093665596</v>
      </c>
      <c r="D69" s="252">
        <f t="shared" si="16"/>
        <v>0.11325773653602307</v>
      </c>
      <c r="E69" s="252">
        <f t="shared" si="16"/>
        <v>0.11686724906424524</v>
      </c>
      <c r="F69" s="252">
        <f t="shared" si="16"/>
        <v>0.10978211120003778</v>
      </c>
      <c r="G69" s="252">
        <f t="shared" si="16"/>
        <v>0.10575629936728309</v>
      </c>
      <c r="H69" s="252">
        <f t="shared" si="16"/>
        <v>9.6587722129397965E-2</v>
      </c>
      <c r="I69" s="252">
        <f t="shared" si="16"/>
        <v>9.6550340480552485E-2</v>
      </c>
      <c r="J69" s="252">
        <f t="shared" si="16"/>
        <v>9.791471951282546E-2</v>
      </c>
      <c r="K69" s="252">
        <f t="shared" si="16"/>
        <v>9.4689013753632895E-2</v>
      </c>
      <c r="L69" s="252">
        <f t="shared" si="16"/>
        <v>9.2773794561127471E-2</v>
      </c>
      <c r="M69" s="252">
        <f t="shared" si="16"/>
        <v>9.1584459689209738E-2</v>
      </c>
      <c r="N69" s="252">
        <f t="shared" si="16"/>
        <v>9.7771164982779393E-2</v>
      </c>
      <c r="O69" s="252">
        <f t="shared" si="16"/>
        <v>9.9059576726817852E-2</v>
      </c>
      <c r="P69" s="252">
        <f t="shared" si="16"/>
        <v>0.10086846494420436</v>
      </c>
      <c r="Q69" s="252">
        <f t="shared" si="16"/>
        <v>0.10336421954710233</v>
      </c>
      <c r="R69" s="252">
        <f t="shared" si="16"/>
        <v>0.10408616848710472</v>
      </c>
      <c r="S69" s="252">
        <f t="shared" si="16"/>
        <v>0.10368348351978392</v>
      </c>
      <c r="T69" s="252">
        <f t="shared" si="16"/>
        <v>0.10087687129219136</v>
      </c>
      <c r="U69" s="252">
        <f t="shared" si="16"/>
        <v>9.6364650594325044E-2</v>
      </c>
      <c r="V69" s="252">
        <f t="shared" si="16"/>
        <v>9.3068591873380652E-2</v>
      </c>
      <c r="W69" s="252">
        <f t="shared" si="16"/>
        <v>9.1832771111316117E-2</v>
      </c>
      <c r="X69" s="252">
        <f t="shared" si="16"/>
        <v>8.7962385279304944E-2</v>
      </c>
      <c r="Y69" s="252">
        <f t="shared" si="16"/>
        <v>9.2275260511469837E-2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6.2901556633650491E-2</v>
      </c>
      <c r="C70" s="291">
        <f t="shared" si="17"/>
        <v>5.5132923706378116E-2</v>
      </c>
      <c r="D70" s="291">
        <f t="shared" si="17"/>
        <v>5.8362304577957713E-2</v>
      </c>
      <c r="E70" s="291">
        <f t="shared" si="17"/>
        <v>6.0222305280718119E-2</v>
      </c>
      <c r="F70" s="291">
        <f t="shared" si="17"/>
        <v>5.8871361936766411E-2</v>
      </c>
      <c r="G70" s="291">
        <f t="shared" si="17"/>
        <v>5.6411426392142305E-2</v>
      </c>
      <c r="H70" s="291">
        <f t="shared" si="17"/>
        <v>5.1805968860807981E-2</v>
      </c>
      <c r="I70" s="291">
        <f t="shared" si="17"/>
        <v>5.2191141286860442E-2</v>
      </c>
      <c r="J70" s="291">
        <f t="shared" si="17"/>
        <v>5.2928668451319535E-2</v>
      </c>
      <c r="K70" s="291">
        <f t="shared" si="17"/>
        <v>5.1184984646685354E-2</v>
      </c>
      <c r="L70" s="291">
        <f t="shared" si="17"/>
        <v>5.0149695957139084E-2</v>
      </c>
      <c r="M70" s="291">
        <f t="shared" si="17"/>
        <v>4.9506790463189496E-2</v>
      </c>
      <c r="N70" s="291">
        <f t="shared" si="17"/>
        <v>5.2851068779244725E-2</v>
      </c>
      <c r="O70" s="291">
        <f t="shared" si="17"/>
        <v>5.3547531153526146E-2</v>
      </c>
      <c r="P70" s="291">
        <f t="shared" si="17"/>
        <v>5.452534169314583E-2</v>
      </c>
      <c r="Q70" s="291">
        <f t="shared" si="17"/>
        <v>5.5874443938139152E-2</v>
      </c>
      <c r="R70" s="291">
        <f t="shared" si="17"/>
        <v>5.6264699828921363E-2</v>
      </c>
      <c r="S70" s="291">
        <f t="shared" si="17"/>
        <v>5.2435388123561535E-2</v>
      </c>
      <c r="T70" s="291">
        <f t="shared" si="17"/>
        <v>5.2983000687532686E-2</v>
      </c>
      <c r="U70" s="291">
        <f t="shared" si="17"/>
        <v>5.0856324989176298E-2</v>
      </c>
      <c r="V70" s="291">
        <f t="shared" si="17"/>
        <v>4.9116834081857734E-2</v>
      </c>
      <c r="W70" s="291">
        <f t="shared" si="17"/>
        <v>4.9904648760026128E-2</v>
      </c>
      <c r="X70" s="291">
        <f t="shared" si="17"/>
        <v>4.7308074991372288E-2</v>
      </c>
      <c r="Y70" s="291">
        <f t="shared" si="17"/>
        <v>5.050509379617376E-2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0.25424042241795575</v>
      </c>
      <c r="C71" s="253">
        <f t="shared" si="18"/>
        <v>0.23339232246324448</v>
      </c>
      <c r="D71" s="253">
        <f t="shared" si="18"/>
        <v>0.24403661772677679</v>
      </c>
      <c r="E71" s="253">
        <f t="shared" si="18"/>
        <v>0.24743972825367538</v>
      </c>
      <c r="F71" s="253">
        <f t="shared" si="18"/>
        <v>0.23520532883304354</v>
      </c>
      <c r="G71" s="253">
        <f t="shared" si="18"/>
        <v>0.22577495059482919</v>
      </c>
      <c r="H71" s="253">
        <f t="shared" si="18"/>
        <v>0.22509751583753021</v>
      </c>
      <c r="I71" s="253">
        <f t="shared" si="18"/>
        <v>0.22147647208987398</v>
      </c>
      <c r="J71" s="253">
        <f t="shared" si="18"/>
        <v>0.22650891374101065</v>
      </c>
      <c r="K71" s="253">
        <f t="shared" si="18"/>
        <v>0.20644026430590248</v>
      </c>
      <c r="L71" s="253">
        <f t="shared" si="18"/>
        <v>0.20390680389211607</v>
      </c>
      <c r="M71" s="253">
        <f t="shared" si="18"/>
        <v>0.20670587261652468</v>
      </c>
      <c r="N71" s="253">
        <f t="shared" si="18"/>
        <v>0.21367813068965272</v>
      </c>
      <c r="O71" s="253">
        <f t="shared" si="18"/>
        <v>0.21852923803455701</v>
      </c>
      <c r="P71" s="253">
        <f t="shared" si="18"/>
        <v>0.20903948254067273</v>
      </c>
      <c r="Q71" s="253">
        <f t="shared" si="18"/>
        <v>0.20921607589822128</v>
      </c>
      <c r="R71" s="253">
        <f t="shared" si="18"/>
        <v>0.20668888856318493</v>
      </c>
      <c r="S71" s="253">
        <f t="shared" si="18"/>
        <v>0.20564594856109755</v>
      </c>
      <c r="T71" s="253">
        <f t="shared" si="18"/>
        <v>0.20779362609704802</v>
      </c>
      <c r="U71" s="253">
        <f t="shared" si="18"/>
        <v>0.20078055685008234</v>
      </c>
      <c r="V71" s="253">
        <f t="shared" si="18"/>
        <v>0.19100746937226801</v>
      </c>
      <c r="W71" s="253">
        <f t="shared" si="18"/>
        <v>0.19343846662076133</v>
      </c>
      <c r="X71" s="253">
        <f t="shared" si="18"/>
        <v>0.18772546882859409</v>
      </c>
      <c r="Y71" s="253">
        <f t="shared" si="18"/>
        <v>0.19677177854944772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5.1196104803204842E-2</v>
      </c>
      <c r="C73" s="252">
        <f>IF(NMM_ued!C$5=0,"",NMM_ued!C$5/C$9)</f>
        <v>4.7771837562533351E-2</v>
      </c>
      <c r="D73" s="252">
        <f>IF(NMM_ued!D$5=0,"",NMM_ued!D$5/D$9)</f>
        <v>5.0289798173462956E-2</v>
      </c>
      <c r="E73" s="252">
        <f>IF(NMM_ued!E$5=0,"",NMM_ued!E$5/E$9)</f>
        <v>5.2955139083528086E-2</v>
      </c>
      <c r="F73" s="252">
        <f>IF(NMM_ued!F$5=0,"",NMM_ued!F$5/F$9)</f>
        <v>4.9844117159993047E-2</v>
      </c>
      <c r="G73" s="252">
        <f>IF(NMM_ued!G$5=0,"",NMM_ued!G$5/G$9)</f>
        <v>4.8132534321746481E-2</v>
      </c>
      <c r="H73" s="252">
        <f>IF(NMM_ued!H$5=0,"",NMM_ued!H$5/H$9)</f>
        <v>4.5090306385340534E-2</v>
      </c>
      <c r="I73" s="252">
        <f>IF(NMM_ued!I$5=0,"",NMM_ued!I$5/I$9)</f>
        <v>4.53173127062836E-2</v>
      </c>
      <c r="J73" s="252">
        <f>IF(NMM_ued!J$5=0,"",NMM_ued!J$5/J$9)</f>
        <v>4.6218016001414654E-2</v>
      </c>
      <c r="K73" s="252">
        <f>IF(NMM_ued!K$5=0,"",NMM_ued!K$5/K$9)</f>
        <v>4.4132145365874426E-2</v>
      </c>
      <c r="L73" s="252">
        <f>IF(NMM_ued!L$5=0,"",NMM_ued!L$5/L$9)</f>
        <v>4.3917078471611012E-2</v>
      </c>
      <c r="M73" s="252">
        <f>IF(NMM_ued!M$5=0,"",NMM_ued!M$5/M$9)</f>
        <v>4.3369923742391785E-2</v>
      </c>
      <c r="N73" s="252">
        <f>IF(NMM_ued!N$5=0,"",NMM_ued!N$5/N$9)</f>
        <v>4.6220673999965371E-2</v>
      </c>
      <c r="O73" s="252">
        <f>IF(NMM_ued!O$5=0,"",NMM_ued!O$5/O$9)</f>
        <v>4.6880600115226885E-2</v>
      </c>
      <c r="P73" s="252">
        <f>IF(NMM_ued!P$5=0,"",NMM_ued!P$5/P$9)</f>
        <v>4.7755797483133841E-2</v>
      </c>
      <c r="Q73" s="252">
        <f>IF(NMM_ued!Q$5=0,"",NMM_ued!Q$5/Q$9)</f>
        <v>4.911117137280871E-2</v>
      </c>
      <c r="R73" s="252">
        <f>IF(NMM_ued!R$5=0,"",NMM_ued!R$5/R$9)</f>
        <v>4.9535997727390091E-2</v>
      </c>
      <c r="S73" s="252">
        <f>IF(NMM_ued!S$5=0,"",NMM_ued!S$5/S$9)</f>
        <v>4.9964051766171337E-2</v>
      </c>
      <c r="T73" s="252">
        <f>IF(NMM_ued!T$5=0,"",NMM_ued!T$5/T$9)</f>
        <v>4.977547491727613E-2</v>
      </c>
      <c r="U73" s="252">
        <f>IF(NMM_ued!U$5=0,"",NMM_ued!U$5/U$9)</f>
        <v>4.8486681984104565E-2</v>
      </c>
      <c r="V73" s="252">
        <f>IF(NMM_ued!V$5=0,"",NMM_ued!V$5/V$9)</f>
        <v>4.6906801555896722E-2</v>
      </c>
      <c r="W73" s="252">
        <f>IF(NMM_ued!W$5=0,"",NMM_ued!W$5/W$9)</f>
        <v>4.7221861406321022E-2</v>
      </c>
      <c r="X73" s="252">
        <f>IF(NMM_ued!X$5=0,"",NMM_ued!X$5/X$9)</f>
        <v>4.6172289739978042E-2</v>
      </c>
      <c r="Y73" s="252">
        <f>IF(NMM_ued!Y$5=0,"",NMM_ued!Y$5/Y$9)</f>
        <v>4.869172645688967E-2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2.7901199659040522E-2</v>
      </c>
      <c r="C74" s="291">
        <f>IF(NMM_ued!C$48=0,"",NMM_ued!C$48/C$10)</f>
        <v>2.4576730536748862E-2</v>
      </c>
      <c r="D74" s="291">
        <f>IF(NMM_ued!D$48=0,"",NMM_ued!D$48/D$10)</f>
        <v>2.6592984058528796E-2</v>
      </c>
      <c r="E74" s="291">
        <f>IF(NMM_ued!E$48=0,"",NMM_ued!E$48/E$10)</f>
        <v>2.7927580374990147E-2</v>
      </c>
      <c r="F74" s="291">
        <f>IF(NMM_ued!F$48=0,"",NMM_ued!F$48/F$10)</f>
        <v>2.7108173489196634E-2</v>
      </c>
      <c r="G74" s="291">
        <f>IF(NMM_ued!G$48=0,"",NMM_ued!G$48/G$10)</f>
        <v>2.6140194766999393E-2</v>
      </c>
      <c r="H74" s="291">
        <f>IF(NMM_ued!H$48=0,"",NMM_ued!H$48/H$10)</f>
        <v>2.4697463540977828E-2</v>
      </c>
      <c r="I74" s="291">
        <f>IF(NMM_ued!I$48=0,"",NMM_ued!I$48/I$10)</f>
        <v>2.4933847498178341E-2</v>
      </c>
      <c r="J74" s="291">
        <f>IF(NMM_ued!J$48=0,"",NMM_ued!J$48/J$10)</f>
        <v>2.5427797329144599E-2</v>
      </c>
      <c r="K74" s="291">
        <f>IF(NMM_ued!K$48=0,"",NMM_ued!K$48/K$10)</f>
        <v>2.4329767412930411E-2</v>
      </c>
      <c r="L74" s="291">
        <f>IF(NMM_ued!L$48=0,"",NMM_ued!L$48/L$10)</f>
        <v>2.4154957554672573E-2</v>
      </c>
      <c r="M74" s="291">
        <f>IF(NMM_ued!M$48=0,"",NMM_ued!M$48/M$10)</f>
        <v>2.3837225403085163E-2</v>
      </c>
      <c r="N74" s="291">
        <f>IF(NMM_ued!N$48=0,"",NMM_ued!N$48/N$10)</f>
        <v>2.5394221875681838E-2</v>
      </c>
      <c r="O74" s="291">
        <f>IF(NMM_ued!O$48=0,"",NMM_ued!O$48/O$10)</f>
        <v>2.5747390177883089E-2</v>
      </c>
      <c r="P74" s="291">
        <f>IF(NMM_ued!P$48=0,"",NMM_ued!P$48/P$10)</f>
        <v>2.6258543482008404E-2</v>
      </c>
      <c r="Q74" s="291">
        <f>IF(NMM_ued!Q$48=0,"",NMM_ued!Q$48/Q$10)</f>
        <v>2.7029801324310876E-2</v>
      </c>
      <c r="R74" s="291">
        <f>IF(NMM_ued!R$48=0,"",NMM_ued!R$48/R$10)</f>
        <v>2.7292351646755163E-2</v>
      </c>
      <c r="S74" s="291">
        <f>IF(NMM_ued!S$48=0,"",NMM_ued!S$48/S$10)</f>
        <v>2.5730452248648481E-2</v>
      </c>
      <c r="T74" s="291">
        <f>IF(NMM_ued!T$48=0,"",NMM_ued!T$48/T$10)</f>
        <v>2.6013343857083687E-2</v>
      </c>
      <c r="U74" s="291">
        <f>IF(NMM_ued!U$48=0,"",NMM_ued!U$48/U$10)</f>
        <v>2.5199436341940825E-2</v>
      </c>
      <c r="V74" s="291">
        <f>IF(NMM_ued!V$48=0,"",NMM_ued!V$48/V$10)</f>
        <v>2.441819760168194E-2</v>
      </c>
      <c r="W74" s="291">
        <f>IF(NMM_ued!W$48=0,"",NMM_ued!W$48/W$10)</f>
        <v>2.4783729636474062E-2</v>
      </c>
      <c r="X74" s="291">
        <f>IF(NMM_ued!X$48=0,"",NMM_ued!X$48/X$10)</f>
        <v>2.3888676082823655E-2</v>
      </c>
      <c r="Y74" s="291">
        <f>IF(NMM_ued!Y$48=0,"",NMM_ued!Y$48/Y$10)</f>
        <v>2.5503370417962561E-2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0.10106139293641568</v>
      </c>
      <c r="C75" s="253">
        <f>IF(NMM_ued!C$99=0,"",NMM_ued!C$99/C$11)</f>
        <v>9.279479135504122E-2</v>
      </c>
      <c r="D75" s="253">
        <f>IF(NMM_ued!D$99=0,"",NMM_ued!D$99/D$11)</f>
        <v>9.7473237087477058E-2</v>
      </c>
      <c r="E75" s="253">
        <f>IF(NMM_ued!E$99=0,"",NMM_ued!E$99/E$11)</f>
        <v>9.8442168304626321E-2</v>
      </c>
      <c r="F75" s="253">
        <f>IF(NMM_ued!F$99=0,"",NMM_ued!F$99/F$11)</f>
        <v>9.2722559824055459E-2</v>
      </c>
      <c r="G75" s="253">
        <f>IF(NMM_ued!G$99=0,"",NMM_ued!G$99/G$11)</f>
        <v>8.9246415729850703E-2</v>
      </c>
      <c r="H75" s="253">
        <f>IF(NMM_ued!H$99=0,"",NMM_ued!H$99/H$11)</f>
        <v>8.8801249801078258E-2</v>
      </c>
      <c r="I75" s="253">
        <f>IF(NMM_ued!I$99=0,"",NMM_ued!I$99/I$11)</f>
        <v>8.7707361052253643E-2</v>
      </c>
      <c r="J75" s="253">
        <f>IF(NMM_ued!J$99=0,"",NMM_ued!J$99/J$11)</f>
        <v>9.0502835820302122E-2</v>
      </c>
      <c r="K75" s="253">
        <f>IF(NMM_ued!K$99=0,"",NMM_ued!K$99/K$11)</f>
        <v>8.2011985968452009E-2</v>
      </c>
      <c r="L75" s="253">
        <f>IF(NMM_ued!L$99=0,"",NMM_ued!L$99/L$11)</f>
        <v>8.1545783383533632E-2</v>
      </c>
      <c r="M75" s="253">
        <f>IF(NMM_ued!M$99=0,"",NMM_ued!M$99/M$11)</f>
        <v>8.1720113100488947E-2</v>
      </c>
      <c r="N75" s="253">
        <f>IF(NMM_ued!N$99=0,"",NMM_ued!N$99/N$11)</f>
        <v>8.7541993541828261E-2</v>
      </c>
      <c r="O75" s="253">
        <f>IF(NMM_ued!O$99=0,"",NMM_ued!O$99/O$11)</f>
        <v>8.9366571242005838E-2</v>
      </c>
      <c r="P75" s="253">
        <f>IF(NMM_ued!P$99=0,"",NMM_ued!P$99/P$11)</f>
        <v>9.0485277512002735E-2</v>
      </c>
      <c r="Q75" s="253">
        <f>IF(NMM_ued!Q$99=0,"",NMM_ued!Q$99/Q$11)</f>
        <v>9.3302640113628446E-2</v>
      </c>
      <c r="R75" s="253">
        <f>IF(NMM_ued!R$99=0,"",NMM_ued!R$99/R$11)</f>
        <v>9.4657391852835795E-2</v>
      </c>
      <c r="S75" s="253">
        <f>IF(NMM_ued!S$99=0,"",NMM_ued!S$99/S$11)</f>
        <v>9.5948447477649676E-2</v>
      </c>
      <c r="T75" s="253">
        <f>IF(NMM_ued!T$99=0,"",NMM_ued!T$99/T$11)</f>
        <v>9.6564089076761117E-2</v>
      </c>
      <c r="U75" s="253">
        <f>IF(NMM_ued!U$99=0,"",NMM_ued!U$99/U$11)</f>
        <v>9.3275780552448104E-2</v>
      </c>
      <c r="V75" s="253">
        <f>IF(NMM_ued!V$99=0,"",NMM_ued!V$99/V$11)</f>
        <v>9.1327352234691656E-2</v>
      </c>
      <c r="W75" s="253">
        <f>IF(NMM_ued!W$99=0,"",NMM_ued!W$99/W$11)</f>
        <v>9.1934385327069323E-2</v>
      </c>
      <c r="X75" s="253">
        <f>IF(NMM_ued!X$99=0,"",NMM_ued!X$99/X$11)</f>
        <v>9.0547687219234396E-2</v>
      </c>
      <c r="Y75" s="253">
        <f>IF(NMM_ued!Y$99=0,"",NMM_ued!Y$99/Y$11)</f>
        <v>9.7301679827399137E-2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4.9089656166216438</v>
      </c>
      <c r="C76" s="254">
        <f t="shared" si="19"/>
        <v>4.8872163894547898</v>
      </c>
      <c r="D76" s="254">
        <f t="shared" si="19"/>
        <v>4.9602027198261043</v>
      </c>
      <c r="E76" s="254">
        <f t="shared" si="19"/>
        <v>5.089397167797717</v>
      </c>
      <c r="F76" s="254">
        <f t="shared" si="19"/>
        <v>5.4204653729280245</v>
      </c>
      <c r="G76" s="254">
        <f t="shared" si="19"/>
        <v>5.2191402410009022</v>
      </c>
      <c r="H76" s="254">
        <f t="shared" si="19"/>
        <v>5.7060729525723044</v>
      </c>
      <c r="I76" s="254">
        <f t="shared" si="19"/>
        <v>5.7379774766736444</v>
      </c>
      <c r="J76" s="254">
        <f t="shared" si="19"/>
        <v>5.7312240451905554</v>
      </c>
      <c r="K76" s="254">
        <f t="shared" si="19"/>
        <v>5.5519600403426148</v>
      </c>
      <c r="L76" s="254">
        <f t="shared" si="19"/>
        <v>5.4806592097482625</v>
      </c>
      <c r="M76" s="254">
        <f t="shared" si="19"/>
        <v>5.459946015588522</v>
      </c>
      <c r="N76" s="254">
        <f t="shared" si="19"/>
        <v>5.681551002183272</v>
      </c>
      <c r="O76" s="254">
        <f t="shared" si="19"/>
        <v>5.8204326871679974</v>
      </c>
      <c r="P76" s="254">
        <f t="shared" si="19"/>
        <v>5.6932897404209379</v>
      </c>
      <c r="Q76" s="254">
        <f t="shared" si="19"/>
        <v>6.9037900409410877</v>
      </c>
      <c r="R76" s="254">
        <f t="shared" si="19"/>
        <v>6.5053409097753292</v>
      </c>
      <c r="S76" s="254">
        <f t="shared" si="19"/>
        <v>6.6466654569484955</v>
      </c>
      <c r="T76" s="254">
        <f t="shared" si="19"/>
        <v>6.3014824464830204</v>
      </c>
      <c r="U76" s="254">
        <f t="shared" si="19"/>
        <v>6.6110060526522316</v>
      </c>
      <c r="V76" s="254">
        <f t="shared" si="19"/>
        <v>6.8365425441777274</v>
      </c>
      <c r="W76" s="254">
        <f t="shared" si="19"/>
        <v>6.8806955140443327</v>
      </c>
      <c r="X76" s="254">
        <f t="shared" si="19"/>
        <v>7.3156948120805456</v>
      </c>
      <c r="Y76" s="254">
        <f t="shared" si="19"/>
        <v>6.2651772549352573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7.3588408878261165</v>
      </c>
      <c r="C77" s="255">
        <f t="shared" si="20"/>
        <v>8.2297666130452569</v>
      </c>
      <c r="D77" s="255">
        <f t="shared" si="20"/>
        <v>7.6235625230162789</v>
      </c>
      <c r="E77" s="255">
        <f t="shared" si="20"/>
        <v>7.6732533711350319</v>
      </c>
      <c r="F77" s="255">
        <f t="shared" si="20"/>
        <v>7.66168600676178</v>
      </c>
      <c r="G77" s="255">
        <f t="shared" si="20"/>
        <v>7.5927630659136112</v>
      </c>
      <c r="H77" s="255">
        <f t="shared" si="20"/>
        <v>8.6050521313112203</v>
      </c>
      <c r="I77" s="255">
        <f t="shared" si="20"/>
        <v>8.4600614075138374</v>
      </c>
      <c r="J77" s="255">
        <f t="shared" si="20"/>
        <v>7.7350815869878513</v>
      </c>
      <c r="K77" s="255">
        <f t="shared" si="20"/>
        <v>8.3776623445180878</v>
      </c>
      <c r="L77" s="255">
        <f t="shared" si="20"/>
        <v>7.0755175002718653</v>
      </c>
      <c r="M77" s="255">
        <f t="shared" si="20"/>
        <v>7.0051850033194247</v>
      </c>
      <c r="N77" s="255">
        <f t="shared" si="20"/>
        <v>7.5027024084008129</v>
      </c>
      <c r="O77" s="255">
        <f t="shared" si="20"/>
        <v>7.8391688235931145</v>
      </c>
      <c r="P77" s="255">
        <f t="shared" si="20"/>
        <v>7.9683352740259128</v>
      </c>
      <c r="Q77" s="255">
        <f t="shared" si="20"/>
        <v>8.5921032168828386</v>
      </c>
      <c r="R77" s="255">
        <f t="shared" si="20"/>
        <v>7.6361873726245539</v>
      </c>
      <c r="S77" s="255">
        <f t="shared" si="20"/>
        <v>7.5232185856489044</v>
      </c>
      <c r="T77" s="255">
        <f t="shared" si="20"/>
        <v>7.3752551799642889</v>
      </c>
      <c r="U77" s="255">
        <f t="shared" si="20"/>
        <v>7.992054392255012</v>
      </c>
      <c r="V77" s="255">
        <f t="shared" si="20"/>
        <v>7.8766042915492376</v>
      </c>
      <c r="W77" s="255">
        <f t="shared" si="20"/>
        <v>8.1572179775468499</v>
      </c>
      <c r="X77" s="255">
        <f t="shared" si="20"/>
        <v>8.4435613961926403</v>
      </c>
      <c r="Y77" s="255">
        <f t="shared" si="20"/>
        <v>7.6963376662034966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2.9465124640712439</v>
      </c>
      <c r="C78" s="293">
        <f t="shared" si="21"/>
        <v>2.7901119642080028</v>
      </c>
      <c r="D78" s="293">
        <f t="shared" si="21"/>
        <v>2.7822627584183284</v>
      </c>
      <c r="E78" s="293">
        <f t="shared" si="21"/>
        <v>2.9122362846711187</v>
      </c>
      <c r="F78" s="293">
        <f t="shared" si="21"/>
        <v>3.0402876803420651</v>
      </c>
      <c r="G78" s="293">
        <f t="shared" si="21"/>
        <v>3.0275186268715539</v>
      </c>
      <c r="H78" s="293">
        <f t="shared" si="21"/>
        <v>3.2132721683808478</v>
      </c>
      <c r="I78" s="293">
        <f t="shared" si="21"/>
        <v>3.2415695470557235</v>
      </c>
      <c r="J78" s="293">
        <f t="shared" si="21"/>
        <v>3.1845871067471831</v>
      </c>
      <c r="K78" s="293">
        <f t="shared" si="21"/>
        <v>3.1655061503398674</v>
      </c>
      <c r="L78" s="293">
        <f t="shared" si="21"/>
        <v>3.2353690057673083</v>
      </c>
      <c r="M78" s="293">
        <f t="shared" si="21"/>
        <v>3.2566848912664024</v>
      </c>
      <c r="N78" s="293">
        <f t="shared" si="21"/>
        <v>3.3230594032315524</v>
      </c>
      <c r="O78" s="293">
        <f t="shared" si="21"/>
        <v>3.3266608983828352</v>
      </c>
      <c r="P78" s="293">
        <f t="shared" si="21"/>
        <v>3.2160567900510091</v>
      </c>
      <c r="Q78" s="293">
        <f t="shared" si="21"/>
        <v>3.3588548567699545</v>
      </c>
      <c r="R78" s="293">
        <f t="shared" si="21"/>
        <v>3.6915268011596436</v>
      </c>
      <c r="S78" s="293">
        <f t="shared" si="21"/>
        <v>4.1017865062103276</v>
      </c>
      <c r="T78" s="293">
        <f t="shared" si="21"/>
        <v>3.579751385511857</v>
      </c>
      <c r="U78" s="293">
        <f t="shared" si="21"/>
        <v>3.3483306543043114</v>
      </c>
      <c r="V78" s="293">
        <f t="shared" si="21"/>
        <v>3.5553700494066156</v>
      </c>
      <c r="W78" s="293">
        <f t="shared" si="21"/>
        <v>3.3199603587764721</v>
      </c>
      <c r="X78" s="293">
        <f t="shared" si="21"/>
        <v>3.5057212412312557</v>
      </c>
      <c r="Y78" s="293">
        <f t="shared" si="21"/>
        <v>2.8874442599531394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3.0823856150755042</v>
      </c>
      <c r="C79" s="256">
        <f t="shared" si="22"/>
        <v>3.1417566412796551</v>
      </c>
      <c r="D79" s="256">
        <f t="shared" si="22"/>
        <v>3.1058007337688096</v>
      </c>
      <c r="E79" s="256">
        <f t="shared" si="22"/>
        <v>3.2741007748606519</v>
      </c>
      <c r="F79" s="256">
        <f t="shared" si="22"/>
        <v>3.3371097194809587</v>
      </c>
      <c r="G79" s="256">
        <f t="shared" si="22"/>
        <v>3.3438586051454497</v>
      </c>
      <c r="H79" s="256">
        <f t="shared" si="22"/>
        <v>3.2529607787542294</v>
      </c>
      <c r="I79" s="256">
        <f t="shared" si="22"/>
        <v>3.2810239866143234</v>
      </c>
      <c r="J79" s="256">
        <f t="shared" si="22"/>
        <v>3.1688661293890887</v>
      </c>
      <c r="K79" s="256">
        <f t="shared" si="22"/>
        <v>3.3861019282161977</v>
      </c>
      <c r="L79" s="256">
        <f t="shared" si="22"/>
        <v>3.1675923203769192</v>
      </c>
      <c r="M79" s="256">
        <f t="shared" si="22"/>
        <v>3.3684851012316459</v>
      </c>
      <c r="N79" s="256">
        <f t="shared" si="22"/>
        <v>3.3488982185710978</v>
      </c>
      <c r="O79" s="256">
        <f t="shared" si="22"/>
        <v>3.40775071519831</v>
      </c>
      <c r="P79" s="256">
        <f t="shared" si="22"/>
        <v>3.1609959773971505</v>
      </c>
      <c r="Q79" s="256">
        <f t="shared" si="22"/>
        <v>2.9193001638478955</v>
      </c>
      <c r="R79" s="256">
        <f t="shared" si="22"/>
        <v>2.8046269561447348</v>
      </c>
      <c r="S79" s="256">
        <f t="shared" si="22"/>
        <v>2.722668279472602</v>
      </c>
      <c r="T79" s="256">
        <f t="shared" si="22"/>
        <v>2.804394005751587</v>
      </c>
      <c r="U79" s="256">
        <f t="shared" si="22"/>
        <v>3.0050974266127821</v>
      </c>
      <c r="V79" s="256">
        <f t="shared" si="22"/>
        <v>2.8507134837165617</v>
      </c>
      <c r="W79" s="256">
        <f t="shared" si="22"/>
        <v>2.9255384467880203</v>
      </c>
      <c r="X79" s="256">
        <f t="shared" si="22"/>
        <v>2.8990518764343132</v>
      </c>
      <c r="Y79" s="256">
        <f t="shared" si="22"/>
        <v>2.7735967509281276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67.716000000000022</v>
      </c>
      <c r="C5" s="223">
        <v>58.602699845491003</v>
      </c>
      <c r="D5" s="223">
        <v>68.634188340829979</v>
      </c>
      <c r="E5" s="223">
        <v>69.758060966447985</v>
      </c>
      <c r="F5" s="223">
        <v>82.67690794474845</v>
      </c>
      <c r="G5" s="223">
        <v>87.99981670351626</v>
      </c>
      <c r="H5" s="223">
        <v>102.9045591566606</v>
      </c>
      <c r="I5" s="223">
        <v>106.7233671052859</v>
      </c>
      <c r="J5" s="223">
        <v>105.3562381958002</v>
      </c>
      <c r="K5" s="223">
        <v>55.203695018367974</v>
      </c>
      <c r="L5" s="223">
        <v>77.373344663980305</v>
      </c>
      <c r="M5" s="223">
        <v>91.218121850452903</v>
      </c>
      <c r="N5" s="223">
        <v>99.237732457521091</v>
      </c>
      <c r="O5" s="223">
        <v>105.99374709769511</v>
      </c>
      <c r="P5" s="223">
        <v>91.057291964476434</v>
      </c>
      <c r="Q5" s="223">
        <v>101.25197172065729</v>
      </c>
      <c r="R5" s="223">
        <v>105.1203686571926</v>
      </c>
      <c r="S5" s="223">
        <v>106.1135133230371</v>
      </c>
      <c r="T5" s="223">
        <v>116.0724587992906</v>
      </c>
      <c r="U5" s="223">
        <v>117.8476076099203</v>
      </c>
      <c r="V5" s="223">
        <v>113.62158049692241</v>
      </c>
      <c r="W5" s="223">
        <v>124.3592039767754</v>
      </c>
      <c r="X5" s="223">
        <v>128.68905762600841</v>
      </c>
      <c r="Y5" s="223">
        <v>100.39555205950271</v>
      </c>
      <c r="DA5" s="89" t="s">
        <v>1439</v>
      </c>
    </row>
    <row r="6" spans="1:105" ht="12" customHeight="1" x14ac:dyDescent="0.25">
      <c r="A6" s="55" t="s">
        <v>91</v>
      </c>
      <c r="B6" s="259">
        <v>0.32373456590168598</v>
      </c>
      <c r="C6" s="259">
        <v>0.28016598138013771</v>
      </c>
      <c r="D6" s="259">
        <v>0.32812421242432638</v>
      </c>
      <c r="E6" s="259">
        <v>0.33349718803693018</v>
      </c>
      <c r="F6" s="259">
        <v>0.39525921353282623</v>
      </c>
      <c r="G6" s="259">
        <v>0.42070681168344909</v>
      </c>
      <c r="H6" s="259">
        <v>0.49196294506322108</v>
      </c>
      <c r="I6" s="259">
        <v>0.51021978441466387</v>
      </c>
      <c r="J6" s="259">
        <v>0.50368385665679938</v>
      </c>
      <c r="K6" s="259">
        <v>0.26391612385431451</v>
      </c>
      <c r="L6" s="259">
        <v>0.36990410164748211</v>
      </c>
      <c r="M6" s="259">
        <v>0.43609278574693883</v>
      </c>
      <c r="N6" s="259">
        <v>0.4744326929858671</v>
      </c>
      <c r="O6" s="259">
        <v>0.50673163956776102</v>
      </c>
      <c r="P6" s="259">
        <v>0.43532389518455428</v>
      </c>
      <c r="Q6" s="259">
        <v>0.48406230598082162</v>
      </c>
      <c r="R6" s="259">
        <v>0.50255621883731538</v>
      </c>
      <c r="S6" s="259">
        <v>0.50730421424868588</v>
      </c>
      <c r="T6" s="259">
        <v>0.55491563386309994</v>
      </c>
      <c r="U6" s="259">
        <v>0.56340221058951034</v>
      </c>
      <c r="V6" s="259">
        <v>0.54319855040715437</v>
      </c>
      <c r="W6" s="259">
        <v>0.59453264982326026</v>
      </c>
      <c r="X6" s="259">
        <v>0.61523268071054305</v>
      </c>
      <c r="Y6" s="259">
        <v>0.47996796125853791</v>
      </c>
      <c r="DA6" s="67" t="s">
        <v>1440</v>
      </c>
    </row>
    <row r="7" spans="1:105" ht="12" customHeight="1" x14ac:dyDescent="0.25">
      <c r="A7" s="173" t="s">
        <v>92</v>
      </c>
      <c r="B7" s="224">
        <v>0.12944230480715149</v>
      </c>
      <c r="C7" s="224">
        <v>0.1120218048307384</v>
      </c>
      <c r="D7" s="224">
        <v>0.13119746481484701</v>
      </c>
      <c r="E7" s="224">
        <v>0.133345799964141</v>
      </c>
      <c r="F7" s="224">
        <v>0.15804078088926929</v>
      </c>
      <c r="G7" s="224">
        <v>0.16821577022736539</v>
      </c>
      <c r="H7" s="224">
        <v>0.19670688334231329</v>
      </c>
      <c r="I7" s="224">
        <v>0.20400671355217209</v>
      </c>
      <c r="J7" s="224">
        <v>0.20139338262572429</v>
      </c>
      <c r="K7" s="224">
        <v>0.10552444794494591</v>
      </c>
      <c r="L7" s="224">
        <v>0.1479027713383248</v>
      </c>
      <c r="M7" s="224">
        <v>0.17436771121313571</v>
      </c>
      <c r="N7" s="224">
        <v>0.1896975724075268</v>
      </c>
      <c r="O7" s="224">
        <v>0.2026120107430151</v>
      </c>
      <c r="P7" s="224">
        <v>0.1740602773552086</v>
      </c>
      <c r="Q7" s="224">
        <v>0.1935478850764753</v>
      </c>
      <c r="R7" s="224">
        <v>0.20094250695869381</v>
      </c>
      <c r="S7" s="224">
        <v>0.2028409494915441</v>
      </c>
      <c r="T7" s="224">
        <v>0.221877940097922</v>
      </c>
      <c r="U7" s="224">
        <v>0.22527122017084089</v>
      </c>
      <c r="V7" s="224">
        <v>0.21719297146032529</v>
      </c>
      <c r="W7" s="224">
        <v>0.2377184415321191</v>
      </c>
      <c r="X7" s="224">
        <v>0.2459951595284384</v>
      </c>
      <c r="Y7" s="224">
        <v>0.19191079879237319</v>
      </c>
      <c r="DA7" s="177" t="s">
        <v>1441</v>
      </c>
    </row>
    <row r="8" spans="1:105" ht="12" customHeight="1" x14ac:dyDescent="0.25">
      <c r="A8" s="173" t="s">
        <v>93</v>
      </c>
      <c r="B8" s="224">
        <v>0.35818797927376589</v>
      </c>
      <c r="C8" s="224">
        <v>0.30323918694056301</v>
      </c>
      <c r="D8" s="224">
        <v>0.49433372074874599</v>
      </c>
      <c r="E8" s="224">
        <v>0.50474348047791584</v>
      </c>
      <c r="F8" s="224">
        <v>0.51390169372062777</v>
      </c>
      <c r="G8" s="224">
        <v>0.52183339898020942</v>
      </c>
      <c r="H8" s="224">
        <v>0.60046793932638609</v>
      </c>
      <c r="I8" s="224">
        <v>0.64142502432348025</v>
      </c>
      <c r="J8" s="224">
        <v>0.72572313717710057</v>
      </c>
      <c r="K8" s="224">
        <v>0.34758913525342328</v>
      </c>
      <c r="L8" s="224">
        <v>0.58366738677794716</v>
      </c>
      <c r="M8" s="224">
        <v>0.61527252942140143</v>
      </c>
      <c r="N8" s="224">
        <v>0.6399527412683168</v>
      </c>
      <c r="O8" s="224">
        <v>0.69725609694291746</v>
      </c>
      <c r="P8" s="224">
        <v>0.67471094882363114</v>
      </c>
      <c r="Q8" s="224">
        <v>0.94207150247692462</v>
      </c>
      <c r="R8" s="224">
        <v>1.095918569955457</v>
      </c>
      <c r="S8" s="224">
        <v>1.188865932840272</v>
      </c>
      <c r="T8" s="224">
        <v>1.2484715740954131</v>
      </c>
      <c r="U8" s="224">
        <v>1.074769830422821</v>
      </c>
      <c r="V8" s="224">
        <v>1.23619059151279</v>
      </c>
      <c r="W8" s="224">
        <v>1.2301826859589651</v>
      </c>
      <c r="X8" s="224">
        <v>1.3653977330649081</v>
      </c>
      <c r="Y8" s="224">
        <v>1.112989306055538</v>
      </c>
      <c r="DA8" s="177" t="s">
        <v>1442</v>
      </c>
    </row>
    <row r="9" spans="1:105" ht="12" customHeight="1" x14ac:dyDescent="0.25">
      <c r="A9" s="173" t="s">
        <v>94</v>
      </c>
      <c r="B9" s="224">
        <v>6.45923485197685E-2</v>
      </c>
      <c r="C9" s="224">
        <v>5.5899433112077783E-2</v>
      </c>
      <c r="D9" s="224">
        <v>6.5468182020214358E-2</v>
      </c>
      <c r="E9" s="224">
        <v>6.6540211855492803E-2</v>
      </c>
      <c r="F9" s="224">
        <v>7.8863129134981738E-2</v>
      </c>
      <c r="G9" s="224">
        <v>8.3940498998647251E-2</v>
      </c>
      <c r="H9" s="224">
        <v>9.8157704963718936E-2</v>
      </c>
      <c r="I9" s="224">
        <v>0.1018003562418525</v>
      </c>
      <c r="J9" s="224">
        <v>0.1004962912203738</v>
      </c>
      <c r="K9" s="224">
        <v>5.2657219980523251E-2</v>
      </c>
      <c r="L9" s="224">
        <v>7.3804212367492558E-2</v>
      </c>
      <c r="M9" s="224">
        <v>8.7010347892468615E-2</v>
      </c>
      <c r="N9" s="224">
        <v>9.4660024236713353E-2</v>
      </c>
      <c r="O9" s="224">
        <v>0.1011043926612845</v>
      </c>
      <c r="P9" s="224">
        <v>8.6856936881071781E-2</v>
      </c>
      <c r="Q9" s="224">
        <v>9.6581349248604384E-2</v>
      </c>
      <c r="R9" s="224">
        <v>0.1002713020387665</v>
      </c>
      <c r="S9" s="224">
        <v>0.1012186342259468</v>
      </c>
      <c r="T9" s="224">
        <v>0.110718186430666</v>
      </c>
      <c r="U9" s="224">
        <v>0.1124114499230128</v>
      </c>
      <c r="V9" s="224">
        <v>0.10838036397382191</v>
      </c>
      <c r="W9" s="224">
        <v>0.11862267477309719</v>
      </c>
      <c r="X9" s="224">
        <v>0.1227527978747725</v>
      </c>
      <c r="Y9" s="224">
        <v>9.5764435118581709E-2</v>
      </c>
      <c r="DA9" s="177" t="s">
        <v>1443</v>
      </c>
    </row>
    <row r="10" spans="1:105" ht="12" customHeight="1" x14ac:dyDescent="0.25">
      <c r="A10" s="56" t="s">
        <v>95</v>
      </c>
      <c r="B10" s="260">
        <v>0.25753151393665041</v>
      </c>
      <c r="C10" s="260">
        <v>0.22277010601114691</v>
      </c>
      <c r="D10" s="260">
        <v>0.26686477368463041</v>
      </c>
      <c r="E10" s="260">
        <v>0.27038228148225463</v>
      </c>
      <c r="F10" s="260">
        <v>0.30964566904677032</v>
      </c>
      <c r="G10" s="260">
        <v>0.33256737101046741</v>
      </c>
      <c r="H10" s="260">
        <v>0.38323326154857201</v>
      </c>
      <c r="I10" s="260">
        <v>0.39865970197789607</v>
      </c>
      <c r="J10" s="260">
        <v>0.40626546971850791</v>
      </c>
      <c r="K10" s="260">
        <v>0.20458493295900401</v>
      </c>
      <c r="L10" s="260">
        <v>0.30509635584171457</v>
      </c>
      <c r="M10" s="260">
        <v>0.34754382163957331</v>
      </c>
      <c r="N10" s="260">
        <v>0.37246731907598007</v>
      </c>
      <c r="O10" s="260">
        <v>0.39652019628685142</v>
      </c>
      <c r="P10" s="260">
        <v>0.35520901670039101</v>
      </c>
      <c r="Q10" s="260">
        <v>0.4371500258462887</v>
      </c>
      <c r="R10" s="260">
        <v>0.48076029430701372</v>
      </c>
      <c r="S10" s="260">
        <v>0.50707650185187148</v>
      </c>
      <c r="T10" s="260">
        <v>0.57920235345028426</v>
      </c>
      <c r="U10" s="260">
        <v>0.5426573255931324</v>
      </c>
      <c r="V10" s="260">
        <v>0.58107271210490019</v>
      </c>
      <c r="W10" s="260">
        <v>0.65025204691255112</v>
      </c>
      <c r="X10" s="260">
        <v>0.73801615702907197</v>
      </c>
      <c r="Y10" s="260">
        <v>0.60293646431594872</v>
      </c>
      <c r="DA10" s="68" t="s">
        <v>1444</v>
      </c>
    </row>
    <row r="11" spans="1:105" ht="12" customHeight="1" x14ac:dyDescent="0.25">
      <c r="A11" s="37" t="s">
        <v>159</v>
      </c>
      <c r="B11" s="226">
        <v>5.2588386724766968E-3</v>
      </c>
      <c r="C11" s="226">
        <v>4.4162529625793902E-3</v>
      </c>
      <c r="D11" s="226">
        <v>5.7258854910171948E-3</v>
      </c>
      <c r="E11" s="226">
        <v>5.7187281494023639E-3</v>
      </c>
      <c r="F11" s="226">
        <v>1.539351919899825E-2</v>
      </c>
      <c r="G11" s="226">
        <v>2.557893072404379E-2</v>
      </c>
      <c r="H11" s="226">
        <v>2.1146868049301489E-2</v>
      </c>
      <c r="I11" s="226">
        <v>2.0981294347637468E-2</v>
      </c>
      <c r="J11" s="226">
        <v>2.25520103067866E-2</v>
      </c>
      <c r="K11" s="226">
        <v>2.0288260626115259E-2</v>
      </c>
      <c r="L11" s="226">
        <v>1.6635667977064221E-2</v>
      </c>
      <c r="M11" s="226">
        <v>9.6658484476519601E-3</v>
      </c>
      <c r="N11" s="226">
        <v>2.0074170782147689E-2</v>
      </c>
      <c r="O11" s="226">
        <v>2.117989288084161E-2</v>
      </c>
      <c r="P11" s="226">
        <v>1.6563249686985821E-2</v>
      </c>
      <c r="Q11" s="226">
        <v>1.6713365301173351E-2</v>
      </c>
      <c r="R11" s="226">
        <v>7.5840563728949636E-3</v>
      </c>
      <c r="S11" s="226">
        <v>1.20956233964985E-2</v>
      </c>
      <c r="T11" s="226">
        <v>1.9902248050897249E-2</v>
      </c>
      <c r="U11" s="226">
        <v>2.1612007898918789E-2</v>
      </c>
      <c r="V11" s="226">
        <v>2.007827229150351E-2</v>
      </c>
      <c r="W11" s="226">
        <v>2.5219298136368421E-2</v>
      </c>
      <c r="X11" s="226">
        <v>2.5768150565930899E-2</v>
      </c>
      <c r="Y11" s="226">
        <v>1.538785968497172E-2</v>
      </c>
      <c r="DA11" s="69" t="s">
        <v>1445</v>
      </c>
    </row>
    <row r="12" spans="1:105" ht="12" customHeight="1" x14ac:dyDescent="0.25">
      <c r="A12" s="37" t="s">
        <v>35</v>
      </c>
      <c r="B12" s="226">
        <v>0.21828849408391249</v>
      </c>
      <c r="C12" s="226">
        <v>0.19065368760441209</v>
      </c>
      <c r="D12" s="226">
        <v>0.1712995280700676</v>
      </c>
      <c r="E12" s="226">
        <v>0.17132603056359871</v>
      </c>
      <c r="F12" s="226">
        <v>0.2134120661450721</v>
      </c>
      <c r="G12" s="226">
        <v>0.2412167483022874</v>
      </c>
      <c r="H12" s="226">
        <v>0.2786463188263501</v>
      </c>
      <c r="I12" s="226">
        <v>0.28819174505141182</v>
      </c>
      <c r="J12" s="226">
        <v>0.2681397079689396</v>
      </c>
      <c r="K12" s="226">
        <v>0.12774843701944849</v>
      </c>
      <c r="L12" s="226">
        <v>0.17467868519046251</v>
      </c>
      <c r="M12" s="226">
        <v>0.22540719800191389</v>
      </c>
      <c r="N12" s="226">
        <v>0.23469363408165411</v>
      </c>
      <c r="O12" s="226">
        <v>0.2305818328092295</v>
      </c>
      <c r="P12" s="226">
        <v>0.18672419772084681</v>
      </c>
      <c r="Q12" s="226">
        <v>0.18407794927691859</v>
      </c>
      <c r="R12" s="226">
        <v>0.18663938495365559</v>
      </c>
      <c r="S12" s="226">
        <v>0.17398546869306389</v>
      </c>
      <c r="T12" s="226">
        <v>0.16611953190742901</v>
      </c>
      <c r="U12" s="226">
        <v>0.19097117784757209</v>
      </c>
      <c r="V12" s="226">
        <v>0.156279618873466</v>
      </c>
      <c r="W12" s="226">
        <v>0.16605985196825709</v>
      </c>
      <c r="X12" s="226">
        <v>0.12734906187350181</v>
      </c>
      <c r="Y12" s="226">
        <v>7.5915499188477439E-2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6.8764013229137277E-2</v>
      </c>
      <c r="U14" s="226">
        <v>7.4902838639161196E-2</v>
      </c>
      <c r="V14" s="226">
        <v>8.5923702840838292E-2</v>
      </c>
      <c r="W14" s="226">
        <v>0.17652528017929481</v>
      </c>
      <c r="X14" s="226">
        <v>0.23328556487186519</v>
      </c>
      <c r="Y14" s="226">
        <v>0.18999327178393219</v>
      </c>
      <c r="DA14" s="69" t="s">
        <v>1448</v>
      </c>
    </row>
    <row r="15" spans="1:105" ht="12" customHeight="1" x14ac:dyDescent="0.25">
      <c r="A15" s="37" t="s">
        <v>40</v>
      </c>
      <c r="B15" s="226">
        <v>3.398418118026119E-2</v>
      </c>
      <c r="C15" s="226">
        <v>2.7700165444155451E-2</v>
      </c>
      <c r="D15" s="226">
        <v>8.9839360123545667E-2</v>
      </c>
      <c r="E15" s="226">
        <v>9.3337522769253611E-2</v>
      </c>
      <c r="F15" s="226">
        <v>8.0840083702699933E-2</v>
      </c>
      <c r="G15" s="226">
        <v>6.5771691984136238E-2</v>
      </c>
      <c r="H15" s="226">
        <v>8.3440074672920431E-2</v>
      </c>
      <c r="I15" s="226">
        <v>8.948666257884684E-2</v>
      </c>
      <c r="J15" s="226">
        <v>0.1155737514427817</v>
      </c>
      <c r="K15" s="226">
        <v>5.6548235313440207E-2</v>
      </c>
      <c r="L15" s="226">
        <v>0.11378200267418789</v>
      </c>
      <c r="M15" s="226">
        <v>0.11247077519000739</v>
      </c>
      <c r="N15" s="226">
        <v>0.11769951421217829</v>
      </c>
      <c r="O15" s="226">
        <v>0.14475847059678029</v>
      </c>
      <c r="P15" s="226">
        <v>0.15192156929255829</v>
      </c>
      <c r="Q15" s="226">
        <v>0.23635871126819669</v>
      </c>
      <c r="R15" s="226">
        <v>0.28653685298046322</v>
      </c>
      <c r="S15" s="226">
        <v>0.32099540976230911</v>
      </c>
      <c r="T15" s="226">
        <v>0.32441656026282067</v>
      </c>
      <c r="U15" s="226">
        <v>0.25517130120748033</v>
      </c>
      <c r="V15" s="226">
        <v>0.31879111809909239</v>
      </c>
      <c r="W15" s="226">
        <v>0.28244761662863083</v>
      </c>
      <c r="X15" s="226">
        <v>0.35161337971777412</v>
      </c>
      <c r="Y15" s="226">
        <v>0.3216398336585673</v>
      </c>
      <c r="DA15" s="69" t="s">
        <v>1449</v>
      </c>
    </row>
    <row r="16" spans="1:105" ht="12" customHeight="1" x14ac:dyDescent="0.25">
      <c r="A16" s="57" t="s">
        <v>1450</v>
      </c>
      <c r="B16" s="261">
        <v>1.419273474390057</v>
      </c>
      <c r="C16" s="261">
        <v>1.20154600188692</v>
      </c>
      <c r="D16" s="261">
        <v>1.9587333410175729</v>
      </c>
      <c r="E16" s="261">
        <v>1.999980665643988</v>
      </c>
      <c r="F16" s="261">
        <v>2.036268899421521</v>
      </c>
      <c r="G16" s="261">
        <v>2.0676972541765548</v>
      </c>
      <c r="H16" s="261">
        <v>2.3792764353385318</v>
      </c>
      <c r="I16" s="261">
        <v>2.541563579766362</v>
      </c>
      <c r="J16" s="261">
        <v>2.8755839334277549</v>
      </c>
      <c r="K16" s="261">
        <v>1.3772769277505821</v>
      </c>
      <c r="L16" s="261">
        <v>2.3127064219186479</v>
      </c>
      <c r="M16" s="261">
        <v>2.4379377060592158</v>
      </c>
      <c r="N16" s="261">
        <v>2.535729848854388</v>
      </c>
      <c r="O16" s="261">
        <v>2.7627869736283581</v>
      </c>
      <c r="P16" s="261">
        <v>2.673454744314649</v>
      </c>
      <c r="Q16" s="261">
        <v>3.732836308899028</v>
      </c>
      <c r="R16" s="261">
        <v>4.3424353870916832</v>
      </c>
      <c r="S16" s="261">
        <v>4.7107272737272723</v>
      </c>
      <c r="T16" s="261">
        <v>4.946906906915836</v>
      </c>
      <c r="U16" s="261">
        <v>4.2586362459359366</v>
      </c>
      <c r="V16" s="261">
        <v>4.8982451040984927</v>
      </c>
      <c r="W16" s="261">
        <v>4.8744395565017458</v>
      </c>
      <c r="X16" s="261">
        <v>5.4102116672380207</v>
      </c>
      <c r="Y16" s="261">
        <v>4.4100759678400427</v>
      </c>
      <c r="DA16" s="70" t="s">
        <v>1451</v>
      </c>
    </row>
    <row r="17" spans="1:105" ht="12" customHeight="1" x14ac:dyDescent="0.25">
      <c r="A17" s="57" t="s">
        <v>1452</v>
      </c>
      <c r="B17" s="261">
        <v>9.4661802552427297</v>
      </c>
      <c r="C17" s="261">
        <v>8.2033343850387439</v>
      </c>
      <c r="D17" s="261">
        <v>9.4147762797798471</v>
      </c>
      <c r="E17" s="261">
        <v>9.568261284718794</v>
      </c>
      <c r="F17" s="261">
        <v>11.468517201848689</v>
      </c>
      <c r="G17" s="261">
        <v>12.25313224692775</v>
      </c>
      <c r="H17" s="261">
        <v>14.32018011490344</v>
      </c>
      <c r="I17" s="261">
        <v>14.83763133557504</v>
      </c>
      <c r="J17" s="261">
        <v>14.50347541558015</v>
      </c>
      <c r="K17" s="261">
        <v>7.6691209674391709</v>
      </c>
      <c r="L17" s="261">
        <v>10.594038148148231</v>
      </c>
      <c r="M17" s="261">
        <v>12.609743112295829</v>
      </c>
      <c r="N17" s="261">
        <v>13.7658493279227</v>
      </c>
      <c r="O17" s="261">
        <v>14.6912647528862</v>
      </c>
      <c r="P17" s="261">
        <v>12.50670514670338</v>
      </c>
      <c r="Q17" s="261">
        <v>13.59057881248523</v>
      </c>
      <c r="R17" s="261">
        <v>13.9179820377423</v>
      </c>
      <c r="S17" s="261">
        <v>13.97145144709453</v>
      </c>
      <c r="T17" s="261">
        <v>15.343424218634739</v>
      </c>
      <c r="U17" s="261">
        <v>15.879743932009241</v>
      </c>
      <c r="V17" s="261">
        <v>15.008352904428261</v>
      </c>
      <c r="W17" s="261">
        <v>16.60481028950489</v>
      </c>
      <c r="X17" s="261">
        <v>17.036235839365869</v>
      </c>
      <c r="Y17" s="261">
        <v>13.217537350284431</v>
      </c>
      <c r="DA17" s="70" t="s">
        <v>1453</v>
      </c>
    </row>
    <row r="18" spans="1:105" ht="12" customHeight="1" x14ac:dyDescent="0.25">
      <c r="A18" s="18" t="s">
        <v>28</v>
      </c>
      <c r="B18" s="230">
        <v>0.31940446375776788</v>
      </c>
      <c r="C18" s="230">
        <v>0.29881732827660318</v>
      </c>
      <c r="D18" s="230">
        <v>3.116466509565031</v>
      </c>
      <c r="E18" s="230">
        <v>5.2613210757777997</v>
      </c>
      <c r="F18" s="230">
        <v>5.9167561347640998</v>
      </c>
      <c r="G18" s="230">
        <v>5.8265972631093259</v>
      </c>
      <c r="H18" s="230">
        <v>8.3436587021160395</v>
      </c>
      <c r="I18" s="230">
        <v>8.834094372333686</v>
      </c>
      <c r="J18" s="230">
        <v>9.1697863478127921</v>
      </c>
      <c r="K18" s="230">
        <v>3.9754478116386629</v>
      </c>
      <c r="L18" s="230">
        <v>7.3736497270631718</v>
      </c>
      <c r="M18" s="230">
        <v>9.1315874384329803</v>
      </c>
      <c r="N18" s="230">
        <v>10.073940949980759</v>
      </c>
      <c r="O18" s="230">
        <v>11.315153036873619</v>
      </c>
      <c r="P18" s="230">
        <v>9.2503706437267077</v>
      </c>
      <c r="Q18" s="230">
        <v>9.9941639212586484</v>
      </c>
      <c r="R18" s="230">
        <v>9.8403198485863967</v>
      </c>
      <c r="S18" s="230">
        <v>10.068461232908049</v>
      </c>
      <c r="T18" s="230">
        <v>10.608770123256811</v>
      </c>
      <c r="U18" s="230">
        <v>11.351091039835939</v>
      </c>
      <c r="V18" s="230">
        <v>10.302656882764021</v>
      </c>
      <c r="W18" s="230">
        <v>11.71843342497673</v>
      </c>
      <c r="X18" s="230">
        <v>12.73902498509565</v>
      </c>
      <c r="Y18" s="230">
        <v>7.3416824937979719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1.3475664296674241E-2</v>
      </c>
      <c r="T19" s="230">
        <v>1.256266480576548E-2</v>
      </c>
      <c r="U19" s="230">
        <v>2.3975884434429669E-2</v>
      </c>
      <c r="V19" s="230">
        <v>1.313063681922059E-2</v>
      </c>
      <c r="W19" s="230">
        <v>2.5112536376268021E-2</v>
      </c>
      <c r="X19" s="230">
        <v>0.37082154871352319</v>
      </c>
      <c r="Y19" s="230">
        <v>0.46227598541733012</v>
      </c>
      <c r="DA19" s="71" t="s">
        <v>1455</v>
      </c>
    </row>
    <row r="20" spans="1:105" ht="12" customHeight="1" x14ac:dyDescent="0.25">
      <c r="A20" s="18" t="s">
        <v>159</v>
      </c>
      <c r="B20" s="295">
        <v>6.9332223633106108E-2</v>
      </c>
      <c r="C20" s="295">
        <v>5.9431444602093098E-2</v>
      </c>
      <c r="D20" s="295">
        <v>6.960050404622653E-2</v>
      </c>
      <c r="E20" s="295">
        <v>6.9658557926575132E-2</v>
      </c>
      <c r="F20" s="295">
        <v>0.1562400681195977</v>
      </c>
      <c r="G20" s="295">
        <v>0.29244345824825752</v>
      </c>
      <c r="H20" s="295">
        <v>0.21287271138450969</v>
      </c>
      <c r="I20" s="295">
        <v>0.21867388432690771</v>
      </c>
      <c r="J20" s="295">
        <v>0.26093799608454032</v>
      </c>
      <c r="K20" s="295">
        <v>0.20296211111792081</v>
      </c>
      <c r="L20" s="295">
        <v>0.182452974821427</v>
      </c>
      <c r="M20" s="295">
        <v>9.0570084290147151E-2</v>
      </c>
      <c r="N20" s="295">
        <v>0.17450371980636969</v>
      </c>
      <c r="O20" s="295">
        <v>0.1705764179983868</v>
      </c>
      <c r="P20" s="295">
        <v>0.16349394777436119</v>
      </c>
      <c r="Q20" s="295">
        <v>0.21629874427420409</v>
      </c>
      <c r="R20" s="295">
        <v>0.1171394550663291</v>
      </c>
      <c r="S20" s="295">
        <v>0.19957201560891599</v>
      </c>
      <c r="T20" s="295">
        <v>0.32567512837762058</v>
      </c>
      <c r="U20" s="295">
        <v>0.27645851805548971</v>
      </c>
      <c r="V20" s="295">
        <v>0.32849739271639478</v>
      </c>
      <c r="W20" s="295">
        <v>0.38344893068618402</v>
      </c>
      <c r="X20" s="295">
        <v>0.39193914313528372</v>
      </c>
      <c r="Y20" s="295">
        <v>0.24647546052589631</v>
      </c>
      <c r="DA20" s="122" t="s">
        <v>1456</v>
      </c>
    </row>
    <row r="21" spans="1:105" ht="12" customHeight="1" x14ac:dyDescent="0.25">
      <c r="A21" s="18" t="s">
        <v>32</v>
      </c>
      <c r="B21" s="295">
        <v>5.8771586780734806</v>
      </c>
      <c r="C21" s="295">
        <v>4.9834622514353786</v>
      </c>
      <c r="D21" s="295">
        <v>3.3847766787353279</v>
      </c>
      <c r="E21" s="295">
        <v>0.86322150401694697</v>
      </c>
      <c r="F21" s="295">
        <v>1.8673006367853</v>
      </c>
      <c r="G21" s="295">
        <v>2.023114627028757</v>
      </c>
      <c r="H21" s="295">
        <v>1.2903070596097901</v>
      </c>
      <c r="I21" s="295">
        <v>0</v>
      </c>
      <c r="J21" s="295">
        <v>0.16494415587441649</v>
      </c>
      <c r="K21" s="295">
        <v>6.4399590137034932E-2</v>
      </c>
      <c r="L21" s="295">
        <v>0</v>
      </c>
      <c r="M21" s="295">
        <v>0</v>
      </c>
      <c r="N21" s="295">
        <v>0.33029547627269501</v>
      </c>
      <c r="O21" s="295">
        <v>0.2429297718626775</v>
      </c>
      <c r="P21" s="295">
        <v>0.23006182148170751</v>
      </c>
      <c r="Q21" s="295">
        <v>0.20189251539572151</v>
      </c>
      <c r="R21" s="295">
        <v>0.10954110625692171</v>
      </c>
      <c r="S21" s="295">
        <v>0.26831615537882753</v>
      </c>
      <c r="T21" s="295">
        <v>4.3588789766660717E-2</v>
      </c>
      <c r="U21" s="295">
        <v>6.242030023094236E-2</v>
      </c>
      <c r="V21" s="295">
        <v>6.8502284538009314E-2</v>
      </c>
      <c r="W21" s="295">
        <v>6.5426843986597621E-2</v>
      </c>
      <c r="X21" s="295">
        <v>4.5950960710637097E-2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0.1318816462384115</v>
      </c>
      <c r="H22" s="295">
        <v>0.70267057000832267</v>
      </c>
      <c r="I22" s="295">
        <v>1.6718162181531899</v>
      </c>
      <c r="J22" s="295">
        <v>0.56555332706167638</v>
      </c>
      <c r="K22" s="295">
        <v>1.408692349916504</v>
      </c>
      <c r="L22" s="295">
        <v>0.24813685831213281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1458</v>
      </c>
    </row>
    <row r="23" spans="1:105" ht="12" customHeight="1" x14ac:dyDescent="0.25">
      <c r="A23" s="18" t="s">
        <v>35</v>
      </c>
      <c r="B23" s="295">
        <v>2.877902828160364</v>
      </c>
      <c r="C23" s="295">
        <v>2.565709928542772</v>
      </c>
      <c r="D23" s="295">
        <v>2.082216543670246</v>
      </c>
      <c r="E23" s="295">
        <v>2.086884340811308</v>
      </c>
      <c r="F23" s="295">
        <v>2.1660749125008398</v>
      </c>
      <c r="G23" s="295">
        <v>2.7578267763402571</v>
      </c>
      <c r="H23" s="295">
        <v>2.8049637075139819</v>
      </c>
      <c r="I23" s="295">
        <v>3.003628245101011</v>
      </c>
      <c r="J23" s="295">
        <v>3.1025100253281388</v>
      </c>
      <c r="K23" s="295">
        <v>1.2779849858645409</v>
      </c>
      <c r="L23" s="295">
        <v>1.9158019861201749</v>
      </c>
      <c r="M23" s="295">
        <v>2.112090731941747</v>
      </c>
      <c r="N23" s="295">
        <v>2.0401795225606798</v>
      </c>
      <c r="O23" s="295">
        <v>1.857035978292368</v>
      </c>
      <c r="P23" s="295">
        <v>1.84313325025635</v>
      </c>
      <c r="Q23" s="295">
        <v>2.382274817769519</v>
      </c>
      <c r="R23" s="295">
        <v>2.8827364635002861</v>
      </c>
      <c r="S23" s="295">
        <v>2.8706772305583188</v>
      </c>
      <c r="T23" s="295">
        <v>2.718336126734346</v>
      </c>
      <c r="U23" s="295">
        <v>2.442883098413656</v>
      </c>
      <c r="V23" s="295">
        <v>2.5568657795506562</v>
      </c>
      <c r="W23" s="295">
        <v>2.524870927129752</v>
      </c>
      <c r="X23" s="295">
        <v>1.9370067736166761</v>
      </c>
      <c r="Y23" s="295">
        <v>1.215978570548532</v>
      </c>
      <c r="DA23" s="122" t="s">
        <v>1459</v>
      </c>
    </row>
    <row r="24" spans="1:105" ht="12" customHeight="1" x14ac:dyDescent="0.25">
      <c r="A24" s="18" t="s">
        <v>38</v>
      </c>
      <c r="B24" s="295">
        <v>0.32238206161801058</v>
      </c>
      <c r="C24" s="295">
        <v>0.29591343218189692</v>
      </c>
      <c r="D24" s="295">
        <v>0.76171604376301583</v>
      </c>
      <c r="E24" s="295">
        <v>1.287175806186166</v>
      </c>
      <c r="F24" s="295">
        <v>1.362145449678849</v>
      </c>
      <c r="G24" s="295">
        <v>1.221268475962747</v>
      </c>
      <c r="H24" s="295">
        <v>0.96570736427079318</v>
      </c>
      <c r="I24" s="295">
        <v>1.109418615660249</v>
      </c>
      <c r="J24" s="295">
        <v>1.239743563418586</v>
      </c>
      <c r="K24" s="295">
        <v>0.73963411876450647</v>
      </c>
      <c r="L24" s="295">
        <v>0.87399660183132277</v>
      </c>
      <c r="M24" s="295">
        <v>1.2754948576309519</v>
      </c>
      <c r="N24" s="295">
        <v>1.1469296593021909</v>
      </c>
      <c r="O24" s="295">
        <v>1.105569547859153</v>
      </c>
      <c r="P24" s="295">
        <v>1.0196454834642541</v>
      </c>
      <c r="Q24" s="295">
        <v>0.79594881378713489</v>
      </c>
      <c r="R24" s="295">
        <v>0.96824516433236418</v>
      </c>
      <c r="S24" s="295">
        <v>0.55094914834373532</v>
      </c>
      <c r="T24" s="295">
        <v>1.6344913856935419</v>
      </c>
      <c r="U24" s="295">
        <v>1.722915091038786</v>
      </c>
      <c r="V24" s="295">
        <v>1.738699928039952</v>
      </c>
      <c r="W24" s="295">
        <v>1.8875176263493629</v>
      </c>
      <c r="X24" s="295">
        <v>1.551492428094092</v>
      </c>
      <c r="Y24" s="295">
        <v>3.951124839994697</v>
      </c>
      <c r="DA24" s="122" t="s">
        <v>1460</v>
      </c>
    </row>
    <row r="25" spans="1:105" ht="12" customHeight="1" x14ac:dyDescent="0.25">
      <c r="A25" s="57" t="s">
        <v>1461</v>
      </c>
      <c r="B25" s="261">
        <v>51.896997957814378</v>
      </c>
      <c r="C25" s="261">
        <v>44.973623610414528</v>
      </c>
      <c r="D25" s="261">
        <v>51.615182913341393</v>
      </c>
      <c r="E25" s="261">
        <v>52.456642802451391</v>
      </c>
      <c r="F25" s="261">
        <v>62.874527819588728</v>
      </c>
      <c r="G25" s="261">
        <v>67.176069127085682</v>
      </c>
      <c r="H25" s="261">
        <v>78.508367487200545</v>
      </c>
      <c r="I25" s="261">
        <v>81.345220813291604</v>
      </c>
      <c r="J25" s="261">
        <v>79.513258117677196</v>
      </c>
      <c r="K25" s="261">
        <v>42.044873904127513</v>
      </c>
      <c r="L25" s="261">
        <v>58.080319760967683</v>
      </c>
      <c r="M25" s="261">
        <v>69.131137893232591</v>
      </c>
      <c r="N25" s="261">
        <v>75.469327141020713</v>
      </c>
      <c r="O25" s="261">
        <v>80.542786670049054</v>
      </c>
      <c r="P25" s="261">
        <v>68.56624678132215</v>
      </c>
      <c r="Q25" s="261">
        <v>74.508431263648731</v>
      </c>
      <c r="R25" s="261">
        <v>76.303373262892549</v>
      </c>
      <c r="S25" s="261">
        <v>76.596511757315497</v>
      </c>
      <c r="T25" s="261">
        <v>84.118158947940842</v>
      </c>
      <c r="U25" s="261">
        <v>87.058456123701575</v>
      </c>
      <c r="V25" s="261">
        <v>82.281177732686103</v>
      </c>
      <c r="W25" s="261">
        <v>91.033530151411014</v>
      </c>
      <c r="X25" s="261">
        <v>93.398759871992795</v>
      </c>
      <c r="Y25" s="261">
        <v>72.463284068052786</v>
      </c>
      <c r="DA25" s="70" t="s">
        <v>1462</v>
      </c>
    </row>
    <row r="26" spans="1:105" ht="12" customHeight="1" x14ac:dyDescent="0.25">
      <c r="A26" s="18" t="s">
        <v>28</v>
      </c>
      <c r="B26" s="230">
        <v>1.7510899176226009</v>
      </c>
      <c r="C26" s="230">
        <v>1.6382238513514109</v>
      </c>
      <c r="D26" s="230">
        <v>17.08558803250321</v>
      </c>
      <c r="E26" s="230">
        <v>28.84445064035441</v>
      </c>
      <c r="F26" s="230">
        <v>32.437780896119712</v>
      </c>
      <c r="G26" s="230">
        <v>31.943497600008239</v>
      </c>
      <c r="H26" s="230">
        <v>45.742931884758747</v>
      </c>
      <c r="I26" s="230">
        <v>48.431676266277179</v>
      </c>
      <c r="J26" s="230">
        <v>50.272060169409087</v>
      </c>
      <c r="K26" s="230">
        <v>21.794831853930209</v>
      </c>
      <c r="L26" s="230">
        <v>40.424994507694777</v>
      </c>
      <c r="M26" s="230">
        <v>50.062640037040829</v>
      </c>
      <c r="N26" s="230">
        <v>55.22896023649492</v>
      </c>
      <c r="O26" s="230">
        <v>62.033730418535121</v>
      </c>
      <c r="P26" s="230">
        <v>50.713852204603043</v>
      </c>
      <c r="Q26" s="230">
        <v>54.791593929807647</v>
      </c>
      <c r="R26" s="230">
        <v>53.948165502499613</v>
      </c>
      <c r="S26" s="230">
        <v>55.198918460608191</v>
      </c>
      <c r="T26" s="230">
        <v>58.161085736420247</v>
      </c>
      <c r="U26" s="230">
        <v>62.230755450391086</v>
      </c>
      <c r="V26" s="230">
        <v>56.482863075498948</v>
      </c>
      <c r="W26" s="230">
        <v>64.244658259912541</v>
      </c>
      <c r="X26" s="230">
        <v>69.839907524463655</v>
      </c>
      <c r="Y26" s="230">
        <v>40.249738660589792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7.3878428640461458E-2</v>
      </c>
      <c r="T27" s="295">
        <v>6.8873037718506905E-2</v>
      </c>
      <c r="U27" s="295">
        <v>0.13144440439334151</v>
      </c>
      <c r="V27" s="295">
        <v>7.1986864164612294E-2</v>
      </c>
      <c r="W27" s="295">
        <v>0.1376759383292879</v>
      </c>
      <c r="X27" s="295">
        <v>2.0329768330410731</v>
      </c>
      <c r="Y27" s="295">
        <v>2.5343628817825272</v>
      </c>
      <c r="DA27" s="122" t="s">
        <v>1464</v>
      </c>
    </row>
    <row r="28" spans="1:105" ht="12" customHeight="1" x14ac:dyDescent="0.25">
      <c r="A28" s="18" t="s">
        <v>159</v>
      </c>
      <c r="B28" s="295">
        <v>0.38010413612240851</v>
      </c>
      <c r="C28" s="295">
        <v>0.32582451168057741</v>
      </c>
      <c r="D28" s="295">
        <v>0.38157494564392819</v>
      </c>
      <c r="E28" s="295">
        <v>0.38189321785390717</v>
      </c>
      <c r="F28" s="295">
        <v>0.85656413437096857</v>
      </c>
      <c r="G28" s="295">
        <v>1.6032800080138381</v>
      </c>
      <c r="H28" s="295">
        <v>1.167044612517051</v>
      </c>
      <c r="I28" s="295">
        <v>1.198848724865093</v>
      </c>
      <c r="J28" s="295">
        <v>1.4305557558356821</v>
      </c>
      <c r="K28" s="295">
        <v>1.112711144536551</v>
      </c>
      <c r="L28" s="295">
        <v>1.0002726977928189</v>
      </c>
      <c r="M28" s="295">
        <v>0.49653771137958541</v>
      </c>
      <c r="N28" s="295">
        <v>0.95669202848810175</v>
      </c>
      <c r="O28" s="295">
        <v>0.93516115030777869</v>
      </c>
      <c r="P28" s="295">
        <v>0.89633250635194783</v>
      </c>
      <c r="Q28" s="295">
        <v>1.1858273545614371</v>
      </c>
      <c r="R28" s="295">
        <v>0.64220053880654637</v>
      </c>
      <c r="S28" s="295">
        <v>1.0941254241124989</v>
      </c>
      <c r="T28" s="295">
        <v>1.7854679518661809</v>
      </c>
      <c r="U28" s="295">
        <v>1.515644828229425</v>
      </c>
      <c r="V28" s="295">
        <v>1.800940617997238</v>
      </c>
      <c r="W28" s="295">
        <v>2.102204673498131</v>
      </c>
      <c r="X28" s="295">
        <v>2.1487510656279789</v>
      </c>
      <c r="Y28" s="295">
        <v>1.351266944708714</v>
      </c>
      <c r="DA28" s="122" t="s">
        <v>1465</v>
      </c>
    </row>
    <row r="29" spans="1:105" ht="12" customHeight="1" x14ac:dyDescent="0.25">
      <c r="A29" s="18" t="s">
        <v>32</v>
      </c>
      <c r="B29" s="295">
        <v>32.220693425397869</v>
      </c>
      <c r="C29" s="295">
        <v>27.321128830432919</v>
      </c>
      <c r="D29" s="295">
        <v>18.556560687368918</v>
      </c>
      <c r="E29" s="295">
        <v>4.7324901304618416</v>
      </c>
      <c r="F29" s="295">
        <v>10.237212341292709</v>
      </c>
      <c r="G29" s="295">
        <v>11.09144056380992</v>
      </c>
      <c r="H29" s="295">
        <v>7.0739264446645302</v>
      </c>
      <c r="I29" s="295">
        <v>0</v>
      </c>
      <c r="J29" s="295">
        <v>0.9042830676953465</v>
      </c>
      <c r="K29" s="295">
        <v>0.35306166877339767</v>
      </c>
      <c r="L29" s="295">
        <v>0</v>
      </c>
      <c r="M29" s="295">
        <v>0</v>
      </c>
      <c r="N29" s="295">
        <v>1.8107983574584749</v>
      </c>
      <c r="O29" s="295">
        <v>1.331828206764526</v>
      </c>
      <c r="P29" s="295">
        <v>1.261281483943292</v>
      </c>
      <c r="Q29" s="295">
        <v>1.106847236865881</v>
      </c>
      <c r="R29" s="295">
        <v>0.60054366327576625</v>
      </c>
      <c r="S29" s="295">
        <v>1.4710054734095659</v>
      </c>
      <c r="T29" s="295">
        <v>0.2389693912971011</v>
      </c>
      <c r="U29" s="295">
        <v>0.34221049106024148</v>
      </c>
      <c r="V29" s="295">
        <v>0.37555411210406231</v>
      </c>
      <c r="W29" s="295">
        <v>0.35869344310004708</v>
      </c>
      <c r="X29" s="295">
        <v>0.25191966029157298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0.72302252238619991</v>
      </c>
      <c r="H30" s="295">
        <v>3.8522922819414589</v>
      </c>
      <c r="I30" s="295">
        <v>9.1654965910125004</v>
      </c>
      <c r="J30" s="295">
        <v>3.1005663391313019</v>
      </c>
      <c r="K30" s="295">
        <v>7.722957099439995</v>
      </c>
      <c r="L30" s="295">
        <v>1.3603753237163589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1467</v>
      </c>
    </row>
    <row r="31" spans="1:105" ht="12" customHeight="1" x14ac:dyDescent="0.25">
      <c r="A31" s="18" t="s">
        <v>35</v>
      </c>
      <c r="B31" s="295">
        <v>15.77769630079761</v>
      </c>
      <c r="C31" s="295">
        <v>14.06614276631627</v>
      </c>
      <c r="D31" s="295">
        <v>11.41545848492944</v>
      </c>
      <c r="E31" s="295">
        <v>11.44104902431971</v>
      </c>
      <c r="F31" s="295">
        <v>11.87520016305105</v>
      </c>
      <c r="G31" s="295">
        <v>15.11939628452239</v>
      </c>
      <c r="H31" s="295">
        <v>15.377817860585839</v>
      </c>
      <c r="I31" s="295">
        <v>16.466968164451441</v>
      </c>
      <c r="J31" s="295">
        <v>17.009073576364571</v>
      </c>
      <c r="K31" s="295">
        <v>7.0063724134977274</v>
      </c>
      <c r="L31" s="295">
        <v>10.503114147460961</v>
      </c>
      <c r="M31" s="295">
        <v>11.57923950809966</v>
      </c>
      <c r="N31" s="295">
        <v>11.18499644640365</v>
      </c>
      <c r="O31" s="295">
        <v>10.18093779902944</v>
      </c>
      <c r="P31" s="295">
        <v>10.10471805367928</v>
      </c>
      <c r="Q31" s="295">
        <v>13.06048564670685</v>
      </c>
      <c r="R31" s="295">
        <v>15.80419602472014</v>
      </c>
      <c r="S31" s="295">
        <v>15.738082981181231</v>
      </c>
      <c r="T31" s="295">
        <v>14.902894368576341</v>
      </c>
      <c r="U31" s="295">
        <v>13.39276199598441</v>
      </c>
      <c r="V31" s="295">
        <v>14.01765596701533</v>
      </c>
      <c r="W31" s="295">
        <v>13.842248701785129</v>
      </c>
      <c r="X31" s="295">
        <v>10.61936640378075</v>
      </c>
      <c r="Y31" s="295">
        <v>6.6664309881013422</v>
      </c>
      <c r="DA31" s="122" t="s">
        <v>1468</v>
      </c>
    </row>
    <row r="32" spans="1:105" ht="12" customHeight="1" x14ac:dyDescent="0.25">
      <c r="A32" s="18" t="s">
        <v>38</v>
      </c>
      <c r="B32" s="295">
        <v>1.767414177873891</v>
      </c>
      <c r="C32" s="295">
        <v>1.622303650633365</v>
      </c>
      <c r="D32" s="295">
        <v>4.1760007628958951</v>
      </c>
      <c r="E32" s="295">
        <v>7.056759789461533</v>
      </c>
      <c r="F32" s="295">
        <v>7.4677702847542866</v>
      </c>
      <c r="G32" s="295">
        <v>6.6954321483450974</v>
      </c>
      <c r="H32" s="295">
        <v>5.2943544027329077</v>
      </c>
      <c r="I32" s="295">
        <v>6.082231066685396</v>
      </c>
      <c r="J32" s="295">
        <v>6.7967192092411874</v>
      </c>
      <c r="K32" s="295">
        <v>4.0549397239496354</v>
      </c>
      <c r="L32" s="295">
        <v>4.7915630843027754</v>
      </c>
      <c r="M32" s="295">
        <v>6.9927206367125061</v>
      </c>
      <c r="N32" s="295">
        <v>6.2878800721755654</v>
      </c>
      <c r="O32" s="295">
        <v>6.0611290954122028</v>
      </c>
      <c r="P32" s="295">
        <v>5.5900625327445947</v>
      </c>
      <c r="Q32" s="295">
        <v>4.3636770957069153</v>
      </c>
      <c r="R32" s="295">
        <v>5.3082675335904952</v>
      </c>
      <c r="S32" s="295">
        <v>3.0205009893635539</v>
      </c>
      <c r="T32" s="295">
        <v>8.9608684620624608</v>
      </c>
      <c r="U32" s="295">
        <v>9.4456389536430532</v>
      </c>
      <c r="V32" s="295">
        <v>9.5321770959058973</v>
      </c>
      <c r="W32" s="295">
        <v>10.34804913478586</v>
      </c>
      <c r="X32" s="295">
        <v>8.5058383847877614</v>
      </c>
      <c r="Y32" s="295">
        <v>21.661484592870419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3.8000596001138263</v>
      </c>
      <c r="C33" s="261">
        <f t="shared" si="0"/>
        <v>3.250099335876143</v>
      </c>
      <c r="D33" s="261">
        <f t="shared" si="0"/>
        <v>4.3595074529984075</v>
      </c>
      <c r="E33" s="261">
        <f t="shared" si="0"/>
        <v>4.4246672518170707</v>
      </c>
      <c r="F33" s="261">
        <f t="shared" si="0"/>
        <v>4.8418835375650513</v>
      </c>
      <c r="G33" s="261">
        <f t="shared" si="0"/>
        <v>4.975654224426119</v>
      </c>
      <c r="H33" s="261">
        <f t="shared" si="0"/>
        <v>5.9262063849738187</v>
      </c>
      <c r="I33" s="261">
        <f t="shared" si="0"/>
        <v>6.1428397961428605</v>
      </c>
      <c r="J33" s="261">
        <f t="shared" si="0"/>
        <v>6.5263585917165798</v>
      </c>
      <c r="K33" s="261">
        <f t="shared" si="0"/>
        <v>3.1381513590585017</v>
      </c>
      <c r="L33" s="261">
        <f t="shared" si="0"/>
        <v>4.905905504972778</v>
      </c>
      <c r="M33" s="261">
        <f t="shared" si="0"/>
        <v>5.3790159429517619</v>
      </c>
      <c r="N33" s="261">
        <f t="shared" si="0"/>
        <v>5.6956157897488975</v>
      </c>
      <c r="O33" s="261">
        <f t="shared" si="0"/>
        <v>6.0926843649296956</v>
      </c>
      <c r="P33" s="261">
        <f t="shared" si="0"/>
        <v>5.5847242171913845</v>
      </c>
      <c r="Q33" s="261">
        <f t="shared" si="0"/>
        <v>7.266712266995226</v>
      </c>
      <c r="R33" s="261">
        <f t="shared" si="0"/>
        <v>8.1761290773688433</v>
      </c>
      <c r="S33" s="261">
        <f t="shared" si="0"/>
        <v>8.3275166122414905</v>
      </c>
      <c r="T33" s="261">
        <f t="shared" si="0"/>
        <v>8.9487830378617996</v>
      </c>
      <c r="U33" s="261">
        <f t="shared" si="0"/>
        <v>8.1322592715741866</v>
      </c>
      <c r="V33" s="261">
        <f t="shared" si="0"/>
        <v>8.7477695662505397</v>
      </c>
      <c r="W33" s="261">
        <f t="shared" si="0"/>
        <v>9.0151154803577747</v>
      </c>
      <c r="X33" s="261">
        <f t="shared" si="0"/>
        <v>9.7564557192040322</v>
      </c>
      <c r="Y33" s="261">
        <f t="shared" si="0"/>
        <v>7.821085707784448</v>
      </c>
      <c r="DA33" s="70"/>
    </row>
    <row r="34" spans="1:105" ht="12" customHeight="1" x14ac:dyDescent="0.25">
      <c r="A34" s="60" t="s">
        <v>1471</v>
      </c>
      <c r="B34" s="262">
        <v>1.723223962334872</v>
      </c>
      <c r="C34" s="262">
        <v>1.458868146034384</v>
      </c>
      <c r="D34" s="262">
        <v>2.3782141285465079</v>
      </c>
      <c r="E34" s="262">
        <v>2.428294947684615</v>
      </c>
      <c r="F34" s="262">
        <v>2.4723546409887049</v>
      </c>
      <c r="G34" s="262">
        <v>2.5105136674116508</v>
      </c>
      <c r="H34" s="262">
        <v>2.8888204002798479</v>
      </c>
      <c r="I34" s="262">
        <v>3.0858628315682379</v>
      </c>
      <c r="J34" s="262">
        <v>3.4914167207397702</v>
      </c>
      <c r="K34" s="262">
        <v>1.6722334683882709</v>
      </c>
      <c r="L34" s="262">
        <v>2.807993805287365</v>
      </c>
      <c r="M34" s="262">
        <v>2.9600445224740128</v>
      </c>
      <c r="N34" s="262">
        <v>3.078779753445009</v>
      </c>
      <c r="O34" s="262">
        <v>3.3544632529886882</v>
      </c>
      <c r="P34" s="262">
        <v>3.2459997038983102</v>
      </c>
      <c r="Q34" s="262">
        <v>4.5322575888574814</v>
      </c>
      <c r="R34" s="262">
        <v>5.2724079248667417</v>
      </c>
      <c r="S34" s="262">
        <v>5.7195729114854847</v>
      </c>
      <c r="T34" s="262">
        <v>6.006332588651226</v>
      </c>
      <c r="U34" s="262">
        <v>5.1706624257304856</v>
      </c>
      <c r="V34" s="262">
        <v>5.947249412520355</v>
      </c>
      <c r="W34" s="262">
        <v>5.9183456876248766</v>
      </c>
      <c r="X34" s="262">
        <v>6.5688583310520077</v>
      </c>
      <c r="Y34" s="262">
        <v>5.3545343590424466</v>
      </c>
      <c r="DA34" s="72" t="s">
        <v>1472</v>
      </c>
    </row>
    <row r="35" spans="1:105" ht="12" customHeight="1" x14ac:dyDescent="0.25">
      <c r="A35" s="60" t="s">
        <v>1473</v>
      </c>
      <c r="B35" s="262">
        <v>2.0768356377789541</v>
      </c>
      <c r="C35" s="262">
        <v>1.791231189841759</v>
      </c>
      <c r="D35" s="262">
        <v>1.9812933244519</v>
      </c>
      <c r="E35" s="262">
        <v>1.9963723041324559</v>
      </c>
      <c r="F35" s="262">
        <v>2.3695288965763459</v>
      </c>
      <c r="G35" s="262">
        <v>2.4651405570144682</v>
      </c>
      <c r="H35" s="262">
        <v>3.0373859846939708</v>
      </c>
      <c r="I35" s="262">
        <v>3.056976964574623</v>
      </c>
      <c r="J35" s="262">
        <v>3.0349418709768101</v>
      </c>
      <c r="K35" s="262">
        <v>1.465917890670231</v>
      </c>
      <c r="L35" s="262">
        <v>2.097911699685413</v>
      </c>
      <c r="M35" s="262">
        <v>2.418971420477749</v>
      </c>
      <c r="N35" s="262">
        <v>2.6168360363038889</v>
      </c>
      <c r="O35" s="262">
        <v>2.7382211119410078</v>
      </c>
      <c r="P35" s="262">
        <v>2.3387245132930738</v>
      </c>
      <c r="Q35" s="262">
        <v>2.7344546781377441</v>
      </c>
      <c r="R35" s="262">
        <v>2.9037211525021021</v>
      </c>
      <c r="S35" s="262">
        <v>2.6079437007560058</v>
      </c>
      <c r="T35" s="262">
        <v>2.9424504492105741</v>
      </c>
      <c r="U35" s="262">
        <v>2.961596845843701</v>
      </c>
      <c r="V35" s="262">
        <v>2.8005201537301851</v>
      </c>
      <c r="W35" s="262">
        <v>3.096769792732899</v>
      </c>
      <c r="X35" s="262">
        <v>3.187597388152025</v>
      </c>
      <c r="Y35" s="262">
        <v>2.4665513487420019</v>
      </c>
      <c r="DA35" s="72" t="s">
        <v>1474</v>
      </c>
    </row>
    <row r="36" spans="1:105" ht="12" customHeight="1" x14ac:dyDescent="0.25">
      <c r="A36" s="64" t="s">
        <v>28</v>
      </c>
      <c r="B36" s="229">
        <v>4.9890845265498182E-2</v>
      </c>
      <c r="C36" s="229">
        <v>4.6901704912807603E-2</v>
      </c>
      <c r="D36" s="229">
        <v>0.50839500814335914</v>
      </c>
      <c r="E36" s="229">
        <v>0.8661661670713664</v>
      </c>
      <c r="F36" s="229">
        <v>0.98422617042916538</v>
      </c>
      <c r="G36" s="229">
        <v>0.99666886660763698</v>
      </c>
      <c r="H36" s="229">
        <v>1.349685363907341</v>
      </c>
      <c r="I36" s="229">
        <v>1.4734839346246831</v>
      </c>
      <c r="J36" s="229">
        <v>1.504808980709724</v>
      </c>
      <c r="K36" s="229">
        <v>0.71772653880281201</v>
      </c>
      <c r="L36" s="229">
        <v>1.282471850284117</v>
      </c>
      <c r="M36" s="229">
        <v>1.642420050632913</v>
      </c>
      <c r="N36" s="229">
        <v>1.829399338633326</v>
      </c>
      <c r="O36" s="229">
        <v>2.0979833758786719</v>
      </c>
      <c r="P36" s="229">
        <v>1.7092206384227191</v>
      </c>
      <c r="Q36" s="229">
        <v>1.709690641918949</v>
      </c>
      <c r="R36" s="229">
        <v>1.620473519162259</v>
      </c>
      <c r="S36" s="229">
        <v>1.8639161123254879</v>
      </c>
      <c r="T36" s="229">
        <v>1.908896894932822</v>
      </c>
      <c r="U36" s="229">
        <v>2.1032659826516502</v>
      </c>
      <c r="V36" s="229">
        <v>1.907968392368669</v>
      </c>
      <c r="W36" s="229">
        <v>2.1713686038408588</v>
      </c>
      <c r="X36" s="229">
        <v>2.352390439390013</v>
      </c>
      <c r="Y36" s="229">
        <v>1.3595035919820291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2.4946719489533941E-3</v>
      </c>
      <c r="T38" s="229">
        <v>2.2604723790966299E-3</v>
      </c>
      <c r="U38" s="229">
        <v>4.4425387795719732E-3</v>
      </c>
      <c r="V38" s="229">
        <v>2.431687312100791E-3</v>
      </c>
      <c r="W38" s="229">
        <v>4.6532306045292213E-3</v>
      </c>
      <c r="X38" s="229">
        <v>6.847596789660744E-2</v>
      </c>
      <c r="Y38" s="229">
        <v>8.5602430123176962E-2</v>
      </c>
      <c r="DA38" s="73" t="s">
        <v>1477</v>
      </c>
    </row>
    <row r="39" spans="1:105" ht="12" customHeight="1" x14ac:dyDescent="0.25">
      <c r="A39" s="64" t="s">
        <v>159</v>
      </c>
      <c r="B39" s="229">
        <v>1.082966468438433E-2</v>
      </c>
      <c r="C39" s="229">
        <v>9.3282276946436843E-3</v>
      </c>
      <c r="D39" s="229">
        <v>1.1354060347756441E-2</v>
      </c>
      <c r="E39" s="229">
        <v>1.146782058231652E-2</v>
      </c>
      <c r="F39" s="229">
        <v>2.5989843152302669E-2</v>
      </c>
      <c r="G39" s="229">
        <v>5.0023929390919993E-2</v>
      </c>
      <c r="H39" s="229">
        <v>3.443467586444772E-2</v>
      </c>
      <c r="I39" s="229">
        <v>3.6473739344099448E-2</v>
      </c>
      <c r="J39" s="229">
        <v>4.282126377023758E-2</v>
      </c>
      <c r="K39" s="229">
        <v>3.6642738232987138E-2</v>
      </c>
      <c r="L39" s="229">
        <v>3.1733376668310033E-2</v>
      </c>
      <c r="M39" s="229">
        <v>1.629006165998861E-2</v>
      </c>
      <c r="N39" s="229">
        <v>3.1689384639825367E-2</v>
      </c>
      <c r="O39" s="229">
        <v>3.1627189496362812E-2</v>
      </c>
      <c r="P39" s="229">
        <v>3.020930085462642E-2</v>
      </c>
      <c r="Q39" s="229">
        <v>3.7001988546316963E-2</v>
      </c>
      <c r="R39" s="229">
        <v>1.9290164131336881E-2</v>
      </c>
      <c r="S39" s="229">
        <v>3.694561530881442E-2</v>
      </c>
      <c r="T39" s="229">
        <v>5.8600594988294188E-2</v>
      </c>
      <c r="U39" s="229">
        <v>5.1225542513911697E-2</v>
      </c>
      <c r="V39" s="229">
        <v>6.0835049580943608E-2</v>
      </c>
      <c r="W39" s="229">
        <v>7.1051218117065287E-2</v>
      </c>
      <c r="X39" s="229">
        <v>7.2375546339917343E-2</v>
      </c>
      <c r="Y39" s="229">
        <v>4.5641346408462881E-2</v>
      </c>
      <c r="DA39" s="73" t="s">
        <v>1478</v>
      </c>
    </row>
    <row r="40" spans="1:105" ht="12" customHeight="1" x14ac:dyDescent="0.25">
      <c r="A40" s="64" t="s">
        <v>32</v>
      </c>
      <c r="B40" s="229">
        <v>0.91800975715516409</v>
      </c>
      <c r="C40" s="229">
        <v>0.7821931790534612</v>
      </c>
      <c r="D40" s="229">
        <v>0.55216494766352331</v>
      </c>
      <c r="E40" s="229">
        <v>0.1421113159031841</v>
      </c>
      <c r="F40" s="229">
        <v>0.31061718835846741</v>
      </c>
      <c r="G40" s="229">
        <v>0.34606396688932239</v>
      </c>
      <c r="H40" s="229">
        <v>0.20872241009330669</v>
      </c>
      <c r="I40" s="229">
        <v>0</v>
      </c>
      <c r="J40" s="229">
        <v>2.7068182143045259E-2</v>
      </c>
      <c r="K40" s="229">
        <v>1.162668889629356E-2</v>
      </c>
      <c r="L40" s="229">
        <v>0</v>
      </c>
      <c r="M40" s="229">
        <v>0</v>
      </c>
      <c r="N40" s="229">
        <v>5.9980729373642162E-2</v>
      </c>
      <c r="O40" s="229">
        <v>4.5042486055028703E-2</v>
      </c>
      <c r="P40" s="229">
        <v>4.25092602809738E-2</v>
      </c>
      <c r="Q40" s="229">
        <v>3.4537530799482012E-2</v>
      </c>
      <c r="R40" s="229">
        <v>1.8038891487310828E-2</v>
      </c>
      <c r="S40" s="229">
        <v>4.9671821109388857E-2</v>
      </c>
      <c r="T40" s="229">
        <v>7.8431811107916131E-3</v>
      </c>
      <c r="U40" s="229">
        <v>1.156598019008942E-2</v>
      </c>
      <c r="V40" s="229">
        <v>1.2686066826337151E-2</v>
      </c>
      <c r="W40" s="229">
        <v>1.212327533286936E-2</v>
      </c>
      <c r="X40" s="229">
        <v>8.4853119279502884E-3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2.2559021148587769E-2</v>
      </c>
      <c r="H41" s="229">
        <v>0.11366526578419869</v>
      </c>
      <c r="I41" s="229">
        <v>0.2788508063496008</v>
      </c>
      <c r="J41" s="229">
        <v>9.2810202261219513E-2</v>
      </c>
      <c r="K41" s="229">
        <v>0.25432503014718699</v>
      </c>
      <c r="L41" s="229">
        <v>4.3157533593610929E-2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1480</v>
      </c>
    </row>
    <row r="42" spans="1:105" ht="12" customHeight="1" x14ac:dyDescent="0.25">
      <c r="A42" s="64" t="s">
        <v>35</v>
      </c>
      <c r="B42" s="229">
        <v>0.44952723264937922</v>
      </c>
      <c r="C42" s="229">
        <v>0.4027081382943879</v>
      </c>
      <c r="D42" s="229">
        <v>0.33967587760897189</v>
      </c>
      <c r="E42" s="229">
        <v>0.34356173754983438</v>
      </c>
      <c r="F42" s="229">
        <v>0.36031696548507319</v>
      </c>
      <c r="G42" s="229">
        <v>0.47174018785853788</v>
      </c>
      <c r="H42" s="229">
        <v>0.45373601647473549</v>
      </c>
      <c r="I42" s="229">
        <v>0.5009905688354237</v>
      </c>
      <c r="J42" s="229">
        <v>0.50913781104281963</v>
      </c>
      <c r="K42" s="229">
        <v>0.2307271492437058</v>
      </c>
      <c r="L42" s="229">
        <v>0.33320841223306968</v>
      </c>
      <c r="M42" s="229">
        <v>0.37988358434777858</v>
      </c>
      <c r="N42" s="229">
        <v>0.37049086229484901</v>
      </c>
      <c r="O42" s="229">
        <v>0.34431974522745401</v>
      </c>
      <c r="P42" s="229">
        <v>0.34056163931525713</v>
      </c>
      <c r="Q42" s="229">
        <v>0.4075331357889892</v>
      </c>
      <c r="R42" s="229">
        <v>0.47472014870499751</v>
      </c>
      <c r="S42" s="229">
        <v>0.53143190598332624</v>
      </c>
      <c r="T42" s="229">
        <v>0.48912582056344123</v>
      </c>
      <c r="U42" s="229">
        <v>0.45264661365647579</v>
      </c>
      <c r="V42" s="229">
        <v>0.47351077944497533</v>
      </c>
      <c r="W42" s="229">
        <v>0.46784627783393301</v>
      </c>
      <c r="X42" s="229">
        <v>0.35768798794418483</v>
      </c>
      <c r="Y42" s="229">
        <v>0.22517007999602451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5.0355944820966232E-2</v>
      </c>
      <c r="C44" s="229">
        <v>4.6445915824146422E-2</v>
      </c>
      <c r="D44" s="229">
        <v>0.1242601622970352</v>
      </c>
      <c r="E44" s="229">
        <v>0.21190649997091229</v>
      </c>
      <c r="F44" s="229">
        <v>0.2265868609368297</v>
      </c>
      <c r="G44" s="229">
        <v>0.2089041361186986</v>
      </c>
      <c r="H44" s="229">
        <v>0.15621457467373009</v>
      </c>
      <c r="I44" s="229">
        <v>0.18504562415231399</v>
      </c>
      <c r="J44" s="229">
        <v>0.20344827864548309</v>
      </c>
      <c r="K44" s="229">
        <v>0.13353339326633021</v>
      </c>
      <c r="L44" s="229">
        <v>0.1520110231136621</v>
      </c>
      <c r="M44" s="229">
        <v>0.22941228376517001</v>
      </c>
      <c r="N44" s="229">
        <v>0.20827919982897869</v>
      </c>
      <c r="O44" s="229">
        <v>0.20498764132730371</v>
      </c>
      <c r="P44" s="229">
        <v>0.18840316473086641</v>
      </c>
      <c r="Q44" s="229">
        <v>0.13616208910519581</v>
      </c>
      <c r="R44" s="229">
        <v>0.15944762700806939</v>
      </c>
      <c r="S44" s="229">
        <v>0.10199403572349949</v>
      </c>
      <c r="T44" s="229">
        <v>0.29410341582432259</v>
      </c>
      <c r="U44" s="229">
        <v>0.31924232562858768</v>
      </c>
      <c r="V44" s="229">
        <v>0.32199310762874922</v>
      </c>
      <c r="W44" s="229">
        <v>0.34974781734183608</v>
      </c>
      <c r="X44" s="229">
        <v>0.2864988457833012</v>
      </c>
      <c r="Y44" s="229">
        <v>0.73165359805193819</v>
      </c>
      <c r="DA44" s="73" t="s">
        <v>1483</v>
      </c>
    </row>
    <row r="45" spans="1:105" ht="12" customHeight="1" x14ac:dyDescent="0.25">
      <c r="A45" s="146" t="s">
        <v>39</v>
      </c>
      <c r="B45" s="325">
        <v>0.59822219320356174</v>
      </c>
      <c r="C45" s="325">
        <v>0.50365402406231208</v>
      </c>
      <c r="D45" s="325">
        <v>0.44544326839125348</v>
      </c>
      <c r="E45" s="325">
        <v>0.42115876305484212</v>
      </c>
      <c r="F45" s="325">
        <v>0.46179186821450757</v>
      </c>
      <c r="G45" s="325">
        <v>0.36918044900076402</v>
      </c>
      <c r="H45" s="325">
        <v>0.72092767789621026</v>
      </c>
      <c r="I45" s="325">
        <v>0.58213229126850197</v>
      </c>
      <c r="J45" s="325">
        <v>0.65484715240428037</v>
      </c>
      <c r="K45" s="325">
        <v>8.1336352080915816E-2</v>
      </c>
      <c r="L45" s="325">
        <v>0.2553295037926433</v>
      </c>
      <c r="M45" s="325">
        <v>0.15096544007189891</v>
      </c>
      <c r="N45" s="325">
        <v>0.11699652153326751</v>
      </c>
      <c r="O45" s="325">
        <v>1.42606739561866E-2</v>
      </c>
      <c r="P45" s="325">
        <v>2.782050968863136E-2</v>
      </c>
      <c r="Q45" s="325">
        <v>0.40952929197881083</v>
      </c>
      <c r="R45" s="325">
        <v>0.61175080200812826</v>
      </c>
      <c r="S45" s="325">
        <v>2.1489538356535939E-2</v>
      </c>
      <c r="T45" s="325">
        <v>0.1816200694118057</v>
      </c>
      <c r="U45" s="325">
        <v>1.920786242341441E-2</v>
      </c>
      <c r="V45" s="325">
        <v>2.109507056840923E-2</v>
      </c>
      <c r="W45" s="325">
        <v>1.9979369661806561E-2</v>
      </c>
      <c r="X45" s="325">
        <v>4.1683288870051141E-2</v>
      </c>
      <c r="Y45" s="325">
        <v>1.8980302180369869E-2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63.909697494253862</v>
      </c>
      <c r="C48" s="223">
        <v>76.467689139865769</v>
      </c>
      <c r="D48" s="223">
        <v>71.406428815843796</v>
      </c>
      <c r="E48" s="223">
        <v>68.808428100221164</v>
      </c>
      <c r="F48" s="223">
        <v>62.268432837586452</v>
      </c>
      <c r="G48" s="223">
        <v>82.029034332809715</v>
      </c>
      <c r="H48" s="223">
        <v>103.99946930293819</v>
      </c>
      <c r="I48" s="223">
        <v>102.4157033635486</v>
      </c>
      <c r="J48" s="223">
        <v>67.522333993463192</v>
      </c>
      <c r="K48" s="223">
        <v>57.634246133831681</v>
      </c>
      <c r="L48" s="223">
        <v>45.920086246819118</v>
      </c>
      <c r="M48" s="223">
        <v>53.02890156390265</v>
      </c>
      <c r="N48" s="223">
        <v>62.567682809197343</v>
      </c>
      <c r="O48" s="223">
        <v>71.472974168405784</v>
      </c>
      <c r="P48" s="223">
        <v>65.70281645786028</v>
      </c>
      <c r="Q48" s="223">
        <v>29.29597222680172</v>
      </c>
      <c r="R48" s="223">
        <v>18.580687027756301</v>
      </c>
      <c r="S48" s="223">
        <v>12.391635792136309</v>
      </c>
      <c r="T48" s="223">
        <v>22.051662641952891</v>
      </c>
      <c r="U48" s="223">
        <v>29.387464223937901</v>
      </c>
      <c r="V48" s="223">
        <v>15.673166922236909</v>
      </c>
      <c r="W48" s="223">
        <v>25.099543093855139</v>
      </c>
      <c r="X48" s="223">
        <v>19.56611901314972</v>
      </c>
      <c r="Y48" s="223">
        <v>26.963204930057081</v>
      </c>
      <c r="DA48" s="89" t="s">
        <v>1485</v>
      </c>
    </row>
    <row r="49" spans="1:105" ht="12" customHeight="1" x14ac:dyDescent="0.25">
      <c r="A49" s="55" t="s">
        <v>91</v>
      </c>
      <c r="B49" s="259">
        <v>0.45986543839988531</v>
      </c>
      <c r="C49" s="259">
        <v>0.55022709805324466</v>
      </c>
      <c r="D49" s="259">
        <v>0.51380854517319297</v>
      </c>
      <c r="E49" s="259">
        <v>0.49511450053055928</v>
      </c>
      <c r="F49" s="259">
        <v>0.44805563612496779</v>
      </c>
      <c r="G49" s="259">
        <v>0.59024403672669912</v>
      </c>
      <c r="H49" s="259">
        <v>0.74833340509347779</v>
      </c>
      <c r="I49" s="259">
        <v>0.7369373377266526</v>
      </c>
      <c r="J49" s="259">
        <v>0.48586034578711829</v>
      </c>
      <c r="K49" s="259">
        <v>0.41471011293049531</v>
      </c>
      <c r="L49" s="259">
        <v>0.33042028708044391</v>
      </c>
      <c r="M49" s="259">
        <v>0.38157212475869168</v>
      </c>
      <c r="N49" s="259">
        <v>0.45020890432661409</v>
      </c>
      <c r="O49" s="259">
        <v>0.51428737560019511</v>
      </c>
      <c r="P49" s="259">
        <v>0.47276791596822221</v>
      </c>
      <c r="Q49" s="259">
        <v>0.21080063964679141</v>
      </c>
      <c r="R49" s="259">
        <v>0.13369826678574909</v>
      </c>
      <c r="S49" s="259">
        <v>8.9164637753880102E-2</v>
      </c>
      <c r="T49" s="259">
        <v>0.15867384615909941</v>
      </c>
      <c r="U49" s="259">
        <v>0.21145897490769169</v>
      </c>
      <c r="V49" s="259">
        <v>0.11277705982646311</v>
      </c>
      <c r="W49" s="259">
        <v>0.18060502304088091</v>
      </c>
      <c r="X49" s="259">
        <v>0.14078899213324919</v>
      </c>
      <c r="Y49" s="259">
        <v>0.19401509539183029</v>
      </c>
      <c r="DA49" s="67" t="s">
        <v>1486</v>
      </c>
    </row>
    <row r="50" spans="1:105" ht="12" customHeight="1" x14ac:dyDescent="0.25">
      <c r="A50" s="173" t="s">
        <v>92</v>
      </c>
      <c r="B50" s="224">
        <v>0.5148846605095142</v>
      </c>
      <c r="C50" s="224">
        <v>0.6160573701081834</v>
      </c>
      <c r="D50" s="224">
        <v>0.57528162861924037</v>
      </c>
      <c r="E50" s="224">
        <v>0.55435099103346364</v>
      </c>
      <c r="F50" s="224">
        <v>0.50166190983670145</v>
      </c>
      <c r="G50" s="224">
        <v>0.66086201547401935</v>
      </c>
      <c r="H50" s="224">
        <v>0.83786551250766972</v>
      </c>
      <c r="I50" s="224">
        <v>0.82510599681601826</v>
      </c>
      <c r="J50" s="224">
        <v>0.54398965068147209</v>
      </c>
      <c r="K50" s="224">
        <v>0.4643268614598578</v>
      </c>
      <c r="L50" s="224">
        <v>0.36995243202193417</v>
      </c>
      <c r="M50" s="224">
        <v>0.42722417801146512</v>
      </c>
      <c r="N50" s="224">
        <v>0.50407279935875027</v>
      </c>
      <c r="O50" s="224">
        <v>0.57581774727757307</v>
      </c>
      <c r="P50" s="224">
        <v>0.52933081633635848</v>
      </c>
      <c r="Q50" s="224">
        <v>0.2360212503844335</v>
      </c>
      <c r="R50" s="224">
        <v>0.14969419520679511</v>
      </c>
      <c r="S50" s="224">
        <v>9.983247360163397E-2</v>
      </c>
      <c r="T50" s="224">
        <v>0.1776579029196885</v>
      </c>
      <c r="U50" s="224">
        <v>0.23675835019452041</v>
      </c>
      <c r="V50" s="224">
        <v>0.12626993314404319</v>
      </c>
      <c r="W50" s="224">
        <v>0.20221296972932101</v>
      </c>
      <c r="X50" s="224">
        <v>0.1576332691368067</v>
      </c>
      <c r="Y50" s="224">
        <v>0.21722744999522561</v>
      </c>
      <c r="DA50" s="177" t="s">
        <v>1487</v>
      </c>
    </row>
    <row r="51" spans="1:105" ht="12" customHeight="1" x14ac:dyDescent="0.25">
      <c r="A51" s="173" t="s">
        <v>93</v>
      </c>
      <c r="B51" s="224">
        <v>0.43108979656443769</v>
      </c>
      <c r="C51" s="224">
        <v>0.50513635853585348</v>
      </c>
      <c r="D51" s="224">
        <v>0.6455113709949305</v>
      </c>
      <c r="E51" s="224">
        <v>0.62558008045951696</v>
      </c>
      <c r="F51" s="224">
        <v>0.49050590350267609</v>
      </c>
      <c r="G51" s="224">
        <v>0.61783289606928771</v>
      </c>
      <c r="H51" s="224">
        <v>0.77145353558165586</v>
      </c>
      <c r="I51" s="224">
        <v>0.78247611505774839</v>
      </c>
      <c r="J51" s="224">
        <v>0.58570056693973016</v>
      </c>
      <c r="K51" s="224">
        <v>0.46152475036055302</v>
      </c>
      <c r="L51" s="224">
        <v>0.43349540321013819</v>
      </c>
      <c r="M51" s="224">
        <v>0.45083127887747942</v>
      </c>
      <c r="N51" s="224">
        <v>0.50980298308880212</v>
      </c>
      <c r="O51" s="224">
        <v>0.59333889650918958</v>
      </c>
      <c r="P51" s="224">
        <v>0.61000742141034503</v>
      </c>
      <c r="Q51" s="224">
        <v>0.33558502012899039</v>
      </c>
      <c r="R51" s="224">
        <v>0.2361724340507948</v>
      </c>
      <c r="S51" s="224">
        <v>0.16807727277286461</v>
      </c>
      <c r="T51" s="224">
        <v>0.28842564144564831</v>
      </c>
      <c r="U51" s="224">
        <v>0.3306637455762878</v>
      </c>
      <c r="V51" s="224">
        <v>0.20712656925920889</v>
      </c>
      <c r="W51" s="224">
        <v>0.30408179545212649</v>
      </c>
      <c r="X51" s="224">
        <v>0.25245106917887539</v>
      </c>
      <c r="Y51" s="224">
        <v>0.36332049150688978</v>
      </c>
      <c r="DA51" s="177" t="s">
        <v>1488</v>
      </c>
    </row>
    <row r="52" spans="1:105" ht="12" customHeight="1" x14ac:dyDescent="0.25">
      <c r="A52" s="173" t="s">
        <v>94</v>
      </c>
      <c r="B52" s="224">
        <v>0.37870577074255962</v>
      </c>
      <c r="C52" s="224">
        <v>0.45311989084619991</v>
      </c>
      <c r="D52" s="224">
        <v>0.42312869127756542</v>
      </c>
      <c r="E52" s="224">
        <v>0.40773387793973792</v>
      </c>
      <c r="F52" s="224">
        <v>0.36898022953119602</v>
      </c>
      <c r="G52" s="224">
        <v>0.48607441262069828</v>
      </c>
      <c r="H52" s="224">
        <v>0.61626327026101702</v>
      </c>
      <c r="I52" s="224">
        <v>0.60687844566840432</v>
      </c>
      <c r="J52" s="224">
        <v>0.40011294905045208</v>
      </c>
      <c r="K52" s="224">
        <v>0.34151971389402053</v>
      </c>
      <c r="L52" s="224">
        <v>0.27210583583575643</v>
      </c>
      <c r="M52" s="224">
        <v>0.31423010631853671</v>
      </c>
      <c r="N52" s="224">
        <v>0.37075347671575792</v>
      </c>
      <c r="O52" s="224">
        <v>0.42352301498787442</v>
      </c>
      <c r="P52" s="224">
        <v>0.3893311456979105</v>
      </c>
      <c r="Q52" s="224">
        <v>0.1735973440148891</v>
      </c>
      <c r="R52" s="224">
        <v>0.1101024363696867</v>
      </c>
      <c r="S52" s="224">
        <v>7.3428355436012074E-2</v>
      </c>
      <c r="T52" s="224">
        <v>0.13067018346813661</v>
      </c>
      <c r="U52" s="224">
        <v>0.17413949252523109</v>
      </c>
      <c r="V52" s="224">
        <v>9.2873522985916779E-2</v>
      </c>
      <c r="W52" s="224">
        <v>0.1487308215391461</v>
      </c>
      <c r="X52" s="224">
        <v>0.11594175018546821</v>
      </c>
      <c r="Y52" s="224">
        <v>0.15977420806336609</v>
      </c>
      <c r="DA52" s="177" t="s">
        <v>1489</v>
      </c>
    </row>
    <row r="53" spans="1:105" ht="12" customHeight="1" x14ac:dyDescent="0.25">
      <c r="A53" s="56" t="s">
        <v>95</v>
      </c>
      <c r="B53" s="260">
        <v>0.50290801039592192</v>
      </c>
      <c r="C53" s="260">
        <v>0.60211805854796907</v>
      </c>
      <c r="D53" s="260">
        <v>0.56542674398039328</v>
      </c>
      <c r="E53" s="260">
        <v>0.54374071919029698</v>
      </c>
      <c r="F53" s="260">
        <v>0.47954640012591943</v>
      </c>
      <c r="G53" s="260">
        <v>0.63888137743247853</v>
      </c>
      <c r="H53" s="260">
        <v>0.7988855767566867</v>
      </c>
      <c r="I53" s="260">
        <v>0.78909440411482956</v>
      </c>
      <c r="J53" s="260">
        <v>0.53200537721460162</v>
      </c>
      <c r="K53" s="260">
        <v>0.44076173568840388</v>
      </c>
      <c r="L53" s="260">
        <v>0.36766943288570603</v>
      </c>
      <c r="M53" s="260">
        <v>0.41319734529588847</v>
      </c>
      <c r="N53" s="260">
        <v>0.48144211376962132</v>
      </c>
      <c r="O53" s="260">
        <v>0.5474913311490901</v>
      </c>
      <c r="P53" s="260">
        <v>0.52107804848293748</v>
      </c>
      <c r="Q53" s="260">
        <v>0.25266823333426441</v>
      </c>
      <c r="R53" s="260">
        <v>0.16810512249708681</v>
      </c>
      <c r="S53" s="260">
        <v>0.11631909946235271</v>
      </c>
      <c r="T53" s="260">
        <v>0.2171135667202945</v>
      </c>
      <c r="U53" s="260">
        <v>0.27089327241588829</v>
      </c>
      <c r="V53" s="260">
        <v>0.15797279213989299</v>
      </c>
      <c r="W53" s="260">
        <v>0.26079783034547088</v>
      </c>
      <c r="X53" s="260">
        <v>0.2214039384668047</v>
      </c>
      <c r="Y53" s="260">
        <v>0.31935365195368581</v>
      </c>
      <c r="DA53" s="68" t="s">
        <v>1490</v>
      </c>
    </row>
    <row r="54" spans="1:105" ht="12" customHeight="1" x14ac:dyDescent="0.25">
      <c r="A54" s="37" t="s">
        <v>159</v>
      </c>
      <c r="B54" s="226">
        <v>1.02694697566953E-2</v>
      </c>
      <c r="C54" s="226">
        <v>1.1936546188795919E-2</v>
      </c>
      <c r="D54" s="226">
        <v>1.2131870178626309E-2</v>
      </c>
      <c r="E54" s="226">
        <v>1.150040357586788E-2</v>
      </c>
      <c r="F54" s="226">
        <v>2.3839851336767269E-2</v>
      </c>
      <c r="G54" s="226">
        <v>4.9138622482939508E-2</v>
      </c>
      <c r="H54" s="226">
        <v>4.4082624274048271E-2</v>
      </c>
      <c r="I54" s="226">
        <v>4.1529710373698119E-2</v>
      </c>
      <c r="J54" s="226">
        <v>2.9531898830886569E-2</v>
      </c>
      <c r="K54" s="226">
        <v>4.3709421013213991E-2</v>
      </c>
      <c r="L54" s="226">
        <v>2.0047524310566771E-2</v>
      </c>
      <c r="M54" s="226">
        <v>1.149179663088393E-2</v>
      </c>
      <c r="N54" s="226">
        <v>2.594738039703846E-2</v>
      </c>
      <c r="O54" s="226">
        <v>2.924392718331666E-2</v>
      </c>
      <c r="P54" s="226">
        <v>2.4297654106877561E-2</v>
      </c>
      <c r="Q54" s="226">
        <v>9.660153800843058E-3</v>
      </c>
      <c r="R54" s="226">
        <v>2.6518802419572452E-3</v>
      </c>
      <c r="S54" s="226">
        <v>2.7746346276709762E-3</v>
      </c>
      <c r="T54" s="226">
        <v>7.4603427184679509E-3</v>
      </c>
      <c r="U54" s="226">
        <v>1.078866398203882E-2</v>
      </c>
      <c r="V54" s="226">
        <v>5.4585608120266606E-3</v>
      </c>
      <c r="W54" s="226">
        <v>1.0114752068877349E-2</v>
      </c>
      <c r="X54" s="226">
        <v>7.730413444157141E-3</v>
      </c>
      <c r="Y54" s="226">
        <v>8.1503930795127771E-3</v>
      </c>
      <c r="DA54" s="69" t="s">
        <v>1491</v>
      </c>
    </row>
    <row r="55" spans="1:105" ht="12" customHeight="1" x14ac:dyDescent="0.25">
      <c r="A55" s="37" t="s">
        <v>35</v>
      </c>
      <c r="B55" s="226">
        <v>0.42627416961120618</v>
      </c>
      <c r="C55" s="226">
        <v>0.51531163804193481</v>
      </c>
      <c r="D55" s="226">
        <v>0.36294537141308209</v>
      </c>
      <c r="E55" s="226">
        <v>0.34453788378431111</v>
      </c>
      <c r="F55" s="226">
        <v>0.33050999349790972</v>
      </c>
      <c r="G55" s="226">
        <v>0.46339148650364242</v>
      </c>
      <c r="H55" s="226">
        <v>0.58086431283966866</v>
      </c>
      <c r="I55" s="226">
        <v>0.57043762437961576</v>
      </c>
      <c r="J55" s="226">
        <v>0.35112943904159272</v>
      </c>
      <c r="K55" s="226">
        <v>0.27522370302536392</v>
      </c>
      <c r="L55" s="226">
        <v>0.21050403222291461</v>
      </c>
      <c r="M55" s="226">
        <v>0.26798823637718311</v>
      </c>
      <c r="N55" s="226">
        <v>0.30335923044431262</v>
      </c>
      <c r="O55" s="226">
        <v>0.31837358037671332</v>
      </c>
      <c r="P55" s="226">
        <v>0.27391725991851468</v>
      </c>
      <c r="Q55" s="226">
        <v>0.1063951675389984</v>
      </c>
      <c r="R55" s="226">
        <v>6.5261289340960205E-2</v>
      </c>
      <c r="S55" s="226">
        <v>3.9910808258720051E-2</v>
      </c>
      <c r="T55" s="226">
        <v>6.226978163931695E-2</v>
      </c>
      <c r="U55" s="226">
        <v>9.5332366973394686E-2</v>
      </c>
      <c r="V55" s="226">
        <v>4.2486813153846517E-2</v>
      </c>
      <c r="W55" s="226">
        <v>6.6601941979947024E-2</v>
      </c>
      <c r="X55" s="226">
        <v>3.8204561770502563E-2</v>
      </c>
      <c r="Y55" s="226">
        <v>4.0209695947371227E-2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2.5776138659044628E-2</v>
      </c>
      <c r="U57" s="226">
        <v>3.7391322507299832E-2</v>
      </c>
      <c r="V57" s="226">
        <v>2.3359567513669889E-2</v>
      </c>
      <c r="W57" s="226">
        <v>7.0799331260048726E-2</v>
      </c>
      <c r="X57" s="226">
        <v>6.9985382241502345E-2</v>
      </c>
      <c r="Y57" s="226">
        <v>0.10063256873950351</v>
      </c>
      <c r="DA57" s="69" t="s">
        <v>1494</v>
      </c>
    </row>
    <row r="58" spans="1:105" ht="12" customHeight="1" x14ac:dyDescent="0.25">
      <c r="A58" s="37" t="s">
        <v>40</v>
      </c>
      <c r="B58" s="226">
        <v>6.6364371028020439E-2</v>
      </c>
      <c r="C58" s="226">
        <v>7.4869874317238308E-2</v>
      </c>
      <c r="D58" s="226">
        <v>0.19034950238868489</v>
      </c>
      <c r="E58" s="226">
        <v>0.18770243183011801</v>
      </c>
      <c r="F58" s="226">
        <v>0.12519655529124249</v>
      </c>
      <c r="G58" s="226">
        <v>0.12635126844589659</v>
      </c>
      <c r="H58" s="226">
        <v>0.17393863964296979</v>
      </c>
      <c r="I58" s="226">
        <v>0.17712706936151559</v>
      </c>
      <c r="J58" s="226">
        <v>0.15134403934212229</v>
      </c>
      <c r="K58" s="226">
        <v>0.1218286116498261</v>
      </c>
      <c r="L58" s="226">
        <v>0.13711787635222461</v>
      </c>
      <c r="M58" s="226">
        <v>0.13371731228782149</v>
      </c>
      <c r="N58" s="226">
        <v>0.15213550292827019</v>
      </c>
      <c r="O58" s="226">
        <v>0.1998738235890602</v>
      </c>
      <c r="P58" s="226">
        <v>0.22286313445754519</v>
      </c>
      <c r="Q58" s="226">
        <v>0.13661291199442291</v>
      </c>
      <c r="R58" s="226">
        <v>0.1001919529141693</v>
      </c>
      <c r="S58" s="226">
        <v>7.3633656575961631E-2</v>
      </c>
      <c r="T58" s="226">
        <v>0.1216073037034649</v>
      </c>
      <c r="U58" s="226">
        <v>0.12738091895315501</v>
      </c>
      <c r="V58" s="226">
        <v>8.6667850660349946E-2</v>
      </c>
      <c r="W58" s="226">
        <v>0.11328180503659779</v>
      </c>
      <c r="X58" s="226">
        <v>0.1054835810106427</v>
      </c>
      <c r="Y58" s="226">
        <v>0.17036099418729819</v>
      </c>
      <c r="DA58" s="69" t="s">
        <v>1495</v>
      </c>
    </row>
    <row r="59" spans="1:105" ht="12" customHeight="1" x14ac:dyDescent="0.25">
      <c r="A59" s="57" t="s">
        <v>1496</v>
      </c>
      <c r="B59" s="261">
        <v>1.838326584406446</v>
      </c>
      <c r="C59" s="261">
        <v>2.154088554280873</v>
      </c>
      <c r="D59" s="261">
        <v>2.752699607584554</v>
      </c>
      <c r="E59" s="261">
        <v>2.667705201442764</v>
      </c>
      <c r="F59" s="261">
        <v>2.0916988743492282</v>
      </c>
      <c r="G59" s="261">
        <v>2.634668337354686</v>
      </c>
      <c r="H59" s="261">
        <v>3.2897636510914672</v>
      </c>
      <c r="I59" s="261">
        <v>3.336768013155055</v>
      </c>
      <c r="J59" s="261">
        <v>2.497644182924406</v>
      </c>
      <c r="K59" s="261">
        <v>1.9681125016433381</v>
      </c>
      <c r="L59" s="261">
        <v>1.848584982270788</v>
      </c>
      <c r="M59" s="261">
        <v>1.922511577975947</v>
      </c>
      <c r="N59" s="261">
        <v>2.1739887700676959</v>
      </c>
      <c r="O59" s="261">
        <v>2.530216849732807</v>
      </c>
      <c r="P59" s="261">
        <v>2.6012976145591549</v>
      </c>
      <c r="Q59" s="261">
        <v>1.431058839128617</v>
      </c>
      <c r="R59" s="261">
        <v>1.007126745934608</v>
      </c>
      <c r="S59" s="261">
        <v>0.71674375323959993</v>
      </c>
      <c r="T59" s="261">
        <v>1.229953778817314</v>
      </c>
      <c r="U59" s="261">
        <v>1.4100727014109169</v>
      </c>
      <c r="V59" s="261">
        <v>0.8832644187837817</v>
      </c>
      <c r="W59" s="261">
        <v>1.296717419128546</v>
      </c>
      <c r="X59" s="261">
        <v>1.0765448763387451</v>
      </c>
      <c r="Y59" s="261">
        <v>1.549333163344534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10.539536455384587</v>
      </c>
      <c r="C60" s="261">
        <f t="shared" si="1"/>
        <v>12.626455258612706</v>
      </c>
      <c r="D60" s="261">
        <f t="shared" si="1"/>
        <v>11.246261431894766</v>
      </c>
      <c r="E60" s="261">
        <f t="shared" si="1"/>
        <v>10.771663676531217</v>
      </c>
      <c r="F60" s="261">
        <f t="shared" si="1"/>
        <v>9.9470463133076876</v>
      </c>
      <c r="G60" s="261">
        <f t="shared" si="1"/>
        <v>13.135852582130548</v>
      </c>
      <c r="H60" s="261">
        <f t="shared" si="1"/>
        <v>16.813265841289379</v>
      </c>
      <c r="I60" s="261">
        <f t="shared" si="1"/>
        <v>16.35756998166076</v>
      </c>
      <c r="J60" s="261">
        <f t="shared" si="1"/>
        <v>10.674576570357777</v>
      </c>
      <c r="K60" s="261">
        <f t="shared" si="1"/>
        <v>8.9796353608869843</v>
      </c>
      <c r="L60" s="261">
        <f t="shared" si="1"/>
        <v>7.1216880615843836</v>
      </c>
      <c r="M60" s="261">
        <f t="shared" si="1"/>
        <v>8.3178395488958348</v>
      </c>
      <c r="N60" s="261">
        <f t="shared" si="1"/>
        <v>9.8659329818049191</v>
      </c>
      <c r="O60" s="261">
        <f t="shared" si="1"/>
        <v>11.217181465462607</v>
      </c>
      <c r="P60" s="261">
        <f t="shared" si="1"/>
        <v>10.138820944850634</v>
      </c>
      <c r="Q60" s="261">
        <f t="shared" si="1"/>
        <v>4.4077074306122501</v>
      </c>
      <c r="R60" s="261">
        <f t="shared" si="1"/>
        <v>2.7471738796245453</v>
      </c>
      <c r="S60" s="261">
        <f t="shared" si="1"/>
        <v>1.7785164180633453</v>
      </c>
      <c r="T60" s="261">
        <f t="shared" si="1"/>
        <v>3.1925668712474669</v>
      </c>
      <c r="U60" s="261">
        <f t="shared" si="1"/>
        <v>4.3777277159674171</v>
      </c>
      <c r="V60" s="261">
        <f t="shared" si="1"/>
        <v>2.2545089974024202</v>
      </c>
      <c r="W60" s="261">
        <f t="shared" si="1"/>
        <v>3.6791708976250215</v>
      </c>
      <c r="X60" s="261">
        <f t="shared" si="1"/>
        <v>2.830611704481913</v>
      </c>
      <c r="Y60" s="261">
        <f t="shared" si="1"/>
        <v>3.8100803506374947</v>
      </c>
      <c r="DA60" s="70"/>
    </row>
    <row r="61" spans="1:105" ht="12" customHeight="1" x14ac:dyDescent="0.25">
      <c r="A61" s="60" t="s">
        <v>1499</v>
      </c>
      <c r="B61" s="262">
        <v>8.5533430562703412</v>
      </c>
      <c r="C61" s="262">
        <v>10.25542215041029</v>
      </c>
      <c r="D61" s="262">
        <v>9.1903940009083307</v>
      </c>
      <c r="E61" s="262">
        <v>8.8055147991103446</v>
      </c>
      <c r="F61" s="262">
        <v>8.14987751924434</v>
      </c>
      <c r="G61" s="262">
        <v>10.81662422121657</v>
      </c>
      <c r="H61" s="262">
        <v>13.712402661318</v>
      </c>
      <c r="I61" s="262">
        <v>13.394239922321921</v>
      </c>
      <c r="J61" s="262">
        <v>8.7282409878954397</v>
      </c>
      <c r="K61" s="262">
        <v>7.4329530517854341</v>
      </c>
      <c r="L61" s="262">
        <v>5.8835503711266206</v>
      </c>
      <c r="M61" s="262">
        <v>6.9093944528911031</v>
      </c>
      <c r="N61" s="262">
        <v>8.2094245516543012</v>
      </c>
      <c r="O61" s="262">
        <v>9.3656048654986588</v>
      </c>
      <c r="P61" s="262">
        <v>8.4586282247863807</v>
      </c>
      <c r="Q61" s="262">
        <v>3.6336875789165179</v>
      </c>
      <c r="R61" s="262">
        <v>2.2499310859667672</v>
      </c>
      <c r="S61" s="262">
        <v>1.485537081088893</v>
      </c>
      <c r="T61" s="262">
        <v>2.6524011300003489</v>
      </c>
      <c r="U61" s="262">
        <v>3.6536924456716662</v>
      </c>
      <c r="V61" s="262">
        <v>1.8816438847864221</v>
      </c>
      <c r="W61" s="262">
        <v>3.0709064929135632</v>
      </c>
      <c r="X61" s="262">
        <v>2.3622901257534501</v>
      </c>
      <c r="Y61" s="262">
        <v>3.1702693063850629</v>
      </c>
      <c r="DA61" s="72" t="s">
        <v>1500</v>
      </c>
    </row>
    <row r="62" spans="1:105" ht="12" customHeight="1" x14ac:dyDescent="0.25">
      <c r="A62" s="59" t="s">
        <v>28</v>
      </c>
      <c r="B62" s="230">
        <v>0.29877911720854211</v>
      </c>
      <c r="C62" s="230">
        <v>0.38754707326250742</v>
      </c>
      <c r="D62" s="230">
        <v>3.3099914171777969</v>
      </c>
      <c r="E62" s="230">
        <v>5.5945130280000201</v>
      </c>
      <c r="F62" s="230">
        <v>4.7713303044895374</v>
      </c>
      <c r="G62" s="230">
        <v>5.7820382054069972</v>
      </c>
      <c r="H62" s="230">
        <v>9.043107547732717</v>
      </c>
      <c r="I62" s="230">
        <v>9.8143735984613869</v>
      </c>
      <c r="J62" s="230">
        <v>6.3029595065953803</v>
      </c>
      <c r="K62" s="230">
        <v>5.3523667563391646</v>
      </c>
      <c r="L62" s="230">
        <v>4.5802022948099124</v>
      </c>
      <c r="M62" s="230">
        <v>5.5666452838838438</v>
      </c>
      <c r="N62" s="230">
        <v>6.5537510609835419</v>
      </c>
      <c r="O62" s="230">
        <v>7.8003555016303263</v>
      </c>
      <c r="P62" s="230">
        <v>6.8116165938584849</v>
      </c>
      <c r="Q62" s="230">
        <v>2.8383524420814372</v>
      </c>
      <c r="R62" s="230">
        <v>1.7096904546880101</v>
      </c>
      <c r="S62" s="230">
        <v>1.1144942400839311</v>
      </c>
      <c r="T62" s="230">
        <v>2.052582371344454</v>
      </c>
      <c r="U62" s="230">
        <v>2.9295681997902072</v>
      </c>
      <c r="V62" s="230">
        <v>1.4609222528276</v>
      </c>
      <c r="W62" s="230">
        <v>2.4451652973938049</v>
      </c>
      <c r="X62" s="230">
        <v>1.943414374700728</v>
      </c>
      <c r="Y62" s="230">
        <v>2.5117714802213702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1.491643051756612E-3</v>
      </c>
      <c r="T63" s="295">
        <v>2.4306214592109158E-3</v>
      </c>
      <c r="U63" s="295">
        <v>6.1878623256963446E-3</v>
      </c>
      <c r="V63" s="295">
        <v>1.8619313193948041E-3</v>
      </c>
      <c r="W63" s="295">
        <v>5.2399753661536968E-3</v>
      </c>
      <c r="X63" s="295">
        <v>5.6571042843687157E-2</v>
      </c>
      <c r="Y63" s="295">
        <v>0.15815606805978991</v>
      </c>
      <c r="DA63" s="122" t="s">
        <v>1502</v>
      </c>
    </row>
    <row r="64" spans="1:105" ht="12" customHeight="1" x14ac:dyDescent="0.25">
      <c r="A64" s="59" t="s">
        <v>159</v>
      </c>
      <c r="B64" s="295">
        <v>6.4855137988662104E-2</v>
      </c>
      <c r="C64" s="295">
        <v>7.7078804459371181E-2</v>
      </c>
      <c r="D64" s="295">
        <v>7.3922524216829238E-2</v>
      </c>
      <c r="E64" s="295">
        <v>7.4069934949618541E-2</v>
      </c>
      <c r="F64" s="295">
        <v>0.125993526658044</v>
      </c>
      <c r="G64" s="295">
        <v>0.29020698911501969</v>
      </c>
      <c r="H64" s="295">
        <v>0.23071782916280831</v>
      </c>
      <c r="I64" s="295">
        <v>0.24293912953117561</v>
      </c>
      <c r="J64" s="295">
        <v>0.17935877245878221</v>
      </c>
      <c r="K64" s="295">
        <v>0.27325919187358061</v>
      </c>
      <c r="L64" s="295">
        <v>0.11333214417615579</v>
      </c>
      <c r="M64" s="295">
        <v>5.5211816781467277E-2</v>
      </c>
      <c r="N64" s="295">
        <v>0.11352597206049291</v>
      </c>
      <c r="O64" s="295">
        <v>0.1175906941997263</v>
      </c>
      <c r="P64" s="295">
        <v>0.1203906449316728</v>
      </c>
      <c r="Q64" s="295">
        <v>6.142905738457391E-2</v>
      </c>
      <c r="R64" s="295">
        <v>2.0352205139249398E-2</v>
      </c>
      <c r="S64" s="295">
        <v>2.209094882851682E-2</v>
      </c>
      <c r="T64" s="295">
        <v>6.3011547948220559E-2</v>
      </c>
      <c r="U64" s="295">
        <v>7.1350329251539071E-2</v>
      </c>
      <c r="V64" s="295">
        <v>4.6581105871641638E-2</v>
      </c>
      <c r="W64" s="295">
        <v>8.0010355022218496E-2</v>
      </c>
      <c r="X64" s="295">
        <v>5.9792658046292163E-2</v>
      </c>
      <c r="Y64" s="295">
        <v>8.4325361774547275E-2</v>
      </c>
      <c r="DA64" s="122" t="s">
        <v>1503</v>
      </c>
    </row>
    <row r="65" spans="1:105" ht="12" customHeight="1" x14ac:dyDescent="0.25">
      <c r="A65" s="59" t="s">
        <v>32</v>
      </c>
      <c r="B65" s="295">
        <v>5.4976447757506088</v>
      </c>
      <c r="C65" s="295">
        <v>6.4632336464444098</v>
      </c>
      <c r="D65" s="295">
        <v>3.5949629881442871</v>
      </c>
      <c r="E65" s="295">
        <v>0.91788808945833966</v>
      </c>
      <c r="F65" s="295">
        <v>1.505809587712801</v>
      </c>
      <c r="G65" s="295">
        <v>2.0076428040532841</v>
      </c>
      <c r="H65" s="295">
        <v>1.3984734906152001</v>
      </c>
      <c r="I65" s="295">
        <v>0</v>
      </c>
      <c r="J65" s="295">
        <v>0.11337628772277571</v>
      </c>
      <c r="K65" s="295">
        <v>8.6704754207112475E-2</v>
      </c>
      <c r="L65" s="295">
        <v>0</v>
      </c>
      <c r="M65" s="295">
        <v>0</v>
      </c>
      <c r="N65" s="295">
        <v>0.21487860002438999</v>
      </c>
      <c r="O65" s="295">
        <v>0.16746910768980711</v>
      </c>
      <c r="P65" s="295">
        <v>0.16940866276324379</v>
      </c>
      <c r="Q65" s="295">
        <v>5.7337674129247437E-2</v>
      </c>
      <c r="R65" s="295">
        <v>1.9032042316218821E-2</v>
      </c>
      <c r="S65" s="295">
        <v>2.970034871999978E-2</v>
      </c>
      <c r="T65" s="295">
        <v>8.4335488867979067E-3</v>
      </c>
      <c r="U65" s="295">
        <v>1.6109863442745238E-2</v>
      </c>
      <c r="V65" s="295">
        <v>9.7136605625030813E-3</v>
      </c>
      <c r="W65" s="295">
        <v>1.3651948398925589E-2</v>
      </c>
      <c r="X65" s="295">
        <v>7.0100936045609007E-3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2.6920640253225279</v>
      </c>
      <c r="C66" s="295">
        <v>3.327562626243997</v>
      </c>
      <c r="D66" s="295">
        <v>2.2115170713694172</v>
      </c>
      <c r="E66" s="295">
        <v>2.2190437467023658</v>
      </c>
      <c r="F66" s="295">
        <v>1.7467441003839581</v>
      </c>
      <c r="G66" s="295">
        <v>2.7367362226412708</v>
      </c>
      <c r="H66" s="295">
        <v>3.040103793807273</v>
      </c>
      <c r="I66" s="295">
        <v>3.336927194329363</v>
      </c>
      <c r="J66" s="295">
        <v>2.1325464211185019</v>
      </c>
      <c r="K66" s="295">
        <v>1.720622349365575</v>
      </c>
      <c r="L66" s="295">
        <v>1.190015932140553</v>
      </c>
      <c r="M66" s="295">
        <v>1.287537352225792</v>
      </c>
      <c r="N66" s="295">
        <v>1.3272689185858779</v>
      </c>
      <c r="O66" s="295">
        <v>1.2801895619788</v>
      </c>
      <c r="P66" s="295">
        <v>1.3572123232329789</v>
      </c>
      <c r="Q66" s="295">
        <v>0.67656840532125884</v>
      </c>
      <c r="R66" s="295">
        <v>0.50085638382328834</v>
      </c>
      <c r="S66" s="295">
        <v>0.31775990040468921</v>
      </c>
      <c r="T66" s="295">
        <v>0.52594304036166528</v>
      </c>
      <c r="U66" s="295">
        <v>0.63047619086147799</v>
      </c>
      <c r="V66" s="295">
        <v>0.36256493420528291</v>
      </c>
      <c r="W66" s="295">
        <v>0.52683891673246042</v>
      </c>
      <c r="X66" s="295">
        <v>0.29550195655818162</v>
      </c>
      <c r="Y66" s="295">
        <v>0.416016396329356</v>
      </c>
      <c r="DA66" s="122" t="s">
        <v>1505</v>
      </c>
    </row>
    <row r="67" spans="1:105" ht="12" customHeight="1" x14ac:dyDescent="0.25">
      <c r="A67" s="60" t="s">
        <v>1506</v>
      </c>
      <c r="B67" s="262">
        <v>1.986193399114246</v>
      </c>
      <c r="C67" s="262">
        <v>2.3710331082024161</v>
      </c>
      <c r="D67" s="262">
        <v>2.0558674309864342</v>
      </c>
      <c r="E67" s="262">
        <v>1.966148877420872</v>
      </c>
      <c r="F67" s="262">
        <v>1.7971687940633481</v>
      </c>
      <c r="G67" s="262">
        <v>2.319228360913979</v>
      </c>
      <c r="H67" s="262">
        <v>3.1008631799713768</v>
      </c>
      <c r="I67" s="262">
        <v>2.9633300593388401</v>
      </c>
      <c r="J67" s="262">
        <v>1.9463355824623381</v>
      </c>
      <c r="K67" s="262">
        <v>1.5466823091015509</v>
      </c>
      <c r="L67" s="262">
        <v>1.238137690457763</v>
      </c>
      <c r="M67" s="262">
        <v>1.408445096004731</v>
      </c>
      <c r="N67" s="262">
        <v>1.6565084301506181</v>
      </c>
      <c r="O67" s="262">
        <v>1.8515765999639491</v>
      </c>
      <c r="P67" s="262">
        <v>1.680192720064253</v>
      </c>
      <c r="Q67" s="262">
        <v>0.77401985169573184</v>
      </c>
      <c r="R67" s="262">
        <v>0.49724279365777801</v>
      </c>
      <c r="S67" s="262">
        <v>0.29297933697445222</v>
      </c>
      <c r="T67" s="262">
        <v>0.5401657412471178</v>
      </c>
      <c r="U67" s="262">
        <v>0.72403527029575054</v>
      </c>
      <c r="V67" s="262">
        <v>0.37286511261599792</v>
      </c>
      <c r="W67" s="262">
        <v>0.60826440471145815</v>
      </c>
      <c r="X67" s="262">
        <v>0.46832157872846308</v>
      </c>
      <c r="Y67" s="262">
        <v>0.63981104425243196</v>
      </c>
      <c r="DA67" s="72" t="s">
        <v>1507</v>
      </c>
    </row>
    <row r="68" spans="1:105" ht="12" customHeight="1" x14ac:dyDescent="0.25">
      <c r="A68" s="147" t="s">
        <v>28</v>
      </c>
      <c r="B68" s="229">
        <v>4.7713389418016908E-2</v>
      </c>
      <c r="C68" s="229">
        <v>6.2083273119664037E-2</v>
      </c>
      <c r="D68" s="229">
        <v>0.52753054099506169</v>
      </c>
      <c r="E68" s="229">
        <v>0.85305312717577908</v>
      </c>
      <c r="F68" s="229">
        <v>0.74648617383458837</v>
      </c>
      <c r="G68" s="229">
        <v>0.93767582351404943</v>
      </c>
      <c r="H68" s="229">
        <v>1.377891934241021</v>
      </c>
      <c r="I68" s="229">
        <v>1.4283454818357699</v>
      </c>
      <c r="J68" s="229">
        <v>0.96504756548155934</v>
      </c>
      <c r="K68" s="229">
        <v>0.75726952198629038</v>
      </c>
      <c r="L68" s="229">
        <v>0.75688444610227257</v>
      </c>
      <c r="M68" s="229">
        <v>0.95629838629383146</v>
      </c>
      <c r="N68" s="229">
        <v>1.15804558807526</v>
      </c>
      <c r="O68" s="229">
        <v>1.418649833992665</v>
      </c>
      <c r="P68" s="229">
        <v>1.2279428625895401</v>
      </c>
      <c r="Q68" s="229">
        <v>0.48394822839225887</v>
      </c>
      <c r="R68" s="229">
        <v>0.27749523366676282</v>
      </c>
      <c r="S68" s="229">
        <v>0.20939443846384281</v>
      </c>
      <c r="T68" s="229">
        <v>0.35042925072615833</v>
      </c>
      <c r="U68" s="229">
        <v>0.51419515670750182</v>
      </c>
      <c r="V68" s="229">
        <v>0.25402954109818893</v>
      </c>
      <c r="W68" s="229">
        <v>0.42649803492781879</v>
      </c>
      <c r="X68" s="229">
        <v>0.3456130339595862</v>
      </c>
      <c r="Y68" s="229">
        <v>0.35264841062181229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2.8025426061201229E-4</v>
      </c>
      <c r="T70" s="229">
        <v>4.1497036544861979E-4</v>
      </c>
      <c r="U70" s="229">
        <v>1.086087990193822E-3</v>
      </c>
      <c r="V70" s="229">
        <v>3.2375819979930411E-4</v>
      </c>
      <c r="W70" s="229">
        <v>9.1398287024470218E-4</v>
      </c>
      <c r="X70" s="229">
        <v>1.006048427241631E-2</v>
      </c>
      <c r="Y70" s="229">
        <v>2.2204840874522781E-2</v>
      </c>
      <c r="DA70" s="73" t="s">
        <v>1510</v>
      </c>
    </row>
    <row r="71" spans="1:105" ht="12" customHeight="1" x14ac:dyDescent="0.25">
      <c r="A71" s="147" t="s">
        <v>159</v>
      </c>
      <c r="B71" s="229">
        <v>1.0357010501682371E-2</v>
      </c>
      <c r="C71" s="229">
        <v>1.234767283546731E-2</v>
      </c>
      <c r="D71" s="229">
        <v>1.1781417011973411E-2</v>
      </c>
      <c r="E71" s="229">
        <v>1.129420725668894E-2</v>
      </c>
      <c r="F71" s="229">
        <v>1.9711992178447959E-2</v>
      </c>
      <c r="G71" s="229">
        <v>4.7063002325631327E-2</v>
      </c>
      <c r="H71" s="229">
        <v>3.5154313294519672E-2</v>
      </c>
      <c r="I71" s="229">
        <v>3.5356409101989873E-2</v>
      </c>
      <c r="J71" s="229">
        <v>2.746166249806754E-2</v>
      </c>
      <c r="K71" s="229">
        <v>3.8661561703219292E-2</v>
      </c>
      <c r="L71" s="229">
        <v>1.8728285706409529E-2</v>
      </c>
      <c r="M71" s="229">
        <v>9.4848815758617998E-3</v>
      </c>
      <c r="N71" s="229">
        <v>2.006000073137949E-2</v>
      </c>
      <c r="O71" s="229">
        <v>2.1386207176154661E-2</v>
      </c>
      <c r="P71" s="229">
        <v>2.17030467187024E-2</v>
      </c>
      <c r="Q71" s="229">
        <v>1.047385203201554E-2</v>
      </c>
      <c r="R71" s="229">
        <v>3.3033113715198819E-3</v>
      </c>
      <c r="S71" s="229">
        <v>4.1505120966191878E-3</v>
      </c>
      <c r="T71" s="229">
        <v>1.0757711769748411E-2</v>
      </c>
      <c r="U71" s="229">
        <v>1.2523345158257201E-2</v>
      </c>
      <c r="V71" s="229">
        <v>8.0996623369359137E-3</v>
      </c>
      <c r="W71" s="229">
        <v>1.3955808724761839E-2</v>
      </c>
      <c r="X71" s="229">
        <v>1.0633410056498821E-2</v>
      </c>
      <c r="Y71" s="229">
        <v>1.1839136258638701E-2</v>
      </c>
      <c r="DA71" s="73" t="s">
        <v>1511</v>
      </c>
    </row>
    <row r="72" spans="1:105" ht="12" customHeight="1" x14ac:dyDescent="0.25">
      <c r="A72" s="147" t="s">
        <v>32</v>
      </c>
      <c r="B72" s="229">
        <v>0.87794377504712551</v>
      </c>
      <c r="C72" s="229">
        <v>1.035380544434187</v>
      </c>
      <c r="D72" s="229">
        <v>0.57294794184389597</v>
      </c>
      <c r="E72" s="229">
        <v>0.13995986803336749</v>
      </c>
      <c r="F72" s="229">
        <v>0.2355875543970386</v>
      </c>
      <c r="G72" s="229">
        <v>0.3255803667731399</v>
      </c>
      <c r="H72" s="229">
        <v>0.21308442178725301</v>
      </c>
      <c r="I72" s="229">
        <v>0</v>
      </c>
      <c r="J72" s="229">
        <v>1.7359069233383422E-2</v>
      </c>
      <c r="K72" s="229">
        <v>1.2267258721498231E-2</v>
      </c>
      <c r="L72" s="229">
        <v>0</v>
      </c>
      <c r="M72" s="229">
        <v>0</v>
      </c>
      <c r="N72" s="229">
        <v>3.7968975692630171E-2</v>
      </c>
      <c r="O72" s="229">
        <v>3.0457588987244062E-2</v>
      </c>
      <c r="P72" s="229">
        <v>3.0539616467627241E-2</v>
      </c>
      <c r="Q72" s="229">
        <v>9.776258016299515E-3</v>
      </c>
      <c r="R72" s="229">
        <v>3.0890393142298999E-3</v>
      </c>
      <c r="S72" s="229">
        <v>5.5801884107865071E-3</v>
      </c>
      <c r="T72" s="229">
        <v>1.4398263663480829E-3</v>
      </c>
      <c r="U72" s="229">
        <v>2.8275886385140479E-3</v>
      </c>
      <c r="V72" s="229">
        <v>1.68904041970769E-3</v>
      </c>
      <c r="W72" s="229">
        <v>2.3812415345840728E-3</v>
      </c>
      <c r="X72" s="229">
        <v>1.246661417427292E-3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2.122374786840845E-2</v>
      </c>
      <c r="H73" s="229">
        <v>0.11604071372160291</v>
      </c>
      <c r="I73" s="229">
        <v>0.27030853882853162</v>
      </c>
      <c r="J73" s="229">
        <v>5.9520019412562387E-2</v>
      </c>
      <c r="K73" s="229">
        <v>0.26833701082024791</v>
      </c>
      <c r="L73" s="229">
        <v>2.547055196720599E-2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1513</v>
      </c>
    </row>
    <row r="74" spans="1:105" ht="12" customHeight="1" x14ac:dyDescent="0.25">
      <c r="A74" s="147" t="s">
        <v>35</v>
      </c>
      <c r="B74" s="229">
        <v>0.42990788773498517</v>
      </c>
      <c r="C74" s="229">
        <v>0.53306035214968706</v>
      </c>
      <c r="D74" s="229">
        <v>0.35246097347105498</v>
      </c>
      <c r="E74" s="229">
        <v>0.33836049679216218</v>
      </c>
      <c r="F74" s="229">
        <v>0.27328234202038992</v>
      </c>
      <c r="G74" s="229">
        <v>0.44381778537993072</v>
      </c>
      <c r="H74" s="229">
        <v>0.46321847601965283</v>
      </c>
      <c r="I74" s="229">
        <v>0.48564331013264828</v>
      </c>
      <c r="J74" s="229">
        <v>0.3265146682004435</v>
      </c>
      <c r="K74" s="229">
        <v>0.24343900994448781</v>
      </c>
      <c r="L74" s="229">
        <v>0.19665169607720631</v>
      </c>
      <c r="M74" s="229">
        <v>0.22118705781222359</v>
      </c>
      <c r="N74" s="229">
        <v>0.23452796742742449</v>
      </c>
      <c r="O74" s="229">
        <v>0.232827940880487</v>
      </c>
      <c r="P74" s="229">
        <v>0.24466720379346241</v>
      </c>
      <c r="Q74" s="229">
        <v>0.11535709106698901</v>
      </c>
      <c r="R74" s="229">
        <v>8.1292645040763029E-2</v>
      </c>
      <c r="S74" s="229">
        <v>5.9701659747075642E-2</v>
      </c>
      <c r="T74" s="229">
        <v>8.9792170161655666E-2</v>
      </c>
      <c r="U74" s="229">
        <v>0.1106606099095362</v>
      </c>
      <c r="V74" s="229">
        <v>6.3043877712315094E-2</v>
      </c>
      <c r="W74" s="229">
        <v>9.1893894841951429E-2</v>
      </c>
      <c r="X74" s="229">
        <v>5.2551493431653863E-2</v>
      </c>
      <c r="Y74" s="229">
        <v>5.8407988988405692E-2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4.8158189983934362E-2</v>
      </c>
      <c r="C76" s="229">
        <v>6.1479950094863151E-2</v>
      </c>
      <c r="D76" s="229">
        <v>0.1289372035340772</v>
      </c>
      <c r="E76" s="229">
        <v>0.20869841069902551</v>
      </c>
      <c r="F76" s="229">
        <v>0.17185476666218891</v>
      </c>
      <c r="G76" s="229">
        <v>0.19653905568187721</v>
      </c>
      <c r="H76" s="229">
        <v>0.15947924472610761</v>
      </c>
      <c r="I76" s="229">
        <v>0.17937696840838721</v>
      </c>
      <c r="J76" s="229">
        <v>0.13047321522206581</v>
      </c>
      <c r="K76" s="229">
        <v>0.1408903857124657</v>
      </c>
      <c r="L76" s="229">
        <v>8.9713297804809342E-2</v>
      </c>
      <c r="M76" s="229">
        <v>0.13357520609668219</v>
      </c>
      <c r="N76" s="229">
        <v>0.1318448101276691</v>
      </c>
      <c r="O76" s="229">
        <v>0.1386120055492493</v>
      </c>
      <c r="P76" s="229">
        <v>0.13535310551482621</v>
      </c>
      <c r="Q76" s="229">
        <v>3.8542295419414389E-2</v>
      </c>
      <c r="R76" s="229">
        <v>2.730433789321594E-2</v>
      </c>
      <c r="S76" s="229">
        <v>1.145812501740626E-2</v>
      </c>
      <c r="T76" s="229">
        <v>5.3990574303358657E-2</v>
      </c>
      <c r="U76" s="229">
        <v>7.8046646980571871E-2</v>
      </c>
      <c r="V76" s="229">
        <v>4.2870606082821228E-2</v>
      </c>
      <c r="W76" s="229">
        <v>6.869711413931788E-2</v>
      </c>
      <c r="X76" s="229">
        <v>4.2092389791705723E-2</v>
      </c>
      <c r="Y76" s="229">
        <v>0.1897872723547441</v>
      </c>
      <c r="DA76" s="73" t="s">
        <v>1516</v>
      </c>
    </row>
    <row r="77" spans="1:105" ht="12" customHeight="1" x14ac:dyDescent="0.25">
      <c r="A77" s="147" t="s">
        <v>39</v>
      </c>
      <c r="B77" s="229">
        <v>0.57211314642850186</v>
      </c>
      <c r="C77" s="229">
        <v>0.66668131556854737</v>
      </c>
      <c r="D77" s="229">
        <v>0.46220935413037029</v>
      </c>
      <c r="E77" s="229">
        <v>0.4147827674638489</v>
      </c>
      <c r="F77" s="229">
        <v>0.35024596497069438</v>
      </c>
      <c r="G77" s="229">
        <v>0.34732857937094241</v>
      </c>
      <c r="H77" s="229">
        <v>0.7359940761812197</v>
      </c>
      <c r="I77" s="229">
        <v>0.56429935103151319</v>
      </c>
      <c r="J77" s="229">
        <v>0.41995938241425629</v>
      </c>
      <c r="K77" s="229">
        <v>8.5817560213341817E-2</v>
      </c>
      <c r="L77" s="229">
        <v>0.15068941279985951</v>
      </c>
      <c r="M77" s="229">
        <v>8.7899564226132196E-2</v>
      </c>
      <c r="N77" s="229">
        <v>7.4061088096254557E-2</v>
      </c>
      <c r="O77" s="229">
        <v>9.6430233781497829E-3</v>
      </c>
      <c r="P77" s="229">
        <v>1.9986884980094179E-2</v>
      </c>
      <c r="Q77" s="229">
        <v>0.11592212676875439</v>
      </c>
      <c r="R77" s="229">
        <v>0.1047582263712864</v>
      </c>
      <c r="S77" s="229">
        <v>2.414158978109779E-3</v>
      </c>
      <c r="T77" s="229">
        <v>3.3341237554400098E-2</v>
      </c>
      <c r="U77" s="229">
        <v>4.6958349111756153E-3</v>
      </c>
      <c r="V77" s="229">
        <v>2.8086267662297058E-3</v>
      </c>
      <c r="W77" s="229">
        <v>3.9243276727793652E-3</v>
      </c>
      <c r="X77" s="229">
        <v>6.1241057991750086E-3</v>
      </c>
      <c r="Y77" s="229">
        <v>4.9233951543083748E-3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42.763537612983484</v>
      </c>
      <c r="C79" s="261">
        <f t="shared" si="2"/>
        <v>51.242368494886321</v>
      </c>
      <c r="D79" s="261">
        <f t="shared" si="2"/>
        <v>46.907160391003544</v>
      </c>
      <c r="E79" s="261">
        <f t="shared" si="2"/>
        <v>45.259390554057859</v>
      </c>
      <c r="F79" s="261">
        <f t="shared" si="2"/>
        <v>41.409893977347338</v>
      </c>
      <c r="G79" s="261">
        <f t="shared" si="2"/>
        <v>54.74457348248481</v>
      </c>
      <c r="H79" s="261">
        <f t="shared" si="2"/>
        <v>69.375228176056041</v>
      </c>
      <c r="I79" s="261">
        <f t="shared" si="2"/>
        <v>68.352781487823904</v>
      </c>
      <c r="J79" s="261">
        <f t="shared" si="2"/>
        <v>44.538436290814147</v>
      </c>
      <c r="K79" s="261">
        <f t="shared" si="2"/>
        <v>38.543905988126902</v>
      </c>
      <c r="L79" s="261">
        <f t="shared" si="2"/>
        <v>30.106991682540269</v>
      </c>
      <c r="M79" s="261">
        <f t="shared" si="2"/>
        <v>35.108407471478529</v>
      </c>
      <c r="N79" s="261">
        <f t="shared" si="2"/>
        <v>41.562594644198875</v>
      </c>
      <c r="O79" s="261">
        <f t="shared" si="2"/>
        <v>47.433449790909748</v>
      </c>
      <c r="P79" s="261">
        <f t="shared" si="2"/>
        <v>43.211343088024535</v>
      </c>
      <c r="Q79" s="261">
        <f t="shared" si="2"/>
        <v>18.814973444884505</v>
      </c>
      <c r="R79" s="261">
        <f t="shared" si="2"/>
        <v>11.775935570669578</v>
      </c>
      <c r="S79" s="261">
        <f t="shared" si="2"/>
        <v>7.808015106397673</v>
      </c>
      <c r="T79" s="261">
        <f t="shared" si="2"/>
        <v>13.956305149052302</v>
      </c>
      <c r="U79" s="261">
        <f t="shared" si="2"/>
        <v>18.953494077269006</v>
      </c>
      <c r="V79" s="261">
        <f t="shared" si="2"/>
        <v>9.9115330755151341</v>
      </c>
      <c r="W79" s="261">
        <f t="shared" si="2"/>
        <v>16.034092236734008</v>
      </c>
      <c r="X79" s="261">
        <f t="shared" si="2"/>
        <v>12.385555994028996</v>
      </c>
      <c r="Y79" s="261">
        <f t="shared" si="2"/>
        <v>17.039663016355792</v>
      </c>
      <c r="DA79" s="70"/>
    </row>
    <row r="80" spans="1:105" ht="12" customHeight="1" x14ac:dyDescent="0.25">
      <c r="A80" s="60" t="s">
        <v>1521</v>
      </c>
      <c r="B80" s="262">
        <v>40.944292779678669</v>
      </c>
      <c r="C80" s="262">
        <v>49.110639287411573</v>
      </c>
      <c r="D80" s="262">
        <v>44.183033687284407</v>
      </c>
      <c r="E80" s="262">
        <v>42.61937601819011</v>
      </c>
      <c r="F80" s="262">
        <v>39.339906847602393</v>
      </c>
      <c r="G80" s="262">
        <v>52.137252889472833</v>
      </c>
      <c r="H80" s="262">
        <v>66.119612130567305</v>
      </c>
      <c r="I80" s="262">
        <v>65.050648983533819</v>
      </c>
      <c r="J80" s="262">
        <v>42.066717547386332</v>
      </c>
      <c r="K80" s="262">
        <v>36.59622240983969</v>
      </c>
      <c r="L80" s="262">
        <v>28.277594933100971</v>
      </c>
      <c r="M80" s="262">
        <v>33.20585148122683</v>
      </c>
      <c r="N80" s="262">
        <v>39.411171784323663</v>
      </c>
      <c r="O80" s="262">
        <v>44.929496483557983</v>
      </c>
      <c r="P80" s="262">
        <v>40.637046831136722</v>
      </c>
      <c r="Q80" s="262">
        <v>17.39876893512896</v>
      </c>
      <c r="R80" s="262">
        <v>10.779262757162829</v>
      </c>
      <c r="S80" s="262">
        <v>7.0987111225760753</v>
      </c>
      <c r="T80" s="262">
        <v>12.739118237707279</v>
      </c>
      <c r="U80" s="262">
        <v>17.558057870021731</v>
      </c>
      <c r="V80" s="262">
        <v>9.0374369035157525</v>
      </c>
      <c r="W80" s="262">
        <v>14.75083468880074</v>
      </c>
      <c r="X80" s="262">
        <v>11.320185607334411</v>
      </c>
      <c r="Y80" s="262">
        <v>15.50641186479699</v>
      </c>
      <c r="DA80" s="72" t="s">
        <v>1522</v>
      </c>
    </row>
    <row r="81" spans="1:105" ht="12" customHeight="1" x14ac:dyDescent="0.25">
      <c r="A81" s="59" t="s">
        <v>28</v>
      </c>
      <c r="B81" s="230">
        <v>1.381527662331524</v>
      </c>
      <c r="C81" s="230">
        <v>1.7889201308902869</v>
      </c>
      <c r="D81" s="230">
        <v>14.625408048530421</v>
      </c>
      <c r="E81" s="230">
        <v>23.43521091330572</v>
      </c>
      <c r="F81" s="230">
        <v>20.295965998470901</v>
      </c>
      <c r="G81" s="230">
        <v>24.792254655376709</v>
      </c>
      <c r="H81" s="230">
        <v>38.524618594677861</v>
      </c>
      <c r="I81" s="230">
        <v>38.730142238017713</v>
      </c>
      <c r="J81" s="230">
        <v>26.596577800169278</v>
      </c>
      <c r="K81" s="230">
        <v>18.970410417456101</v>
      </c>
      <c r="L81" s="230">
        <v>19.681737713669541</v>
      </c>
      <c r="M81" s="230">
        <v>24.04665452484663</v>
      </c>
      <c r="N81" s="230">
        <v>28.841360083717891</v>
      </c>
      <c r="O81" s="230">
        <v>34.60451752333018</v>
      </c>
      <c r="P81" s="230">
        <v>30.05649694664621</v>
      </c>
      <c r="Q81" s="230">
        <v>12.79460949860634</v>
      </c>
      <c r="R81" s="230">
        <v>7.6211761859439671</v>
      </c>
      <c r="S81" s="230">
        <v>5.1156530165757284</v>
      </c>
      <c r="T81" s="230">
        <v>8.8080975296693076</v>
      </c>
      <c r="U81" s="230">
        <v>12.55077627313522</v>
      </c>
      <c r="V81" s="230">
        <v>6.2038527551600886</v>
      </c>
      <c r="W81" s="230">
        <v>10.41003608290564</v>
      </c>
      <c r="X81" s="230">
        <v>8.4647881520006649</v>
      </c>
      <c r="Y81" s="230">
        <v>8.6130380805734141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6.8468081780290596E-3</v>
      </c>
      <c r="T82" s="295">
        <v>1.043034918808824E-2</v>
      </c>
      <c r="U82" s="295">
        <v>2.650987120366018E-2</v>
      </c>
      <c r="V82" s="295">
        <v>7.9067504950309196E-3</v>
      </c>
      <c r="W82" s="295">
        <v>2.2308648291932381E-2</v>
      </c>
      <c r="X82" s="295">
        <v>0.24640236248294001</v>
      </c>
      <c r="Y82" s="295">
        <v>0.54232809298108409</v>
      </c>
      <c r="DA82" s="122" t="s">
        <v>1524</v>
      </c>
    </row>
    <row r="83" spans="1:105" ht="12" customHeight="1" x14ac:dyDescent="0.25">
      <c r="A83" s="59" t="s">
        <v>159</v>
      </c>
      <c r="B83" s="295">
        <v>0.29988430253352089</v>
      </c>
      <c r="C83" s="295">
        <v>0.35579632637020597</v>
      </c>
      <c r="D83" s="295">
        <v>0.32663138491468341</v>
      </c>
      <c r="E83" s="295">
        <v>0.31027625446422308</v>
      </c>
      <c r="F83" s="295">
        <v>0.53594284400578263</v>
      </c>
      <c r="G83" s="295">
        <v>1.244351095809346</v>
      </c>
      <c r="H83" s="295">
        <v>0.98288296634465133</v>
      </c>
      <c r="I83" s="295">
        <v>0.95870275851305531</v>
      </c>
      <c r="J83" s="295">
        <v>0.75683963078791994</v>
      </c>
      <c r="K83" s="295">
        <v>0.96851341774078537</v>
      </c>
      <c r="L83" s="295">
        <v>0.48700327903212243</v>
      </c>
      <c r="M83" s="295">
        <v>0.23850261982325671</v>
      </c>
      <c r="N83" s="295">
        <v>0.49959838397636602</v>
      </c>
      <c r="O83" s="295">
        <v>0.52166458787224601</v>
      </c>
      <c r="P83" s="295">
        <v>0.53122794008343543</v>
      </c>
      <c r="Q83" s="295">
        <v>0.27690740214303261</v>
      </c>
      <c r="R83" s="295">
        <v>9.072270405054024E-2</v>
      </c>
      <c r="S83" s="295">
        <v>0.101399921999697</v>
      </c>
      <c r="T83" s="295">
        <v>0.27039687545393087</v>
      </c>
      <c r="U83" s="295">
        <v>0.30567713682676217</v>
      </c>
      <c r="V83" s="295">
        <v>0.1978081458071197</v>
      </c>
      <c r="W83" s="295">
        <v>0.34063573684574527</v>
      </c>
      <c r="X83" s="295">
        <v>0.26043451669169732</v>
      </c>
      <c r="Y83" s="295">
        <v>0.28915749615020492</v>
      </c>
      <c r="DA83" s="122" t="s">
        <v>1525</v>
      </c>
    </row>
    <row r="84" spans="1:105" ht="12" customHeight="1" x14ac:dyDescent="0.25">
      <c r="A84" s="59" t="s">
        <v>32</v>
      </c>
      <c r="B84" s="295">
        <v>25.420613081437619</v>
      </c>
      <c r="C84" s="295">
        <v>29.834333887331709</v>
      </c>
      <c r="D84" s="295">
        <v>15.884573098320571</v>
      </c>
      <c r="E84" s="295">
        <v>3.8449997101816278</v>
      </c>
      <c r="F84" s="295">
        <v>6.4053121963980608</v>
      </c>
      <c r="G84" s="295">
        <v>8.6083816617776918</v>
      </c>
      <c r="H84" s="295">
        <v>5.9576486906015003</v>
      </c>
      <c r="I84" s="295">
        <v>0</v>
      </c>
      <c r="J84" s="295">
        <v>0.47841355381672079</v>
      </c>
      <c r="K84" s="295">
        <v>0.30730793447693028</v>
      </c>
      <c r="L84" s="295">
        <v>0</v>
      </c>
      <c r="M84" s="295">
        <v>0</v>
      </c>
      <c r="N84" s="295">
        <v>0.94562503517772678</v>
      </c>
      <c r="O84" s="295">
        <v>0.74293891739385032</v>
      </c>
      <c r="P84" s="295">
        <v>0.74752166169625101</v>
      </c>
      <c r="Q84" s="295">
        <v>0.25846443139530878</v>
      </c>
      <c r="R84" s="295">
        <v>8.4837899909029568E-2</v>
      </c>
      <c r="S84" s="295">
        <v>0.13632791723658971</v>
      </c>
      <c r="T84" s="295">
        <v>3.6190275310361272E-2</v>
      </c>
      <c r="U84" s="295">
        <v>6.9017438090410305E-2</v>
      </c>
      <c r="V84" s="295">
        <v>4.1249368148604713E-2</v>
      </c>
      <c r="W84" s="295">
        <v>5.8121745628509372E-2</v>
      </c>
      <c r="X84" s="295">
        <v>3.0533353082479141E-2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0.56115829021073937</v>
      </c>
      <c r="H85" s="295">
        <v>3.2443939372076969</v>
      </c>
      <c r="I85" s="295">
        <v>7.3295209668213088</v>
      </c>
      <c r="J85" s="295">
        <v>1.6403635256919891</v>
      </c>
      <c r="K85" s="295">
        <v>6.722128750278185</v>
      </c>
      <c r="L85" s="295">
        <v>0.66232662835457468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1527</v>
      </c>
    </row>
    <row r="86" spans="1:105" ht="12" customHeight="1" x14ac:dyDescent="0.25">
      <c r="A86" s="59" t="s">
        <v>35</v>
      </c>
      <c r="B86" s="295">
        <v>12.44786099677348</v>
      </c>
      <c r="C86" s="295">
        <v>15.36005347369483</v>
      </c>
      <c r="D86" s="295">
        <v>9.7717291371850479</v>
      </c>
      <c r="E86" s="295">
        <v>9.2954932752052066</v>
      </c>
      <c r="F86" s="295">
        <v>7.4301833256155794</v>
      </c>
      <c r="G86" s="295">
        <v>11.734592361023701</v>
      </c>
      <c r="H86" s="295">
        <v>12.95117176550912</v>
      </c>
      <c r="I86" s="295">
        <v>13.16840688585023</v>
      </c>
      <c r="J86" s="295">
        <v>8.9986992209613508</v>
      </c>
      <c r="K86" s="295">
        <v>6.0984072330719226</v>
      </c>
      <c r="L86" s="295">
        <v>5.1136565470085591</v>
      </c>
      <c r="M86" s="295">
        <v>5.5618715254671223</v>
      </c>
      <c r="N86" s="295">
        <v>5.840966562913259</v>
      </c>
      <c r="O86" s="295">
        <v>5.6792721974557061</v>
      </c>
      <c r="P86" s="295">
        <v>5.9887469423899491</v>
      </c>
      <c r="Q86" s="295">
        <v>3.049807492839876</v>
      </c>
      <c r="R86" s="295">
        <v>2.2326349980520979</v>
      </c>
      <c r="S86" s="295">
        <v>1.458553426825816</v>
      </c>
      <c r="T86" s="295">
        <v>2.2569411387480609</v>
      </c>
      <c r="U86" s="295">
        <v>2.7010689212176651</v>
      </c>
      <c r="V86" s="295">
        <v>1.5396435105566939</v>
      </c>
      <c r="W86" s="295">
        <v>2.2429617085231111</v>
      </c>
      <c r="X86" s="295">
        <v>1.2870963050028399</v>
      </c>
      <c r="Y86" s="295">
        <v>1.4265489882112481</v>
      </c>
      <c r="DA86" s="122" t="s">
        <v>1528</v>
      </c>
    </row>
    <row r="87" spans="1:105" ht="12" customHeight="1" x14ac:dyDescent="0.25">
      <c r="A87" s="59" t="s">
        <v>38</v>
      </c>
      <c r="B87" s="295">
        <v>1.394406736602521</v>
      </c>
      <c r="C87" s="295">
        <v>1.771535469124538</v>
      </c>
      <c r="D87" s="295">
        <v>3.574692018333685</v>
      </c>
      <c r="E87" s="295">
        <v>5.7333958650333283</v>
      </c>
      <c r="F87" s="295">
        <v>4.6725024831120621</v>
      </c>
      <c r="G87" s="295">
        <v>5.1965148252746376</v>
      </c>
      <c r="H87" s="295">
        <v>4.4588961762264727</v>
      </c>
      <c r="I87" s="295">
        <v>4.8638761343315116</v>
      </c>
      <c r="J87" s="295">
        <v>3.5958238159590632</v>
      </c>
      <c r="K87" s="295">
        <v>3.5294546568157741</v>
      </c>
      <c r="L87" s="295">
        <v>2.3328707650361649</v>
      </c>
      <c r="M87" s="295">
        <v>3.3588228110898188</v>
      </c>
      <c r="N87" s="295">
        <v>3.28362171853842</v>
      </c>
      <c r="O87" s="295">
        <v>3.3811032575059961</v>
      </c>
      <c r="P87" s="295">
        <v>3.313053340320876</v>
      </c>
      <c r="Q87" s="295">
        <v>1.0189801101444</v>
      </c>
      <c r="R87" s="295">
        <v>0.74989096920719134</v>
      </c>
      <c r="S87" s="295">
        <v>0.2799300317602163</v>
      </c>
      <c r="T87" s="295">
        <v>1.3570620693375299</v>
      </c>
      <c r="U87" s="295">
        <v>1.9050082295480151</v>
      </c>
      <c r="V87" s="295">
        <v>1.0469763733482149</v>
      </c>
      <c r="W87" s="295">
        <v>1.6767707666058009</v>
      </c>
      <c r="X87" s="295">
        <v>1.03093091807379</v>
      </c>
      <c r="Y87" s="295">
        <v>4.6353392068810351</v>
      </c>
      <c r="DA87" s="122" t="s">
        <v>1529</v>
      </c>
    </row>
    <row r="88" spans="1:105" ht="12" customHeight="1" x14ac:dyDescent="0.25">
      <c r="A88" s="60" t="s">
        <v>1530</v>
      </c>
      <c r="B88" s="262">
        <v>1.819244833304813</v>
      </c>
      <c r="C88" s="262">
        <v>2.131729207474748</v>
      </c>
      <c r="D88" s="262">
        <v>2.7241267037191341</v>
      </c>
      <c r="E88" s="262">
        <v>2.6400145358677469</v>
      </c>
      <c r="F88" s="262">
        <v>2.0699871297449448</v>
      </c>
      <c r="G88" s="262">
        <v>2.6073205930119752</v>
      </c>
      <c r="H88" s="262">
        <v>3.2556160454887362</v>
      </c>
      <c r="I88" s="262">
        <v>3.3021325042900882</v>
      </c>
      <c r="J88" s="262">
        <v>2.4717187434278141</v>
      </c>
      <c r="K88" s="262">
        <v>1.9476835782872111</v>
      </c>
      <c r="L88" s="262">
        <v>1.829396749439298</v>
      </c>
      <c r="M88" s="262">
        <v>1.902555990251696</v>
      </c>
      <c r="N88" s="262">
        <v>2.1514228598752081</v>
      </c>
      <c r="O88" s="262">
        <v>2.5039533073517628</v>
      </c>
      <c r="P88" s="262">
        <v>2.5742962568878158</v>
      </c>
      <c r="Q88" s="262">
        <v>1.416204509755546</v>
      </c>
      <c r="R88" s="262">
        <v>0.99667281350674897</v>
      </c>
      <c r="S88" s="262">
        <v>0.70930398382159754</v>
      </c>
      <c r="T88" s="262">
        <v>1.2171869113450231</v>
      </c>
      <c r="U88" s="262">
        <v>1.3954362072472759</v>
      </c>
      <c r="V88" s="262">
        <v>0.87409617199938183</v>
      </c>
      <c r="W88" s="262">
        <v>1.2832575479332691</v>
      </c>
      <c r="X88" s="262">
        <v>1.0653703866945849</v>
      </c>
      <c r="Y88" s="262">
        <v>1.5332511515588041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6.4808431648670375</v>
      </c>
      <c r="C89" s="261">
        <f t="shared" si="3"/>
        <v>7.7181180559944202</v>
      </c>
      <c r="D89" s="261">
        <f t="shared" si="3"/>
        <v>7.7771504053156137</v>
      </c>
      <c r="E89" s="261">
        <f t="shared" si="3"/>
        <v>7.4831484990357566</v>
      </c>
      <c r="F89" s="261">
        <f t="shared" si="3"/>
        <v>6.5310435934607352</v>
      </c>
      <c r="G89" s="261">
        <f t="shared" si="3"/>
        <v>8.5200451925164913</v>
      </c>
      <c r="H89" s="261">
        <f t="shared" si="3"/>
        <v>10.748410334300761</v>
      </c>
      <c r="I89" s="261">
        <f t="shared" si="3"/>
        <v>10.628091581525188</v>
      </c>
      <c r="J89" s="261">
        <f t="shared" si="3"/>
        <v>7.2640080596934897</v>
      </c>
      <c r="K89" s="261">
        <f t="shared" si="3"/>
        <v>6.0197491088411237</v>
      </c>
      <c r="L89" s="261">
        <f t="shared" si="3"/>
        <v>5.0691781293896971</v>
      </c>
      <c r="M89" s="261">
        <f t="shared" si="3"/>
        <v>5.6930879322902888</v>
      </c>
      <c r="N89" s="261">
        <f t="shared" si="3"/>
        <v>6.6488861358663049</v>
      </c>
      <c r="O89" s="261">
        <f t="shared" si="3"/>
        <v>7.6376676967767008</v>
      </c>
      <c r="P89" s="261">
        <f t="shared" si="3"/>
        <v>7.2288394625301944</v>
      </c>
      <c r="Q89" s="261">
        <f t="shared" si="3"/>
        <v>3.433560024666972</v>
      </c>
      <c r="R89" s="261">
        <f t="shared" si="3"/>
        <v>2.252678376617463</v>
      </c>
      <c r="S89" s="261">
        <f t="shared" si="3"/>
        <v>1.5415386754089473</v>
      </c>
      <c r="T89" s="261">
        <f t="shared" si="3"/>
        <v>2.7002957021229372</v>
      </c>
      <c r="U89" s="261">
        <f t="shared" si="3"/>
        <v>3.4222558936709362</v>
      </c>
      <c r="V89" s="261">
        <f t="shared" si="3"/>
        <v>1.9268405531800459</v>
      </c>
      <c r="W89" s="261">
        <f t="shared" si="3"/>
        <v>2.9931341002606229</v>
      </c>
      <c r="X89" s="261">
        <f t="shared" si="3"/>
        <v>2.3851874191988642</v>
      </c>
      <c r="Y89" s="261">
        <f t="shared" si="3"/>
        <v>3.3104375028082682</v>
      </c>
      <c r="DA89" s="70"/>
    </row>
    <row r="90" spans="1:105" ht="12" customHeight="1" x14ac:dyDescent="0.25">
      <c r="A90" s="60" t="s">
        <v>1533</v>
      </c>
      <c r="B90" s="262">
        <v>4.557013018395172</v>
      </c>
      <c r="C90" s="262">
        <v>5.4638393363981521</v>
      </c>
      <c r="D90" s="262">
        <v>4.8964182578433988</v>
      </c>
      <c r="E90" s="262">
        <v>4.6913639858979748</v>
      </c>
      <c r="F90" s="262">
        <v>4.3420563993743277</v>
      </c>
      <c r="G90" s="262">
        <v>5.762834141796465</v>
      </c>
      <c r="H90" s="262">
        <v>7.3056344203678227</v>
      </c>
      <c r="I90" s="262">
        <v>7.1361250561303544</v>
      </c>
      <c r="J90" s="262">
        <v>4.6501943798888732</v>
      </c>
      <c r="K90" s="262">
        <v>3.960096490842278</v>
      </c>
      <c r="L90" s="262">
        <v>3.1346124502691</v>
      </c>
      <c r="M90" s="262">
        <v>3.6811572111526658</v>
      </c>
      <c r="N90" s="262">
        <v>4.37378160905127</v>
      </c>
      <c r="O90" s="262">
        <v>4.9897663424051517</v>
      </c>
      <c r="P90" s="262">
        <v>4.5065512612473508</v>
      </c>
      <c r="Q90" s="262">
        <v>1.935940309299812</v>
      </c>
      <c r="R90" s="262">
        <v>1.1987085262207779</v>
      </c>
      <c r="S90" s="262">
        <v>0.79145800341401495</v>
      </c>
      <c r="T90" s="262">
        <v>1.4131347708024899</v>
      </c>
      <c r="U90" s="262">
        <v>1.9465984154502061</v>
      </c>
      <c r="V90" s="262">
        <v>1.002494068406319</v>
      </c>
      <c r="W90" s="262">
        <v>1.6361042430330719</v>
      </c>
      <c r="X90" s="262">
        <v>1.258570688146686</v>
      </c>
      <c r="Y90" s="262">
        <v>1.6890423318663099</v>
      </c>
      <c r="DA90" s="72" t="s">
        <v>1534</v>
      </c>
    </row>
    <row r="91" spans="1:105" ht="12" customHeight="1" x14ac:dyDescent="0.25">
      <c r="A91" s="59" t="s">
        <v>28</v>
      </c>
      <c r="B91" s="230">
        <v>0.1591822422866363</v>
      </c>
      <c r="C91" s="230">
        <v>0.20647564893395931</v>
      </c>
      <c r="D91" s="230">
        <v>1.763482872091499</v>
      </c>
      <c r="E91" s="230">
        <v>2.9806203881285902</v>
      </c>
      <c r="F91" s="230">
        <v>2.5420486667704401</v>
      </c>
      <c r="G91" s="230">
        <v>3.0805292388666641</v>
      </c>
      <c r="H91" s="230">
        <v>4.8179476200893694</v>
      </c>
      <c r="I91" s="230">
        <v>5.2288594016810404</v>
      </c>
      <c r="J91" s="230">
        <v>3.3580634305222401</v>
      </c>
      <c r="K91" s="230">
        <v>2.8516107476809949</v>
      </c>
      <c r="L91" s="230">
        <v>2.440220314679324</v>
      </c>
      <c r="M91" s="230">
        <v>2.9657731322784211</v>
      </c>
      <c r="N91" s="230">
        <v>3.4916790672074289</v>
      </c>
      <c r="O91" s="230">
        <v>4.1558395746773273</v>
      </c>
      <c r="P91" s="230">
        <v>3.6290635474715618</v>
      </c>
      <c r="Q91" s="230">
        <v>1.5122051043979581</v>
      </c>
      <c r="R91" s="230">
        <v>0.91088146566595207</v>
      </c>
      <c r="S91" s="230">
        <v>0.59377540776477267</v>
      </c>
      <c r="T91" s="230">
        <v>1.0935659339289661</v>
      </c>
      <c r="U91" s="230">
        <v>1.5608026401950179</v>
      </c>
      <c r="V91" s="230">
        <v>0.77834382196538876</v>
      </c>
      <c r="W91" s="230">
        <v>1.302724562670633</v>
      </c>
      <c r="X91" s="230">
        <v>1.0354038821294791</v>
      </c>
      <c r="Y91" s="230">
        <v>1.3382107158921279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7.9471111598528445E-4</v>
      </c>
      <c r="T92" s="295">
        <v>1.2949759596389469E-3</v>
      </c>
      <c r="U92" s="295">
        <v>3.296742453649578E-3</v>
      </c>
      <c r="V92" s="295">
        <v>9.9199169330869931E-4</v>
      </c>
      <c r="W92" s="295">
        <v>2.7917313502499241E-3</v>
      </c>
      <c r="X92" s="295">
        <v>3.0139674862437241E-2</v>
      </c>
      <c r="Y92" s="295">
        <v>8.4261704031420276E-2</v>
      </c>
      <c r="DA92" s="122" t="s">
        <v>1536</v>
      </c>
    </row>
    <row r="93" spans="1:105" ht="12" customHeight="1" x14ac:dyDescent="0.25">
      <c r="A93" s="59" t="s">
        <v>159</v>
      </c>
      <c r="B93" s="295">
        <v>3.4553239146357863E-2</v>
      </c>
      <c r="C93" s="295">
        <v>4.1065711155615837E-2</v>
      </c>
      <c r="D93" s="295">
        <v>3.9384121856514492E-2</v>
      </c>
      <c r="E93" s="295">
        <v>3.9462658707422132E-2</v>
      </c>
      <c r="F93" s="295">
        <v>6.7126284709616652E-2</v>
      </c>
      <c r="G93" s="295">
        <v>0.15461522105756301</v>
      </c>
      <c r="H93" s="295">
        <v>0.12292084441767311</v>
      </c>
      <c r="I93" s="295">
        <v>0.12943205582518699</v>
      </c>
      <c r="J93" s="295">
        <v>9.5557988926781856E-2</v>
      </c>
      <c r="K93" s="295">
        <v>0.1455858471444306</v>
      </c>
      <c r="L93" s="295">
        <v>6.0380608262259973E-2</v>
      </c>
      <c r="M93" s="295">
        <v>2.9415512295856081E-2</v>
      </c>
      <c r="N93" s="295">
        <v>6.0483875041861923E-2</v>
      </c>
      <c r="O93" s="295">
        <v>6.2649460074847035E-2</v>
      </c>
      <c r="P93" s="295">
        <v>6.4141205682664224E-2</v>
      </c>
      <c r="Q93" s="295">
        <v>3.2727906780733208E-2</v>
      </c>
      <c r="R93" s="295">
        <v>1.0843159588299031E-2</v>
      </c>
      <c r="S93" s="295">
        <v>1.1769519910282781E-2</v>
      </c>
      <c r="T93" s="295">
        <v>3.3571019240105297E-2</v>
      </c>
      <c r="U93" s="295">
        <v>3.8013718978298937E-2</v>
      </c>
      <c r="V93" s="295">
        <v>2.4817279567981548E-2</v>
      </c>
      <c r="W93" s="295">
        <v>4.2627569950603093E-2</v>
      </c>
      <c r="X93" s="295">
        <v>3.1856073038208803E-2</v>
      </c>
      <c r="Y93" s="295">
        <v>4.4926500534289933E-2</v>
      </c>
      <c r="DA93" s="122" t="s">
        <v>1537</v>
      </c>
    </row>
    <row r="94" spans="1:105" ht="12" customHeight="1" x14ac:dyDescent="0.25">
      <c r="A94" s="59" t="s">
        <v>32</v>
      </c>
      <c r="B94" s="295">
        <v>2.9290113408045562</v>
      </c>
      <c r="C94" s="295">
        <v>3.4434535916556328</v>
      </c>
      <c r="D94" s="295">
        <v>1.915308789773454</v>
      </c>
      <c r="E94" s="295">
        <v>0.48902843549869679</v>
      </c>
      <c r="F94" s="295">
        <v>0.80225870157295565</v>
      </c>
      <c r="G94" s="295">
        <v>1.069623226166674</v>
      </c>
      <c r="H94" s="295">
        <v>0.74507264126885975</v>
      </c>
      <c r="I94" s="295">
        <v>0</v>
      </c>
      <c r="J94" s="295">
        <v>6.0404126869581243E-2</v>
      </c>
      <c r="K94" s="295">
        <v>4.6194182915288512E-2</v>
      </c>
      <c r="L94" s="295">
        <v>0</v>
      </c>
      <c r="M94" s="295">
        <v>0</v>
      </c>
      <c r="N94" s="295">
        <v>0.1144820886107021</v>
      </c>
      <c r="O94" s="295">
        <v>8.9223464895636651E-2</v>
      </c>
      <c r="P94" s="295">
        <v>9.0256812635976111E-2</v>
      </c>
      <c r="Q94" s="295">
        <v>3.05481173539431E-2</v>
      </c>
      <c r="R94" s="295">
        <v>1.0139808964879159E-2</v>
      </c>
      <c r="S94" s="295">
        <v>1.582362298314411E-2</v>
      </c>
      <c r="T94" s="295">
        <v>4.4931896003208172E-3</v>
      </c>
      <c r="U94" s="295">
        <v>8.5829431779122327E-3</v>
      </c>
      <c r="V94" s="295">
        <v>5.1752019471670834E-3</v>
      </c>
      <c r="W94" s="295">
        <v>7.2734258606354119E-3</v>
      </c>
      <c r="X94" s="295">
        <v>3.734807268455606E-3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1.434266196157622</v>
      </c>
      <c r="C95" s="295">
        <v>1.772844384652944</v>
      </c>
      <c r="D95" s="295">
        <v>1.17824247412193</v>
      </c>
      <c r="E95" s="295">
        <v>1.1822525035632649</v>
      </c>
      <c r="F95" s="295">
        <v>0.93062274632131536</v>
      </c>
      <c r="G95" s="295">
        <v>1.458066455705564</v>
      </c>
      <c r="H95" s="295">
        <v>1.6196933145919199</v>
      </c>
      <c r="I95" s="295">
        <v>1.7778335986241269</v>
      </c>
      <c r="J95" s="295">
        <v>1.13616883357027</v>
      </c>
      <c r="K95" s="295">
        <v>0.91670571310156346</v>
      </c>
      <c r="L95" s="295">
        <v>0.63401152732751631</v>
      </c>
      <c r="M95" s="295">
        <v>0.68596856657838934</v>
      </c>
      <c r="N95" s="295">
        <v>0.70713657819127695</v>
      </c>
      <c r="O95" s="295">
        <v>0.68205384275734104</v>
      </c>
      <c r="P95" s="295">
        <v>0.72308969545714907</v>
      </c>
      <c r="Q95" s="295">
        <v>0.36045918076717809</v>
      </c>
      <c r="R95" s="295">
        <v>0.26684409200164722</v>
      </c>
      <c r="S95" s="295">
        <v>0.1692947416398301</v>
      </c>
      <c r="T95" s="295">
        <v>0.2802096520734586</v>
      </c>
      <c r="U95" s="295">
        <v>0.33590237064532691</v>
      </c>
      <c r="V95" s="295">
        <v>0.19316577323247289</v>
      </c>
      <c r="W95" s="295">
        <v>0.28068695320095111</v>
      </c>
      <c r="X95" s="295">
        <v>0.15743625084810539</v>
      </c>
      <c r="Y95" s="295">
        <v>0.22164341140847149</v>
      </c>
      <c r="DA95" s="122" t="s">
        <v>1539</v>
      </c>
    </row>
    <row r="96" spans="1:105" ht="12" customHeight="1" x14ac:dyDescent="0.25">
      <c r="A96" s="61" t="s">
        <v>1540</v>
      </c>
      <c r="B96" s="263">
        <v>1.9238301464718659</v>
      </c>
      <c r="C96" s="263">
        <v>2.2542787195962681</v>
      </c>
      <c r="D96" s="263">
        <v>2.880732147472215</v>
      </c>
      <c r="E96" s="263">
        <v>2.7917845131377819</v>
      </c>
      <c r="F96" s="263">
        <v>2.188987194086407</v>
      </c>
      <c r="G96" s="263">
        <v>2.7572110507200258</v>
      </c>
      <c r="H96" s="263">
        <v>3.4427759139329388</v>
      </c>
      <c r="I96" s="263">
        <v>3.491966525394834</v>
      </c>
      <c r="J96" s="263">
        <v>2.613813679804617</v>
      </c>
      <c r="K96" s="263">
        <v>2.0596526179988461</v>
      </c>
      <c r="L96" s="263">
        <v>1.934565679120597</v>
      </c>
      <c r="M96" s="263">
        <v>2.0119307211376229</v>
      </c>
      <c r="N96" s="263">
        <v>2.2751045268150349</v>
      </c>
      <c r="O96" s="263">
        <v>2.6479013543715491</v>
      </c>
      <c r="P96" s="263">
        <v>2.7222882012828431</v>
      </c>
      <c r="Q96" s="263">
        <v>1.49761971536716</v>
      </c>
      <c r="R96" s="263">
        <v>1.053969850396685</v>
      </c>
      <c r="S96" s="263">
        <v>0.75008067199493234</v>
      </c>
      <c r="T96" s="263">
        <v>1.2871609313204471</v>
      </c>
      <c r="U96" s="263">
        <v>1.4756574782207299</v>
      </c>
      <c r="V96" s="263">
        <v>0.92434648477372683</v>
      </c>
      <c r="W96" s="263">
        <v>1.357029857227551</v>
      </c>
      <c r="X96" s="263">
        <v>1.126616731052178</v>
      </c>
      <c r="Y96" s="263">
        <v>1.6213951709419581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22.15942718330415</v>
      </c>
      <c r="C99" s="223">
        <v>20.350935176294112</v>
      </c>
      <c r="D99" s="223">
        <v>14.710199696292619</v>
      </c>
      <c r="E99" s="223">
        <v>16.76738883530847</v>
      </c>
      <c r="F99" s="223">
        <v>17.80169275162897</v>
      </c>
      <c r="G99" s="223">
        <v>15.518612420251889</v>
      </c>
      <c r="H99" s="223">
        <v>15.925980138853539</v>
      </c>
      <c r="I99" s="223">
        <v>14.17958817261</v>
      </c>
      <c r="J99" s="223">
        <v>15.284368481415919</v>
      </c>
      <c r="K99" s="223">
        <v>8.5175188649972302</v>
      </c>
      <c r="L99" s="223">
        <v>8.7743248931558586</v>
      </c>
      <c r="M99" s="223">
        <v>11.5313084859024</v>
      </c>
      <c r="N99" s="223">
        <v>14.216252833023541</v>
      </c>
      <c r="O99" s="223">
        <v>14.8117826032026</v>
      </c>
      <c r="P99" s="223">
        <v>17.532840846794802</v>
      </c>
      <c r="Q99" s="223">
        <v>16.838470497940811</v>
      </c>
      <c r="R99" s="223">
        <v>17.994473119866221</v>
      </c>
      <c r="S99" s="223">
        <v>15.66742182205787</v>
      </c>
      <c r="T99" s="223">
        <v>18.477298273483409</v>
      </c>
      <c r="U99" s="223">
        <v>18.54497526356263</v>
      </c>
      <c r="V99" s="223">
        <v>16.746100830480412</v>
      </c>
      <c r="W99" s="223">
        <v>17.540262185420481</v>
      </c>
      <c r="X99" s="223">
        <v>15.9844688696187</v>
      </c>
      <c r="Y99" s="223">
        <v>15.066996900654591</v>
      </c>
      <c r="DA99" s="89" t="s">
        <v>1542</v>
      </c>
    </row>
    <row r="100" spans="1:105" ht="12" customHeight="1" x14ac:dyDescent="0.25">
      <c r="A100" s="55" t="s">
        <v>91</v>
      </c>
      <c r="B100" s="259">
        <v>0.18813591323142911</v>
      </c>
      <c r="C100" s="259">
        <v>0.17278162214373821</v>
      </c>
      <c r="D100" s="259">
        <v>0.1248911729888091</v>
      </c>
      <c r="E100" s="259">
        <v>0.1423569293983642</v>
      </c>
      <c r="F100" s="259">
        <v>0.15113828056979489</v>
      </c>
      <c r="G100" s="259">
        <v>0.1317546837116943</v>
      </c>
      <c r="H100" s="259">
        <v>0.1352132793300202</v>
      </c>
      <c r="I100" s="259">
        <v>0.1203862242481034</v>
      </c>
      <c r="J100" s="259">
        <v>0.1297659275500308</v>
      </c>
      <c r="K100" s="259">
        <v>7.2314648609044185E-2</v>
      </c>
      <c r="L100" s="259">
        <v>7.4494959328665816E-2</v>
      </c>
      <c r="M100" s="259">
        <v>9.7902045698428045E-2</v>
      </c>
      <c r="N100" s="259">
        <v>0.1206975111470707</v>
      </c>
      <c r="O100" s="259">
        <v>0.1257536227625527</v>
      </c>
      <c r="P100" s="259">
        <v>0.14885569906516641</v>
      </c>
      <c r="Q100" s="259">
        <v>0.1429604203357622</v>
      </c>
      <c r="R100" s="259">
        <v>0.15277500656900789</v>
      </c>
      <c r="S100" s="259">
        <v>0.13301809149049831</v>
      </c>
      <c r="T100" s="259">
        <v>0.15687424390273469</v>
      </c>
      <c r="U100" s="259">
        <v>0.157448828806698</v>
      </c>
      <c r="V100" s="259">
        <v>0.14217619195280809</v>
      </c>
      <c r="W100" s="259">
        <v>0.14891870702480631</v>
      </c>
      <c r="X100" s="259">
        <v>0.13570985492550239</v>
      </c>
      <c r="Y100" s="259">
        <v>0.12792041951628269</v>
      </c>
      <c r="DA100" s="67" t="s">
        <v>1543</v>
      </c>
    </row>
    <row r="101" spans="1:105" ht="12" customHeight="1" x14ac:dyDescent="0.25">
      <c r="A101" s="173" t="s">
        <v>92</v>
      </c>
      <c r="B101" s="224">
        <v>0.21093599544344749</v>
      </c>
      <c r="C101" s="224">
        <v>0.19372092672381161</v>
      </c>
      <c r="D101" s="224">
        <v>0.14002666181064549</v>
      </c>
      <c r="E101" s="224">
        <v>0.15960908310992361</v>
      </c>
      <c r="F101" s="224">
        <v>0.16945464113693179</v>
      </c>
      <c r="G101" s="224">
        <v>0.1477219574174318</v>
      </c>
      <c r="H101" s="224">
        <v>0.15159969823287359</v>
      </c>
      <c r="I101" s="224">
        <v>0.13497576094477221</v>
      </c>
      <c r="J101" s="224">
        <v>0.14549218504994799</v>
      </c>
      <c r="K101" s="224">
        <v>8.10784189339116E-2</v>
      </c>
      <c r="L101" s="224">
        <v>8.3522960245137348E-2</v>
      </c>
      <c r="M101" s="224">
        <v>0.10976673783672861</v>
      </c>
      <c r="N101" s="224">
        <v>0.13532477252248951</v>
      </c>
      <c r="O101" s="224">
        <v>0.14099363137227719</v>
      </c>
      <c r="P101" s="224">
        <v>0.16689543490357789</v>
      </c>
      <c r="Q101" s="224">
        <v>0.1602857107640204</v>
      </c>
      <c r="R101" s="224">
        <v>0.17128972101074341</v>
      </c>
      <c r="S101" s="224">
        <v>0.14913847685221521</v>
      </c>
      <c r="T101" s="224">
        <v>0.17588574253952491</v>
      </c>
      <c r="U101" s="224">
        <v>0.1765299610547596</v>
      </c>
      <c r="V101" s="224">
        <v>0.15940644219816211</v>
      </c>
      <c r="W101" s="224">
        <v>0.16696607876130401</v>
      </c>
      <c r="X101" s="224">
        <v>0.15215645353677509</v>
      </c>
      <c r="Y101" s="224">
        <v>0.14342302096792239</v>
      </c>
      <c r="DA101" s="177" t="s">
        <v>1544</v>
      </c>
    </row>
    <row r="102" spans="1:105" ht="12" customHeight="1" x14ac:dyDescent="0.25">
      <c r="A102" s="173" t="s">
        <v>93</v>
      </c>
      <c r="B102" s="224">
        <v>0.26080526359991191</v>
      </c>
      <c r="C102" s="224">
        <v>0.23505177843109959</v>
      </c>
      <c r="D102" s="224">
        <v>0.22511598677521569</v>
      </c>
      <c r="E102" s="224">
        <v>0.25883562071195099</v>
      </c>
      <c r="F102" s="224">
        <v>0.24168211757538441</v>
      </c>
      <c r="G102" s="224">
        <v>0.2020992209848943</v>
      </c>
      <c r="H102" s="224">
        <v>0.20492570938985549</v>
      </c>
      <c r="I102" s="224">
        <v>0.18800894950795019</v>
      </c>
      <c r="J102" s="224">
        <v>0.2258612727265345</v>
      </c>
      <c r="K102" s="224">
        <v>0.1185062799373473</v>
      </c>
      <c r="L102" s="224">
        <v>0.13922957017309021</v>
      </c>
      <c r="M102" s="224">
        <v>0.16676613959556971</v>
      </c>
      <c r="N102" s="224">
        <v>0.19783163475723789</v>
      </c>
      <c r="O102" s="224">
        <v>0.20937765689833199</v>
      </c>
      <c r="P102" s="224">
        <v>0.27375946120775729</v>
      </c>
      <c r="Q102" s="224">
        <v>0.31509115370949897</v>
      </c>
      <c r="R102" s="224">
        <v>0.36798671162963381</v>
      </c>
      <c r="S102" s="224">
        <v>0.33693564131518677</v>
      </c>
      <c r="T102" s="224">
        <v>0.38673556556475269</v>
      </c>
      <c r="U102" s="224">
        <v>0.34184857442744621</v>
      </c>
      <c r="V102" s="224">
        <v>0.35332115943315717</v>
      </c>
      <c r="W102" s="224">
        <v>0.34410494988900869</v>
      </c>
      <c r="X102" s="224">
        <v>0.33017483732321651</v>
      </c>
      <c r="Y102" s="224">
        <v>0.3259725283432387</v>
      </c>
      <c r="DA102" s="177" t="s">
        <v>1545</v>
      </c>
    </row>
    <row r="103" spans="1:105" ht="12" customHeight="1" x14ac:dyDescent="0.25">
      <c r="A103" s="173" t="s">
        <v>94</v>
      </c>
      <c r="B103" s="224">
        <v>0.16885902186156121</v>
      </c>
      <c r="C103" s="224">
        <v>0.15507797107804691</v>
      </c>
      <c r="D103" s="224">
        <v>0.1120945009796796</v>
      </c>
      <c r="E103" s="224">
        <v>0.1277706708971256</v>
      </c>
      <c r="F103" s="224">
        <v>0.1356522621571985</v>
      </c>
      <c r="G103" s="224">
        <v>0.11825475867474849</v>
      </c>
      <c r="H103" s="224">
        <v>0.12135897765715389</v>
      </c>
      <c r="I103" s="224">
        <v>0.1080511409171257</v>
      </c>
      <c r="J103" s="224">
        <v>0.1164697756036718</v>
      </c>
      <c r="K103" s="224">
        <v>6.4905103021796653E-2</v>
      </c>
      <c r="L103" s="224">
        <v>6.6862013476297194E-2</v>
      </c>
      <c r="M103" s="224">
        <v>8.7870749347821603E-2</v>
      </c>
      <c r="N103" s="224">
        <v>0.10833053255679249</v>
      </c>
      <c r="O103" s="224">
        <v>0.11286858192306611</v>
      </c>
      <c r="P103" s="224">
        <v>0.13360355984634981</v>
      </c>
      <c r="Q103" s="224">
        <v>0.1283123265950783</v>
      </c>
      <c r="R103" s="224">
        <v>0.1371212849850863</v>
      </c>
      <c r="S103" s="224">
        <v>0.1193887144308656</v>
      </c>
      <c r="T103" s="224">
        <v>0.14080050387882309</v>
      </c>
      <c r="U103" s="224">
        <v>0.14131621533015201</v>
      </c>
      <c r="V103" s="224">
        <v>0.12760845227684109</v>
      </c>
      <c r="W103" s="224">
        <v>0.1336601118477807</v>
      </c>
      <c r="X103" s="224">
        <v>0.121804672835141</v>
      </c>
      <c r="Y103" s="224">
        <v>0.1148133630875084</v>
      </c>
      <c r="DA103" s="177" t="s">
        <v>1546</v>
      </c>
    </row>
    <row r="104" spans="1:105" ht="12" customHeight="1" x14ac:dyDescent="0.25">
      <c r="A104" s="56" t="s">
        <v>95</v>
      </c>
      <c r="B104" s="260">
        <v>0.17864402180312619</v>
      </c>
      <c r="C104" s="260">
        <v>0.1645083288990643</v>
      </c>
      <c r="D104" s="260">
        <v>0.1157790849624343</v>
      </c>
      <c r="E104" s="260">
        <v>0.13209437209207711</v>
      </c>
      <c r="F104" s="260">
        <v>0.1387337864939098</v>
      </c>
      <c r="G104" s="260">
        <v>0.1227058211771597</v>
      </c>
      <c r="H104" s="260">
        <v>0.1246013017562828</v>
      </c>
      <c r="I104" s="260">
        <v>0.1113237231348638</v>
      </c>
      <c r="J104" s="260">
        <v>0.1204573970644906</v>
      </c>
      <c r="K104" s="260">
        <v>6.6451008989349303E-2</v>
      </c>
      <c r="L104" s="260">
        <v>6.9335529551778907E-2</v>
      </c>
      <c r="M104" s="260">
        <v>8.9743434075332654E-2</v>
      </c>
      <c r="N104" s="260">
        <v>0.10969548946481671</v>
      </c>
      <c r="O104" s="260">
        <v>0.1134373542382096</v>
      </c>
      <c r="P104" s="260">
        <v>0.13730555960943899</v>
      </c>
      <c r="Q104" s="260">
        <v>0.13929502749946121</v>
      </c>
      <c r="R104" s="260">
        <v>0.15379251667879179</v>
      </c>
      <c r="S104" s="260">
        <v>0.1369116227177935</v>
      </c>
      <c r="T104" s="260">
        <v>0.17093009490324021</v>
      </c>
      <c r="U104" s="260">
        <v>0.16443593708486071</v>
      </c>
      <c r="V104" s="260">
        <v>0.1582222132399832</v>
      </c>
      <c r="W104" s="260">
        <v>0.17328293644073811</v>
      </c>
      <c r="X104" s="260">
        <v>0.1700213366311408</v>
      </c>
      <c r="Y104" s="260">
        <v>0.16823421291551019</v>
      </c>
      <c r="DA104" s="68" t="s">
        <v>1547</v>
      </c>
    </row>
    <row r="105" spans="1:105" ht="12" customHeight="1" x14ac:dyDescent="0.25">
      <c r="A105" s="37" t="s">
        <v>159</v>
      </c>
      <c r="B105" s="226">
        <v>3.6479422502682349E-3</v>
      </c>
      <c r="C105" s="226">
        <v>3.261256224536361E-3</v>
      </c>
      <c r="D105" s="226">
        <v>2.4841711912606409E-3</v>
      </c>
      <c r="E105" s="226">
        <v>2.7938657811428002E-3</v>
      </c>
      <c r="F105" s="226">
        <v>6.8969193482281647E-3</v>
      </c>
      <c r="G105" s="226">
        <v>9.4377379530377458E-3</v>
      </c>
      <c r="H105" s="226">
        <v>6.8755182584206674E-3</v>
      </c>
      <c r="I105" s="226">
        <v>5.8589212588559562E-3</v>
      </c>
      <c r="J105" s="226">
        <v>6.6866535864082144E-3</v>
      </c>
      <c r="K105" s="226">
        <v>6.5898078110884261E-3</v>
      </c>
      <c r="L105" s="226">
        <v>3.7805854660411952E-3</v>
      </c>
      <c r="M105" s="226">
        <v>2.4959339770499831E-3</v>
      </c>
      <c r="N105" s="226">
        <v>5.9120515459205047E-3</v>
      </c>
      <c r="O105" s="226">
        <v>6.0591895039648277E-3</v>
      </c>
      <c r="P105" s="226">
        <v>6.4025015140330771E-3</v>
      </c>
      <c r="Q105" s="226">
        <v>5.3256057224941988E-3</v>
      </c>
      <c r="R105" s="226">
        <v>2.4260970176470139E-3</v>
      </c>
      <c r="S105" s="226">
        <v>3.2658413887253681E-3</v>
      </c>
      <c r="T105" s="226">
        <v>5.8734104374106189E-3</v>
      </c>
      <c r="U105" s="226">
        <v>6.5488672197685279E-3</v>
      </c>
      <c r="V105" s="226">
        <v>5.4671792596985786E-3</v>
      </c>
      <c r="W105" s="226">
        <v>6.7205848205996697E-3</v>
      </c>
      <c r="X105" s="226">
        <v>5.9363678694631583E-3</v>
      </c>
      <c r="Y105" s="226">
        <v>4.2935941276873446E-3</v>
      </c>
      <c r="DA105" s="69" t="s">
        <v>1548</v>
      </c>
    </row>
    <row r="106" spans="1:105" ht="12" customHeight="1" x14ac:dyDescent="0.25">
      <c r="A106" s="37" t="s">
        <v>35</v>
      </c>
      <c r="B106" s="226">
        <v>0.15142199065427989</v>
      </c>
      <c r="C106" s="226">
        <v>0.1407914199433774</v>
      </c>
      <c r="D106" s="226">
        <v>7.4318173735012885E-2</v>
      </c>
      <c r="E106" s="226">
        <v>8.3700767321958872E-2</v>
      </c>
      <c r="F106" s="226">
        <v>9.5617239249429109E-2</v>
      </c>
      <c r="G106" s="226">
        <v>8.9000610890311332E-2</v>
      </c>
      <c r="H106" s="226">
        <v>9.0596765831503792E-2</v>
      </c>
      <c r="I106" s="226">
        <v>8.0476099983728594E-2</v>
      </c>
      <c r="J106" s="226">
        <v>7.9503215702655339E-2</v>
      </c>
      <c r="K106" s="226">
        <v>4.149383052786091E-2</v>
      </c>
      <c r="L106" s="226">
        <v>3.9697095383770059E-2</v>
      </c>
      <c r="M106" s="226">
        <v>5.8205080207033223E-2</v>
      </c>
      <c r="N106" s="226">
        <v>6.9119709962021963E-2</v>
      </c>
      <c r="O106" s="226">
        <v>6.5965348787313541E-2</v>
      </c>
      <c r="P106" s="226">
        <v>7.2177983258543202E-2</v>
      </c>
      <c r="Q106" s="226">
        <v>5.8655247605060801E-2</v>
      </c>
      <c r="R106" s="226">
        <v>5.9704890489717333E-2</v>
      </c>
      <c r="S106" s="226">
        <v>4.6976408413896047E-2</v>
      </c>
      <c r="T106" s="226">
        <v>4.9024019300114872E-2</v>
      </c>
      <c r="U106" s="226">
        <v>5.7868056146190748E-2</v>
      </c>
      <c r="V106" s="226">
        <v>4.2553895007199929E-2</v>
      </c>
      <c r="W106" s="226">
        <v>4.4252592376450781E-2</v>
      </c>
      <c r="X106" s="226">
        <v>2.9338189296039641E-2</v>
      </c>
      <c r="Y106" s="226">
        <v>2.1182305284108732E-2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2.0293148391347118E-2</v>
      </c>
      <c r="U108" s="226">
        <v>2.2697046333032041E-2</v>
      </c>
      <c r="V108" s="226">
        <v>2.3396449618163739E-2</v>
      </c>
      <c r="W108" s="226">
        <v>4.7041480377847937E-2</v>
      </c>
      <c r="X108" s="226">
        <v>5.3743435260188759E-2</v>
      </c>
      <c r="Y108" s="226">
        <v>5.3012830421653043E-2</v>
      </c>
      <c r="DA108" s="69" t="s">
        <v>1551</v>
      </c>
    </row>
    <row r="109" spans="1:105" ht="12" customHeight="1" x14ac:dyDescent="0.25">
      <c r="A109" s="37" t="s">
        <v>40</v>
      </c>
      <c r="B109" s="226">
        <v>2.3574088898577979E-2</v>
      </c>
      <c r="C109" s="226">
        <v>2.0455652731150579E-2</v>
      </c>
      <c r="D109" s="226">
        <v>3.8976740036160813E-2</v>
      </c>
      <c r="E109" s="226">
        <v>4.5599738988975493E-2</v>
      </c>
      <c r="F109" s="226">
        <v>3.6219627896252493E-2</v>
      </c>
      <c r="G109" s="226">
        <v>2.426747233381062E-2</v>
      </c>
      <c r="H109" s="226">
        <v>2.7129017666358321E-2</v>
      </c>
      <c r="I109" s="226">
        <v>2.4988701892279211E-2</v>
      </c>
      <c r="J109" s="226">
        <v>3.426752777542709E-2</v>
      </c>
      <c r="K109" s="226">
        <v>1.8367370650399971E-2</v>
      </c>
      <c r="L109" s="226">
        <v>2.585784870196765E-2</v>
      </c>
      <c r="M109" s="226">
        <v>2.9042419891249449E-2</v>
      </c>
      <c r="N109" s="226">
        <v>3.4663727956874259E-2</v>
      </c>
      <c r="O109" s="226">
        <v>4.1412815946931213E-2</v>
      </c>
      <c r="P109" s="226">
        <v>5.8725074836862748E-2</v>
      </c>
      <c r="Q109" s="226">
        <v>7.5314174171906154E-2</v>
      </c>
      <c r="R109" s="226">
        <v>9.1661529171427489E-2</v>
      </c>
      <c r="S109" s="226">
        <v>8.6669372915172058E-2</v>
      </c>
      <c r="T109" s="226">
        <v>9.5739516774367636E-2</v>
      </c>
      <c r="U109" s="226">
        <v>7.7321967385869314E-2</v>
      </c>
      <c r="V109" s="226">
        <v>8.6804689354920916E-2</v>
      </c>
      <c r="W109" s="226">
        <v>7.5268278865839755E-2</v>
      </c>
      <c r="X109" s="226">
        <v>8.1003344205449232E-2</v>
      </c>
      <c r="Y109" s="226">
        <v>8.9745483082061095E-2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17.456562465359436</v>
      </c>
      <c r="C110" s="261">
        <f t="shared" si="4"/>
        <v>16.070946505823631</v>
      </c>
      <c r="D110" s="261">
        <f t="shared" si="4"/>
        <v>11.131665348618206</v>
      </c>
      <c r="E110" s="261">
        <f t="shared" si="4"/>
        <v>12.66852372648694</v>
      </c>
      <c r="F110" s="261">
        <f t="shared" si="4"/>
        <v>13.743943776948464</v>
      </c>
      <c r="G110" s="261">
        <f t="shared" si="4"/>
        <v>12.055497200508709</v>
      </c>
      <c r="H110" s="261">
        <f t="shared" si="4"/>
        <v>12.395075792779881</v>
      </c>
      <c r="I110" s="261">
        <f t="shared" si="4"/>
        <v>10.98644778383294</v>
      </c>
      <c r="J110" s="261">
        <f t="shared" si="4"/>
        <v>11.637043753214261</v>
      </c>
      <c r="K110" s="261">
        <f t="shared" si="4"/>
        <v>6.5506078383832484</v>
      </c>
      <c r="L110" s="261">
        <f t="shared" si="4"/>
        <v>6.595801068199532</v>
      </c>
      <c r="M110" s="261">
        <f t="shared" si="4"/>
        <v>8.8127394777437917</v>
      </c>
      <c r="N110" s="261">
        <f t="shared" si="4"/>
        <v>10.934149845954746</v>
      </c>
      <c r="O110" s="261">
        <f t="shared" si="4"/>
        <v>11.364191609196146</v>
      </c>
      <c r="P110" s="261">
        <f t="shared" si="4"/>
        <v>13.220161764616956</v>
      </c>
      <c r="Q110" s="261">
        <f t="shared" si="4"/>
        <v>12.228861433490874</v>
      </c>
      <c r="R110" s="261">
        <f t="shared" si="4"/>
        <v>12.787681272034725</v>
      </c>
      <c r="S110" s="261">
        <f t="shared" si="4"/>
        <v>10.985118394103301</v>
      </c>
      <c r="T110" s="261">
        <f t="shared" si="4"/>
        <v>13.040393645059432</v>
      </c>
      <c r="U110" s="261">
        <f t="shared" si="4"/>
        <v>13.503748678402765</v>
      </c>
      <c r="V110" s="261">
        <f t="shared" si="4"/>
        <v>11.790634142072452</v>
      </c>
      <c r="W110" s="261">
        <f t="shared" si="4"/>
        <v>12.572238245048041</v>
      </c>
      <c r="X110" s="261">
        <f t="shared" si="4"/>
        <v>11.299366563382879</v>
      </c>
      <c r="Y110" s="261">
        <f t="shared" si="4"/>
        <v>10.513167443335389</v>
      </c>
      <c r="DA110" s="70"/>
    </row>
    <row r="111" spans="1:105" ht="12" customHeight="1" x14ac:dyDescent="0.25">
      <c r="A111" s="60" t="s">
        <v>1554</v>
      </c>
      <c r="B111" s="262">
        <v>16.14578758292285</v>
      </c>
      <c r="C111" s="262">
        <v>14.88960544319778</v>
      </c>
      <c r="D111" s="262">
        <v>10.000260341576089</v>
      </c>
      <c r="E111" s="262">
        <v>11.3676480247236</v>
      </c>
      <c r="F111" s="262">
        <v>12.52927945277335</v>
      </c>
      <c r="G111" s="262">
        <v>11.039771601375939</v>
      </c>
      <c r="H111" s="262">
        <v>11.365144613761251</v>
      </c>
      <c r="I111" s="262">
        <v>10.04153814019033</v>
      </c>
      <c r="J111" s="262">
        <v>10.501893031489329</v>
      </c>
      <c r="K111" s="262">
        <v>5.9550099849934286</v>
      </c>
      <c r="L111" s="262">
        <v>5.8960505303603474</v>
      </c>
      <c r="M111" s="262">
        <v>7.9745935599600211</v>
      </c>
      <c r="N111" s="262">
        <v>9.9398726054886382</v>
      </c>
      <c r="O111" s="262">
        <v>10.31188549459727</v>
      </c>
      <c r="P111" s="262">
        <v>11.84428069294129</v>
      </c>
      <c r="Q111" s="262">
        <v>10.645252405591959</v>
      </c>
      <c r="R111" s="262">
        <v>10.938225735682879</v>
      </c>
      <c r="S111" s="262">
        <v>9.2917216829421427</v>
      </c>
      <c r="T111" s="262">
        <v>11.09670869602853</v>
      </c>
      <c r="U111" s="262">
        <v>11.78566017523652</v>
      </c>
      <c r="V111" s="262">
        <v>10.0148858507005</v>
      </c>
      <c r="W111" s="262">
        <v>10.84280947888427</v>
      </c>
      <c r="X111" s="262">
        <v>9.6399488139015208</v>
      </c>
      <c r="Y111" s="262">
        <v>8.8748699771763899</v>
      </c>
      <c r="DA111" s="72" t="s">
        <v>1555</v>
      </c>
    </row>
    <row r="112" spans="1:105" ht="12" customHeight="1" x14ac:dyDescent="0.25">
      <c r="A112" s="59" t="s">
        <v>28</v>
      </c>
      <c r="B112" s="230">
        <v>0.56399283051390103</v>
      </c>
      <c r="C112" s="230">
        <v>0.56267045148540706</v>
      </c>
      <c r="D112" s="230">
        <v>3.6016710379216441</v>
      </c>
      <c r="E112" s="230">
        <v>7.2223437723891246</v>
      </c>
      <c r="F112" s="230">
        <v>7.3352428432542292</v>
      </c>
      <c r="G112" s="230">
        <v>5.9013218794193723</v>
      </c>
      <c r="H112" s="230">
        <v>7.4951288680943389</v>
      </c>
      <c r="I112" s="230">
        <v>7.3577453728291076</v>
      </c>
      <c r="J112" s="230">
        <v>7.5837739370248514</v>
      </c>
      <c r="K112" s="230">
        <v>4.2881203816685582</v>
      </c>
      <c r="L112" s="230">
        <v>4.5899333677839396</v>
      </c>
      <c r="M112" s="230">
        <v>6.4248370727867563</v>
      </c>
      <c r="N112" s="230">
        <v>7.9352030369942526</v>
      </c>
      <c r="O112" s="230">
        <v>8.5884866920104699</v>
      </c>
      <c r="P112" s="230">
        <v>9.5380358098660913</v>
      </c>
      <c r="Q112" s="230">
        <v>8.315238309781888</v>
      </c>
      <c r="R112" s="230">
        <v>8.3118013027870976</v>
      </c>
      <c r="S112" s="230">
        <v>6.970926830390118</v>
      </c>
      <c r="T112" s="230">
        <v>8.5872790475737233</v>
      </c>
      <c r="U112" s="230">
        <v>9.449863604094249</v>
      </c>
      <c r="V112" s="230">
        <v>7.7756315725370779</v>
      </c>
      <c r="W112" s="230">
        <v>8.6334317001187397</v>
      </c>
      <c r="X112" s="230">
        <v>7.9306156733564341</v>
      </c>
      <c r="Y112" s="230">
        <v>7.0314674070269598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9.329913243941123E-3</v>
      </c>
      <c r="T113" s="295">
        <v>1.01688609532359E-2</v>
      </c>
      <c r="U113" s="295">
        <v>1.9960093430469169E-2</v>
      </c>
      <c r="V113" s="295">
        <v>9.9099674366383509E-3</v>
      </c>
      <c r="W113" s="295">
        <v>1.8501395174473838E-2</v>
      </c>
      <c r="X113" s="295">
        <v>0.23085308253076581</v>
      </c>
      <c r="Y113" s="295">
        <v>0.44274299893234698</v>
      </c>
      <c r="DA113" s="122" t="s">
        <v>1557</v>
      </c>
    </row>
    <row r="114" spans="1:105" ht="12" customHeight="1" x14ac:dyDescent="0.25">
      <c r="A114" s="59" t="s">
        <v>159</v>
      </c>
      <c r="B114" s="295">
        <v>0.12242432867911759</v>
      </c>
      <c r="C114" s="295">
        <v>0.11190889751793549</v>
      </c>
      <c r="D114" s="295">
        <v>8.0436648004611352E-2</v>
      </c>
      <c r="E114" s="295">
        <v>9.5622001544589691E-2</v>
      </c>
      <c r="F114" s="295">
        <v>0.19369715692186881</v>
      </c>
      <c r="G114" s="295">
        <v>0.29619397063536612</v>
      </c>
      <c r="H114" s="295">
        <v>0.19122407342991091</v>
      </c>
      <c r="I114" s="295">
        <v>0.18212922488169439</v>
      </c>
      <c r="J114" s="295">
        <v>0.2158059848752574</v>
      </c>
      <c r="K114" s="295">
        <v>0.2189252649332328</v>
      </c>
      <c r="L114" s="295">
        <v>0.1135729290354907</v>
      </c>
      <c r="M114" s="295">
        <v>6.3723644892635989E-2</v>
      </c>
      <c r="N114" s="295">
        <v>0.13745588288136079</v>
      </c>
      <c r="O114" s="295">
        <v>0.1294718057436666</v>
      </c>
      <c r="P114" s="295">
        <v>0.16857823201125191</v>
      </c>
      <c r="Q114" s="295">
        <v>0.17996258805809831</v>
      </c>
      <c r="R114" s="295">
        <v>9.8943925625339546E-2</v>
      </c>
      <c r="S114" s="295">
        <v>0.1381742339788907</v>
      </c>
      <c r="T114" s="295">
        <v>0.26361804184088311</v>
      </c>
      <c r="U114" s="295">
        <v>0.23015367233387671</v>
      </c>
      <c r="V114" s="295">
        <v>0.24792388287480699</v>
      </c>
      <c r="W114" s="295">
        <v>0.2825019380582699</v>
      </c>
      <c r="X114" s="295">
        <v>0.24399973429577451</v>
      </c>
      <c r="Y114" s="295">
        <v>0.2360608986814475</v>
      </c>
      <c r="DA114" s="122" t="s">
        <v>1558</v>
      </c>
    </row>
    <row r="115" spans="1:105" ht="12" customHeight="1" x14ac:dyDescent="0.25">
      <c r="A115" s="59" t="s">
        <v>32</v>
      </c>
      <c r="B115" s="295">
        <v>10.377673872271879</v>
      </c>
      <c r="C115" s="295">
        <v>9.3838164310874017</v>
      </c>
      <c r="D115" s="295">
        <v>3.911754577248812</v>
      </c>
      <c r="E115" s="295">
        <v>1.18496521385696</v>
      </c>
      <c r="F115" s="295">
        <v>2.3149684253007572</v>
      </c>
      <c r="G115" s="295">
        <v>2.0490605535154089</v>
      </c>
      <c r="H115" s="295">
        <v>1.1590859641388009</v>
      </c>
      <c r="I115" s="295">
        <v>0</v>
      </c>
      <c r="J115" s="295">
        <v>0.13641530379639999</v>
      </c>
      <c r="K115" s="295">
        <v>6.9464676213141313E-2</v>
      </c>
      <c r="L115" s="295">
        <v>0</v>
      </c>
      <c r="M115" s="295">
        <v>0</v>
      </c>
      <c r="N115" s="295">
        <v>0.26017242700132759</v>
      </c>
      <c r="O115" s="295">
        <v>0.18438982715802649</v>
      </c>
      <c r="P115" s="295">
        <v>0.23721621287290509</v>
      </c>
      <c r="Q115" s="295">
        <v>0.16797647023837381</v>
      </c>
      <c r="R115" s="295">
        <v>9.252584506445867E-2</v>
      </c>
      <c r="S115" s="295">
        <v>0.1857694282463026</v>
      </c>
      <c r="T115" s="295">
        <v>3.5282987257097033E-2</v>
      </c>
      <c r="U115" s="295">
        <v>5.1965341590418913E-2</v>
      </c>
      <c r="V115" s="295">
        <v>5.1700113136424607E-2</v>
      </c>
      <c r="W115" s="295">
        <v>4.8202534283181039E-2</v>
      </c>
      <c r="X115" s="295">
        <v>2.8606538541523101E-2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5.0816965514579504</v>
      </c>
      <c r="C116" s="295">
        <v>4.8312096631070371</v>
      </c>
      <c r="D116" s="295">
        <v>2.406398078401021</v>
      </c>
      <c r="E116" s="295">
        <v>2.8647170369329249</v>
      </c>
      <c r="F116" s="295">
        <v>2.6853710272964961</v>
      </c>
      <c r="G116" s="295">
        <v>2.7931951978057952</v>
      </c>
      <c r="H116" s="295">
        <v>2.5197057080981971</v>
      </c>
      <c r="I116" s="295">
        <v>2.5016635424795299</v>
      </c>
      <c r="J116" s="295">
        <v>2.565897805792825</v>
      </c>
      <c r="K116" s="295">
        <v>1.3784996621784971</v>
      </c>
      <c r="L116" s="295">
        <v>1.192544233540916</v>
      </c>
      <c r="M116" s="295">
        <v>1.486032842280629</v>
      </c>
      <c r="N116" s="295">
        <v>1.6070412586116971</v>
      </c>
      <c r="O116" s="295">
        <v>1.409537169685104</v>
      </c>
      <c r="P116" s="295">
        <v>1.900450438191039</v>
      </c>
      <c r="Q116" s="295">
        <v>1.982075037513596</v>
      </c>
      <c r="R116" s="295">
        <v>2.4349546622059859</v>
      </c>
      <c r="S116" s="295">
        <v>1.9875212770828901</v>
      </c>
      <c r="T116" s="295">
        <v>2.200359758403589</v>
      </c>
      <c r="U116" s="295">
        <v>2.0337174637875028</v>
      </c>
      <c r="V116" s="295">
        <v>1.9297203147155499</v>
      </c>
      <c r="W116" s="295">
        <v>1.8601719112496049</v>
      </c>
      <c r="X116" s="295">
        <v>1.205873785177024</v>
      </c>
      <c r="Y116" s="295">
        <v>1.1645986725356361</v>
      </c>
      <c r="DA116" s="122" t="s">
        <v>1560</v>
      </c>
    </row>
    <row r="117" spans="1:105" ht="12" customHeight="1" x14ac:dyDescent="0.25">
      <c r="A117" s="60" t="s">
        <v>1561</v>
      </c>
      <c r="B117" s="262">
        <v>1.3107748824365859</v>
      </c>
      <c r="C117" s="262">
        <v>1.1813410626258509</v>
      </c>
      <c r="D117" s="262">
        <v>1.1314050070421171</v>
      </c>
      <c r="E117" s="262">
        <v>1.3008757017633401</v>
      </c>
      <c r="F117" s="262">
        <v>1.2146643241751149</v>
      </c>
      <c r="G117" s="262">
        <v>1.0157255991327701</v>
      </c>
      <c r="H117" s="262">
        <v>1.0299311790186301</v>
      </c>
      <c r="I117" s="262">
        <v>0.94490964364260965</v>
      </c>
      <c r="J117" s="262">
        <v>1.1351507217249319</v>
      </c>
      <c r="K117" s="262">
        <v>0.59559785338981974</v>
      </c>
      <c r="L117" s="262">
        <v>0.69975053783918484</v>
      </c>
      <c r="M117" s="262">
        <v>0.8381459177837699</v>
      </c>
      <c r="N117" s="262">
        <v>0.99427724046610821</v>
      </c>
      <c r="O117" s="262">
        <v>1.0523061145988759</v>
      </c>
      <c r="P117" s="262">
        <v>1.375881071675666</v>
      </c>
      <c r="Q117" s="262">
        <v>1.583609027898915</v>
      </c>
      <c r="R117" s="262">
        <v>1.8494555363518459</v>
      </c>
      <c r="S117" s="262">
        <v>1.693396711161159</v>
      </c>
      <c r="T117" s="262">
        <v>1.9436849490309009</v>
      </c>
      <c r="U117" s="262">
        <v>1.718088503166245</v>
      </c>
      <c r="V117" s="262">
        <v>1.775748291371952</v>
      </c>
      <c r="W117" s="262">
        <v>1.7294287661637719</v>
      </c>
      <c r="X117" s="262">
        <v>1.6594177494813589</v>
      </c>
      <c r="Y117" s="262">
        <v>1.6382974661589991</v>
      </c>
      <c r="DA117" s="72" t="s">
        <v>1562</v>
      </c>
    </row>
    <row r="118" spans="1:105" ht="12" customHeight="1" x14ac:dyDescent="0.25">
      <c r="A118" s="57" t="s">
        <v>1563</v>
      </c>
      <c r="B118" s="261">
        <v>1.073891884664965</v>
      </c>
      <c r="C118" s="261">
        <v>0.96784932117186995</v>
      </c>
      <c r="D118" s="261">
        <v>0.92693770044881607</v>
      </c>
      <c r="E118" s="261">
        <v>1.0657816821181549</v>
      </c>
      <c r="F118" s="261">
        <v>0.99515040896949503</v>
      </c>
      <c r="G118" s="261">
        <v>0.83216385404601434</v>
      </c>
      <c r="H118" s="261">
        <v>0.84380220412488349</v>
      </c>
      <c r="I118" s="261">
        <v>0.77414574512077106</v>
      </c>
      <c r="J118" s="261">
        <v>0.93000649025707649</v>
      </c>
      <c r="K118" s="261">
        <v>0.48796151791544901</v>
      </c>
      <c r="L118" s="261">
        <v>0.57329174822038875</v>
      </c>
      <c r="M118" s="261">
        <v>0.68667634033382852</v>
      </c>
      <c r="N118" s="261">
        <v>0.81459163884709673</v>
      </c>
      <c r="O118" s="261">
        <v>0.86213354542649689</v>
      </c>
      <c r="P118" s="261">
        <v>1.1272320952550099</v>
      </c>
      <c r="Q118" s="261">
        <v>1.2974194931028471</v>
      </c>
      <c r="R118" s="261">
        <v>1.5152222690176711</v>
      </c>
      <c r="S118" s="261">
        <v>1.3873663662625819</v>
      </c>
      <c r="T118" s="261">
        <v>1.592422559417408</v>
      </c>
      <c r="U118" s="261">
        <v>1.4075958621183511</v>
      </c>
      <c r="V118" s="261">
        <v>1.454835383912136</v>
      </c>
      <c r="W118" s="261">
        <v>1.416886714854537</v>
      </c>
      <c r="X118" s="261">
        <v>1.3595280763424631</v>
      </c>
      <c r="Y118" s="261">
        <v>1.3422246467714409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1.6633506279469243</v>
      </c>
      <c r="C119" s="261">
        <f t="shared" si="5"/>
        <v>1.5273793277464089</v>
      </c>
      <c r="D119" s="261">
        <f t="shared" si="5"/>
        <v>1.1065755993083373</v>
      </c>
      <c r="E119" s="261">
        <f t="shared" si="5"/>
        <v>1.2614115572192715</v>
      </c>
      <c r="F119" s="261">
        <f t="shared" si="5"/>
        <v>1.3379571128511625</v>
      </c>
      <c r="G119" s="261">
        <f t="shared" si="5"/>
        <v>1.1658687155055605</v>
      </c>
      <c r="H119" s="261">
        <f t="shared" si="5"/>
        <v>1.1964719780557762</v>
      </c>
      <c r="I119" s="261">
        <f t="shared" si="5"/>
        <v>1.0654726415649427</v>
      </c>
      <c r="J119" s="261">
        <f t="shared" si="5"/>
        <v>1.1494197347974335</v>
      </c>
      <c r="K119" s="261">
        <f t="shared" si="5"/>
        <v>0.64028223322099032</v>
      </c>
      <c r="L119" s="261">
        <f t="shared" si="5"/>
        <v>0.66023440708739078</v>
      </c>
      <c r="M119" s="261">
        <f t="shared" si="5"/>
        <v>0.86711698066533194</v>
      </c>
      <c r="N119" s="261">
        <f t="shared" si="5"/>
        <v>1.0687650223404934</v>
      </c>
      <c r="O119" s="261">
        <f t="shared" si="5"/>
        <v>1.113738207004952</v>
      </c>
      <c r="P119" s="261">
        <f t="shared" si="5"/>
        <v>1.3191894026783821</v>
      </c>
      <c r="Q119" s="261">
        <f t="shared" si="5"/>
        <v>1.2685475385976517</v>
      </c>
      <c r="R119" s="261">
        <f t="shared" si="5"/>
        <v>1.3565598517401667</v>
      </c>
      <c r="S119" s="261">
        <f t="shared" si="5"/>
        <v>1.1815868342203506</v>
      </c>
      <c r="T119" s="261">
        <f t="shared" si="5"/>
        <v>1.3923250190450385</v>
      </c>
      <c r="U119" s="261">
        <f t="shared" si="5"/>
        <v>1.3960425909089165</v>
      </c>
      <c r="V119" s="261">
        <f t="shared" si="5"/>
        <v>1.2617360412886551</v>
      </c>
      <c r="W119" s="261">
        <f t="shared" si="5"/>
        <v>1.3199055267609778</v>
      </c>
      <c r="X119" s="261">
        <f t="shared" si="5"/>
        <v>1.2025897142129174</v>
      </c>
      <c r="Y119" s="261">
        <f t="shared" si="5"/>
        <v>1.1335638885981694</v>
      </c>
      <c r="DA119" s="70"/>
    </row>
    <row r="120" spans="1:105" ht="12" customHeight="1" x14ac:dyDescent="0.25">
      <c r="A120" s="60" t="s">
        <v>1566</v>
      </c>
      <c r="B120" s="262">
        <v>1.35019884644321</v>
      </c>
      <c r="C120" s="262">
        <v>1.245150042396433</v>
      </c>
      <c r="D120" s="262">
        <v>0.83627632953681563</v>
      </c>
      <c r="E120" s="262">
        <v>0.95062474784371642</v>
      </c>
      <c r="F120" s="262">
        <v>1.047766705527085</v>
      </c>
      <c r="G120" s="262">
        <v>0.92320593248359284</v>
      </c>
      <c r="H120" s="262">
        <v>0.95041539896084648</v>
      </c>
      <c r="I120" s="262">
        <v>0.83972820426181305</v>
      </c>
      <c r="J120" s="262">
        <v>0.87822559189274074</v>
      </c>
      <c r="K120" s="262">
        <v>0.49799042449934028</v>
      </c>
      <c r="L120" s="262">
        <v>0.49305991322984299</v>
      </c>
      <c r="M120" s="262">
        <v>0.66687902155357637</v>
      </c>
      <c r="N120" s="262">
        <v>0.83122637757963602</v>
      </c>
      <c r="O120" s="262">
        <v>0.86233612500798318</v>
      </c>
      <c r="P120" s="262">
        <v>0.99048337198945569</v>
      </c>
      <c r="Q120" s="262">
        <v>0.89021408490034803</v>
      </c>
      <c r="R120" s="262">
        <v>0.91471411317681217</v>
      </c>
      <c r="S120" s="262">
        <v>0.77702446123156044</v>
      </c>
      <c r="T120" s="262">
        <v>0.92796732297785789</v>
      </c>
      <c r="U120" s="262">
        <v>0.98558120447508824</v>
      </c>
      <c r="V120" s="262">
        <v>0.83749939440416932</v>
      </c>
      <c r="W120" s="262">
        <v>0.906734885207922</v>
      </c>
      <c r="X120" s="262">
        <v>0.80614511379228648</v>
      </c>
      <c r="Y120" s="262">
        <v>0.74216504732114175</v>
      </c>
      <c r="DA120" s="72" t="s">
        <v>1567</v>
      </c>
    </row>
    <row r="121" spans="1:105" ht="12" customHeight="1" x14ac:dyDescent="0.25">
      <c r="A121" s="59" t="s">
        <v>28</v>
      </c>
      <c r="B121" s="230">
        <v>4.7164157539613567E-2</v>
      </c>
      <c r="C121" s="230">
        <v>4.7053572990568608E-2</v>
      </c>
      <c r="D121" s="230">
        <v>0.30119138231529891</v>
      </c>
      <c r="E121" s="230">
        <v>0.6039717901658892</v>
      </c>
      <c r="F121" s="230">
        <v>0.61341302643037499</v>
      </c>
      <c r="G121" s="230">
        <v>0.49350073219777141</v>
      </c>
      <c r="H121" s="230">
        <v>0.62678356813933678</v>
      </c>
      <c r="I121" s="230">
        <v>0.61529481072352332</v>
      </c>
      <c r="J121" s="230">
        <v>0.63419655243620965</v>
      </c>
      <c r="K121" s="230">
        <v>0.35859602159403509</v>
      </c>
      <c r="L121" s="230">
        <v>0.38383527013497237</v>
      </c>
      <c r="M121" s="230">
        <v>0.5372799288798682</v>
      </c>
      <c r="N121" s="230">
        <v>0.66358497111496995</v>
      </c>
      <c r="O121" s="230">
        <v>0.71821611455550693</v>
      </c>
      <c r="P121" s="230">
        <v>0.79762259237427013</v>
      </c>
      <c r="Q121" s="230">
        <v>0.69536559403536047</v>
      </c>
      <c r="R121" s="230">
        <v>0.69507817275871164</v>
      </c>
      <c r="S121" s="230">
        <v>0.58294693378648388</v>
      </c>
      <c r="T121" s="230">
        <v>0.71811512473899675</v>
      </c>
      <c r="U121" s="230">
        <v>0.79024915147458863</v>
      </c>
      <c r="V121" s="230">
        <v>0.65024073466141907</v>
      </c>
      <c r="W121" s="230">
        <v>0.7219746613460859</v>
      </c>
      <c r="X121" s="230">
        <v>0.66320135073967457</v>
      </c>
      <c r="Y121" s="230">
        <v>0.58800966710427671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7.8021824792916478E-4</v>
      </c>
      <c r="T122" s="295">
        <v>8.503756325409917E-4</v>
      </c>
      <c r="U122" s="295">
        <v>1.6691719116398421E-3</v>
      </c>
      <c r="V122" s="295">
        <v>8.2872554420269668E-4</v>
      </c>
      <c r="W122" s="295">
        <v>1.547187605055953E-3</v>
      </c>
      <c r="X122" s="295">
        <v>1.930519425763887E-2</v>
      </c>
      <c r="Y122" s="295">
        <v>3.7024585103642559E-2</v>
      </c>
      <c r="DA122" s="122" t="s">
        <v>1569</v>
      </c>
    </row>
    <row r="123" spans="1:105" ht="12" customHeight="1" x14ac:dyDescent="0.25">
      <c r="A123" s="59" t="s">
        <v>159</v>
      </c>
      <c r="B123" s="295">
        <v>1.023779029113211E-2</v>
      </c>
      <c r="C123" s="295">
        <v>9.3584325669726545E-3</v>
      </c>
      <c r="D123" s="295">
        <v>6.7265513552559747E-3</v>
      </c>
      <c r="E123" s="295">
        <v>7.9964334670581307E-3</v>
      </c>
      <c r="F123" s="295">
        <v>1.6198013041609231E-2</v>
      </c>
      <c r="G123" s="295">
        <v>2.4769355810074899E-2</v>
      </c>
      <c r="H123" s="295">
        <v>1.5991200307275289E-2</v>
      </c>
      <c r="I123" s="295">
        <v>1.52306394516769E-2</v>
      </c>
      <c r="J123" s="295">
        <v>1.8046873857197429E-2</v>
      </c>
      <c r="K123" s="295">
        <v>1.830772507392386E-2</v>
      </c>
      <c r="L123" s="295">
        <v>9.4975879611526575E-3</v>
      </c>
      <c r="M123" s="295">
        <v>5.3289188516388404E-3</v>
      </c>
      <c r="N123" s="295">
        <v>1.149481086320899E-2</v>
      </c>
      <c r="O123" s="295">
        <v>1.0827138773144439E-2</v>
      </c>
      <c r="P123" s="295">
        <v>1.40974314958641E-2</v>
      </c>
      <c r="Q123" s="295">
        <v>1.5049453459673951E-2</v>
      </c>
      <c r="R123" s="295">
        <v>8.2742308825613751E-3</v>
      </c>
      <c r="S123" s="295">
        <v>1.1554883301189769E-2</v>
      </c>
      <c r="T123" s="295">
        <v>2.204517891537525E-2</v>
      </c>
      <c r="U123" s="295">
        <v>1.92467057611081E-2</v>
      </c>
      <c r="V123" s="295">
        <v>2.0732747717884151E-2</v>
      </c>
      <c r="W123" s="295">
        <v>2.3624353344502299E-2</v>
      </c>
      <c r="X123" s="295">
        <v>2.0404589004196779E-2</v>
      </c>
      <c r="Y123" s="295">
        <v>1.9740700257146498E-2</v>
      </c>
      <c r="DA123" s="122" t="s">
        <v>1570</v>
      </c>
    </row>
    <row r="124" spans="1:105" ht="12" customHeight="1" x14ac:dyDescent="0.25">
      <c r="A124" s="59" t="s">
        <v>32</v>
      </c>
      <c r="B124" s="295">
        <v>0.86783770807969318</v>
      </c>
      <c r="C124" s="295">
        <v>0.7847259265252523</v>
      </c>
      <c r="D124" s="295">
        <v>0.32712225963858271</v>
      </c>
      <c r="E124" s="295">
        <v>9.9093256157861867E-2</v>
      </c>
      <c r="F124" s="295">
        <v>0.19359028981029741</v>
      </c>
      <c r="G124" s="295">
        <v>0.17135362282203079</v>
      </c>
      <c r="H124" s="295">
        <v>9.6929092103503076E-2</v>
      </c>
      <c r="I124" s="295">
        <v>0</v>
      </c>
      <c r="J124" s="295">
        <v>1.1407791962896371E-2</v>
      </c>
      <c r="K124" s="295">
        <v>5.8090152127813167E-3</v>
      </c>
      <c r="L124" s="295">
        <v>0</v>
      </c>
      <c r="M124" s="295">
        <v>0</v>
      </c>
      <c r="N124" s="295">
        <v>2.1757037803784251E-2</v>
      </c>
      <c r="O124" s="295">
        <v>1.541968334749768E-2</v>
      </c>
      <c r="P124" s="295">
        <v>1.9837313933040231E-2</v>
      </c>
      <c r="Q124" s="295">
        <v>1.404710889330287E-2</v>
      </c>
      <c r="R124" s="295">
        <v>7.7375159700694947E-3</v>
      </c>
      <c r="S124" s="295">
        <v>1.553505311737576E-2</v>
      </c>
      <c r="T124" s="295">
        <v>2.9505558926087921E-3</v>
      </c>
      <c r="U124" s="295">
        <v>4.3456253781402323E-3</v>
      </c>
      <c r="V124" s="295">
        <v>4.323445527774447E-3</v>
      </c>
      <c r="W124" s="295">
        <v>4.0309589018517507E-3</v>
      </c>
      <c r="X124" s="295">
        <v>2.3922348254073571E-3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0.42495919053277098</v>
      </c>
      <c r="C125" s="295">
        <v>0.40401211031363898</v>
      </c>
      <c r="D125" s="295">
        <v>0.20123613622767811</v>
      </c>
      <c r="E125" s="295">
        <v>0.2395632680529072</v>
      </c>
      <c r="F125" s="295">
        <v>0.22456537624480349</v>
      </c>
      <c r="G125" s="295">
        <v>0.23358222165371581</v>
      </c>
      <c r="H125" s="295">
        <v>0.21071153841073131</v>
      </c>
      <c r="I125" s="295">
        <v>0.20920275408661279</v>
      </c>
      <c r="J125" s="295">
        <v>0.21457437363643719</v>
      </c>
      <c r="K125" s="295">
        <v>0.11527766261859999</v>
      </c>
      <c r="L125" s="295">
        <v>9.972705513371799E-2</v>
      </c>
      <c r="M125" s="295">
        <v>0.1242701738220693</v>
      </c>
      <c r="N125" s="295">
        <v>0.13438955779767281</v>
      </c>
      <c r="O125" s="295">
        <v>0.1178731883318342</v>
      </c>
      <c r="P125" s="295">
        <v>0.15892603418628129</v>
      </c>
      <c r="Q125" s="295">
        <v>0.16575192851201079</v>
      </c>
      <c r="R125" s="295">
        <v>0.2036241935654696</v>
      </c>
      <c r="S125" s="295">
        <v>0.16620737277858169</v>
      </c>
      <c r="T125" s="295">
        <v>0.18400608779833599</v>
      </c>
      <c r="U125" s="295">
        <v>0.17007054994961149</v>
      </c>
      <c r="V125" s="295">
        <v>0.16137374095288901</v>
      </c>
      <c r="W125" s="295">
        <v>0.15555772401042611</v>
      </c>
      <c r="X125" s="295">
        <v>0.10084174496536891</v>
      </c>
      <c r="Y125" s="295">
        <v>9.7390094856075929E-2</v>
      </c>
      <c r="DA125" s="122" t="s">
        <v>1572</v>
      </c>
    </row>
    <row r="126" spans="1:105" ht="12" customHeight="1" x14ac:dyDescent="0.25">
      <c r="A126" s="60" t="s">
        <v>1573</v>
      </c>
      <c r="B126" s="262">
        <v>0.31315178150371442</v>
      </c>
      <c r="C126" s="262">
        <v>0.28222928534997582</v>
      </c>
      <c r="D126" s="262">
        <v>0.27029926977152158</v>
      </c>
      <c r="E126" s="262">
        <v>0.31078680937555497</v>
      </c>
      <c r="F126" s="262">
        <v>0.29019040732407742</v>
      </c>
      <c r="G126" s="262">
        <v>0.2426627830219677</v>
      </c>
      <c r="H126" s="262">
        <v>0.24605657909492981</v>
      </c>
      <c r="I126" s="262">
        <v>0.2257444373031296</v>
      </c>
      <c r="J126" s="262">
        <v>0.27119414290469268</v>
      </c>
      <c r="K126" s="262">
        <v>0.14229180872165009</v>
      </c>
      <c r="L126" s="262">
        <v>0.16717449385754779</v>
      </c>
      <c r="M126" s="262">
        <v>0.2002379591117556</v>
      </c>
      <c r="N126" s="262">
        <v>0.23753864476085729</v>
      </c>
      <c r="O126" s="262">
        <v>0.2514020819969689</v>
      </c>
      <c r="P126" s="262">
        <v>0.32870603068892651</v>
      </c>
      <c r="Q126" s="262">
        <v>0.37833345369730359</v>
      </c>
      <c r="R126" s="262">
        <v>0.44184573856335457</v>
      </c>
      <c r="S126" s="262">
        <v>0.40456237298879011</v>
      </c>
      <c r="T126" s="262">
        <v>0.46435769606718069</v>
      </c>
      <c r="U126" s="262">
        <v>0.41046138643382829</v>
      </c>
      <c r="V126" s="262">
        <v>0.42423664688448581</v>
      </c>
      <c r="W126" s="262">
        <v>0.41317064155305577</v>
      </c>
      <c r="X126" s="262">
        <v>0.39644460042063079</v>
      </c>
      <c r="Y126" s="262">
        <v>0.39139884127702751</v>
      </c>
      <c r="DA126" s="72" t="s">
        <v>1574</v>
      </c>
    </row>
    <row r="127" spans="1:105" ht="12" customHeight="1" x14ac:dyDescent="0.25">
      <c r="A127" s="132" t="s">
        <v>1575</v>
      </c>
      <c r="B127" s="316">
        <v>0.95824198939335481</v>
      </c>
      <c r="C127" s="316">
        <v>0.86361939427643908</v>
      </c>
      <c r="D127" s="316">
        <v>0.82711364040048363</v>
      </c>
      <c r="E127" s="316">
        <v>0.95100519327466326</v>
      </c>
      <c r="F127" s="316">
        <v>0.88798036492662791</v>
      </c>
      <c r="G127" s="316">
        <v>0.7425462082256753</v>
      </c>
      <c r="H127" s="316">
        <v>0.75293119752682036</v>
      </c>
      <c r="I127" s="316">
        <v>0.69077620333853551</v>
      </c>
      <c r="J127" s="316">
        <v>0.82985194515246985</v>
      </c>
      <c r="K127" s="316">
        <v>0.43541181598609369</v>
      </c>
      <c r="L127" s="316">
        <v>0.51155263687357844</v>
      </c>
      <c r="M127" s="316">
        <v>0.61272658060557095</v>
      </c>
      <c r="N127" s="316">
        <v>0.72686638543279525</v>
      </c>
      <c r="O127" s="316">
        <v>0.76928839438056795</v>
      </c>
      <c r="P127" s="316">
        <v>1.0058378696121639</v>
      </c>
      <c r="Q127" s="316">
        <v>1.157697393845619</v>
      </c>
      <c r="R127" s="316">
        <v>1.352044486200386</v>
      </c>
      <c r="S127" s="316">
        <v>1.2379576806650749</v>
      </c>
      <c r="T127" s="316">
        <v>1.420930899172459</v>
      </c>
      <c r="U127" s="316">
        <v>1.256008615428684</v>
      </c>
      <c r="V127" s="316">
        <v>1.298160804106216</v>
      </c>
      <c r="W127" s="316">
        <v>1.264298914793281</v>
      </c>
      <c r="X127" s="316">
        <v>1.2131173604286609</v>
      </c>
      <c r="Y127" s="316">
        <v>1.197677377119134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0.99999999999999978</v>
      </c>
      <c r="H132" s="232">
        <f t="shared" si="6"/>
        <v>0.99999999999999944</v>
      </c>
      <c r="I132" s="232">
        <f t="shared" si="6"/>
        <v>1.0000000000000002</v>
      </c>
      <c r="J132" s="232">
        <f t="shared" si="6"/>
        <v>0.99999999999999989</v>
      </c>
      <c r="K132" s="232">
        <f t="shared" si="6"/>
        <v>1</v>
      </c>
      <c r="L132" s="232">
        <f t="shared" si="6"/>
        <v>1</v>
      </c>
      <c r="M132" s="232">
        <f t="shared" si="6"/>
        <v>1.0000000000000002</v>
      </c>
      <c r="N132" s="232">
        <f t="shared" si="6"/>
        <v>1.0000000000000002</v>
      </c>
      <c r="O132" s="232">
        <f t="shared" si="6"/>
        <v>1.0000000000000002</v>
      </c>
      <c r="P132" s="232">
        <f t="shared" si="6"/>
        <v>0.99999999999999978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1.0000000000000002</v>
      </c>
      <c r="T132" s="232">
        <f t="shared" si="6"/>
        <v>1</v>
      </c>
      <c r="U132" s="232">
        <f t="shared" si="6"/>
        <v>0.99999999999999956</v>
      </c>
      <c r="V132" s="232">
        <f t="shared" si="6"/>
        <v>0.99999999999999978</v>
      </c>
      <c r="W132" s="232">
        <f t="shared" si="6"/>
        <v>1</v>
      </c>
      <c r="X132" s="232">
        <f t="shared" si="6"/>
        <v>1.0000000000000002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4.7807691816067971E-3</v>
      </c>
      <c r="C133" s="266">
        <f t="shared" si="7"/>
        <v>4.780769181604424E-3</v>
      </c>
      <c r="D133" s="266">
        <f t="shared" si="7"/>
        <v>4.7807691816051925E-3</v>
      </c>
      <c r="E133" s="266">
        <f t="shared" si="7"/>
        <v>4.7807691816051856E-3</v>
      </c>
      <c r="F133" s="266">
        <f t="shared" si="7"/>
        <v>4.7807691816071684E-3</v>
      </c>
      <c r="G133" s="266">
        <f t="shared" si="7"/>
        <v>4.7807691816094278E-3</v>
      </c>
      <c r="H133" s="266">
        <f t="shared" si="7"/>
        <v>4.7807691816089794E-3</v>
      </c>
      <c r="I133" s="266">
        <f t="shared" si="7"/>
        <v>4.7807691816105866E-3</v>
      </c>
      <c r="J133" s="266">
        <f t="shared" si="7"/>
        <v>4.780769181609577E-3</v>
      </c>
      <c r="K133" s="266">
        <f t="shared" si="7"/>
        <v>4.7807691816010049E-3</v>
      </c>
      <c r="L133" s="266">
        <f t="shared" si="7"/>
        <v>4.7807691816078874E-3</v>
      </c>
      <c r="M133" s="266">
        <f t="shared" si="7"/>
        <v>4.7807691816094278E-3</v>
      </c>
      <c r="N133" s="266">
        <f t="shared" si="7"/>
        <v>4.7807691816109258E-3</v>
      </c>
      <c r="O133" s="266">
        <f t="shared" si="7"/>
        <v>4.7807691816075084E-3</v>
      </c>
      <c r="P133" s="266">
        <f t="shared" si="7"/>
        <v>4.7807691816091373E-3</v>
      </c>
      <c r="Q133" s="266">
        <f t="shared" si="7"/>
        <v>4.7807691816243794E-3</v>
      </c>
      <c r="R133" s="266">
        <f t="shared" si="7"/>
        <v>4.7807691816245286E-3</v>
      </c>
      <c r="S133" s="266">
        <f t="shared" si="7"/>
        <v>4.7807691816245885E-3</v>
      </c>
      <c r="T133" s="266">
        <f t="shared" si="7"/>
        <v>4.7807691816251193E-3</v>
      </c>
      <c r="U133" s="266">
        <f t="shared" si="7"/>
        <v>4.7807691816230272E-3</v>
      </c>
      <c r="V133" s="266">
        <f t="shared" si="7"/>
        <v>4.7807691816245034E-3</v>
      </c>
      <c r="W133" s="266">
        <f t="shared" si="7"/>
        <v>4.7807691816223888E-3</v>
      </c>
      <c r="X133" s="266">
        <f t="shared" si="7"/>
        <v>4.7807691816231226E-3</v>
      </c>
      <c r="Y133" s="266">
        <f t="shared" si="7"/>
        <v>4.7807691816273814E-3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1.9115468250805046E-3</v>
      </c>
      <c r="C134" s="267">
        <f t="shared" si="8"/>
        <v>1.911546825079554E-3</v>
      </c>
      <c r="D134" s="267">
        <f t="shared" si="8"/>
        <v>1.9115468250798645E-3</v>
      </c>
      <c r="E134" s="267">
        <f t="shared" si="8"/>
        <v>1.9115468250798606E-3</v>
      </c>
      <c r="F134" s="267">
        <f t="shared" si="8"/>
        <v>1.9115468250806527E-3</v>
      </c>
      <c r="G134" s="267">
        <f t="shared" si="8"/>
        <v>1.9115468250815561E-3</v>
      </c>
      <c r="H134" s="267">
        <f t="shared" si="8"/>
        <v>1.9115468250813768E-3</v>
      </c>
      <c r="I134" s="267">
        <f t="shared" si="8"/>
        <v>1.9115468250820193E-3</v>
      </c>
      <c r="J134" s="267">
        <f t="shared" si="8"/>
        <v>1.9115468250816153E-3</v>
      </c>
      <c r="K134" s="267">
        <f t="shared" si="8"/>
        <v>1.9115468250781884E-3</v>
      </c>
      <c r="L134" s="267">
        <f t="shared" si="8"/>
        <v>1.9115468250809394E-3</v>
      </c>
      <c r="M134" s="267">
        <f t="shared" si="8"/>
        <v>1.9115468250815555E-3</v>
      </c>
      <c r="N134" s="267">
        <f t="shared" si="8"/>
        <v>1.9115468250821555E-3</v>
      </c>
      <c r="O134" s="267">
        <f t="shared" si="8"/>
        <v>1.9115468250807883E-3</v>
      </c>
      <c r="P134" s="267">
        <f t="shared" si="8"/>
        <v>1.9115468250814394E-3</v>
      </c>
      <c r="Q134" s="267">
        <f t="shared" si="8"/>
        <v>1.9115468250875346E-3</v>
      </c>
      <c r="R134" s="267">
        <f t="shared" si="8"/>
        <v>1.9115468250875927E-3</v>
      </c>
      <c r="S134" s="267">
        <f t="shared" si="8"/>
        <v>1.911546825087617E-3</v>
      </c>
      <c r="T134" s="267">
        <f t="shared" si="8"/>
        <v>1.9115468250878308E-3</v>
      </c>
      <c r="U134" s="267">
        <f t="shared" si="8"/>
        <v>1.9115468250869929E-3</v>
      </c>
      <c r="V134" s="267">
        <f t="shared" si="8"/>
        <v>1.9115468250875832E-3</v>
      </c>
      <c r="W134" s="267">
        <f t="shared" si="8"/>
        <v>1.9115468250867384E-3</v>
      </c>
      <c r="X134" s="267">
        <f t="shared" si="8"/>
        <v>1.9115468250870313E-3</v>
      </c>
      <c r="Y134" s="267">
        <f t="shared" si="8"/>
        <v>1.9115468250887348E-3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5.2895619834864103E-3</v>
      </c>
      <c r="C135" s="267">
        <f t="shared" si="9"/>
        <v>5.1744917510638342E-3</v>
      </c>
      <c r="D135" s="267">
        <f t="shared" si="9"/>
        <v>7.2024414172997576E-3</v>
      </c>
      <c r="E135" s="267">
        <f t="shared" si="9"/>
        <v>7.2356294524970497E-3</v>
      </c>
      <c r="F135" s="267">
        <f t="shared" si="9"/>
        <v>6.2157826955025874E-3</v>
      </c>
      <c r="G135" s="267">
        <f t="shared" si="9"/>
        <v>5.9299373399644617E-3</v>
      </c>
      <c r="H135" s="267">
        <f t="shared" si="9"/>
        <v>5.8351927674287138E-3</v>
      </c>
      <c r="I135" s="267">
        <f t="shared" si="9"/>
        <v>6.0101648000919486E-3</v>
      </c>
      <c r="J135" s="267">
        <f t="shared" si="9"/>
        <v>6.888278754110167E-3</v>
      </c>
      <c r="K135" s="267">
        <f t="shared" si="9"/>
        <v>6.296483145517155E-3</v>
      </c>
      <c r="L135" s="267">
        <f t="shared" si="9"/>
        <v>7.5435201788512374E-3</v>
      </c>
      <c r="M135" s="267">
        <f t="shared" si="9"/>
        <v>6.745069038256531E-3</v>
      </c>
      <c r="N135" s="267">
        <f t="shared" si="9"/>
        <v>6.4486836349495376E-3</v>
      </c>
      <c r="O135" s="267">
        <f t="shared" si="9"/>
        <v>6.578275757156242E-3</v>
      </c>
      <c r="P135" s="267">
        <f t="shared" si="9"/>
        <v>7.4097409912744997E-3</v>
      </c>
      <c r="Q135" s="267">
        <f t="shared" si="9"/>
        <v>9.3042287124639224E-3</v>
      </c>
      <c r="R135" s="267">
        <f t="shared" si="9"/>
        <v>1.0425368403428554E-2</v>
      </c>
      <c r="S135" s="267">
        <f t="shared" si="9"/>
        <v>1.1203718504928352E-2</v>
      </c>
      <c r="T135" s="267">
        <f t="shared" si="9"/>
        <v>1.0755967324292121E-2</v>
      </c>
      <c r="U135" s="267">
        <f t="shared" si="9"/>
        <v>9.1199970217498739E-3</v>
      </c>
      <c r="V135" s="267">
        <f t="shared" si="9"/>
        <v>1.0879892588241843E-2</v>
      </c>
      <c r="W135" s="267">
        <f t="shared" si="9"/>
        <v>9.8921724055801036E-3</v>
      </c>
      <c r="X135" s="267">
        <f t="shared" si="9"/>
        <v>1.0610053086510111E-2</v>
      </c>
      <c r="Y135" s="267">
        <f t="shared" si="9"/>
        <v>1.1086041993134203E-2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9.5387129363471671E-4</v>
      </c>
      <c r="C136" s="267">
        <f t="shared" si="10"/>
        <v>9.5387129363424345E-4</v>
      </c>
      <c r="D136" s="267">
        <f t="shared" si="10"/>
        <v>9.538712936343973E-4</v>
      </c>
      <c r="E136" s="267">
        <f t="shared" si="10"/>
        <v>9.53871293634396E-4</v>
      </c>
      <c r="F136" s="267">
        <f t="shared" si="10"/>
        <v>9.5387129363479109E-4</v>
      </c>
      <c r="G136" s="267">
        <f t="shared" si="10"/>
        <v>9.5387129363524222E-4</v>
      </c>
      <c r="H136" s="267">
        <f t="shared" si="10"/>
        <v>9.5387129363515267E-4</v>
      </c>
      <c r="I136" s="267">
        <f t="shared" si="10"/>
        <v>9.5387129363547261E-4</v>
      </c>
      <c r="J136" s="267">
        <f t="shared" si="10"/>
        <v>9.5387129363527215E-4</v>
      </c>
      <c r="K136" s="267">
        <f t="shared" si="10"/>
        <v>9.5387129363356149E-4</v>
      </c>
      <c r="L136" s="267">
        <f t="shared" si="10"/>
        <v>9.5387129363493463E-4</v>
      </c>
      <c r="M136" s="267">
        <f t="shared" si="10"/>
        <v>9.5387129363524168E-4</v>
      </c>
      <c r="N136" s="267">
        <f t="shared" si="10"/>
        <v>9.5387129363554092E-4</v>
      </c>
      <c r="O136" s="267">
        <f t="shared" si="10"/>
        <v>9.5387129363485885E-4</v>
      </c>
      <c r="P136" s="267">
        <f t="shared" si="10"/>
        <v>9.53871293635184E-4</v>
      </c>
      <c r="Q136" s="267">
        <f t="shared" si="10"/>
        <v>9.538712936382254E-4</v>
      </c>
      <c r="R136" s="267">
        <f t="shared" si="10"/>
        <v>9.5387129363825424E-4</v>
      </c>
      <c r="S136" s="267">
        <f t="shared" si="10"/>
        <v>9.5387129363826628E-4</v>
      </c>
      <c r="T136" s="267">
        <f t="shared" si="10"/>
        <v>9.5387129363837231E-4</v>
      </c>
      <c r="U136" s="267">
        <f t="shared" si="10"/>
        <v>9.5387129363795511E-4</v>
      </c>
      <c r="V136" s="267">
        <f t="shared" si="10"/>
        <v>9.538712936382498E-4</v>
      </c>
      <c r="W136" s="267">
        <f t="shared" si="10"/>
        <v>9.5387129363782729E-4</v>
      </c>
      <c r="X136" s="267">
        <f t="shared" si="10"/>
        <v>9.5387129363797463E-4</v>
      </c>
      <c r="Y136" s="267">
        <f t="shared" si="10"/>
        <v>9.5387129363882367E-4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3.8031117304130535E-3</v>
      </c>
      <c r="C137" s="268">
        <f t="shared" si="11"/>
        <v>3.8013625071624964E-3</v>
      </c>
      <c r="D137" s="268">
        <f t="shared" si="11"/>
        <v>3.8882192699563767E-3</v>
      </c>
      <c r="E137" s="268">
        <f t="shared" si="11"/>
        <v>3.8760005329319899E-3</v>
      </c>
      <c r="F137" s="268">
        <f t="shared" si="11"/>
        <v>3.7452497528536162E-3</v>
      </c>
      <c r="G137" s="268">
        <f t="shared" si="11"/>
        <v>3.779182542287941E-3</v>
      </c>
      <c r="H137" s="268">
        <f t="shared" si="11"/>
        <v>3.724162123518187E-3</v>
      </c>
      <c r="I137" s="268">
        <f t="shared" si="11"/>
        <v>3.7354490660382366E-3</v>
      </c>
      <c r="J137" s="268">
        <f t="shared" si="11"/>
        <v>3.8561121455711086E-3</v>
      </c>
      <c r="K137" s="268">
        <f t="shared" si="11"/>
        <v>3.7060007104765774E-3</v>
      </c>
      <c r="L137" s="268">
        <f t="shared" si="11"/>
        <v>3.943171348824299E-3</v>
      </c>
      <c r="M137" s="268">
        <f t="shared" si="11"/>
        <v>3.8100304477804567E-3</v>
      </c>
      <c r="N137" s="268">
        <f t="shared" si="11"/>
        <v>3.7532832507576235E-3</v>
      </c>
      <c r="O137" s="268">
        <f t="shared" si="11"/>
        <v>3.7409772476613761E-3</v>
      </c>
      <c r="P137" s="268">
        <f t="shared" si="11"/>
        <v>3.9009398263124967E-3</v>
      </c>
      <c r="Q137" s="268">
        <f t="shared" si="11"/>
        <v>4.3174470424372181E-3</v>
      </c>
      <c r="R137" s="268">
        <f t="shared" si="11"/>
        <v>4.573426638892584E-3</v>
      </c>
      <c r="S137" s="268">
        <f t="shared" si="11"/>
        <v>4.7786232495026235E-3</v>
      </c>
      <c r="T137" s="268">
        <f t="shared" si="11"/>
        <v>4.9900067547619161E-3</v>
      </c>
      <c r="U137" s="268">
        <f t="shared" si="11"/>
        <v>4.6047377337463408E-3</v>
      </c>
      <c r="V137" s="268">
        <f t="shared" si="11"/>
        <v>5.1141051687856017E-3</v>
      </c>
      <c r="W137" s="268">
        <f t="shared" si="11"/>
        <v>5.2288212381448535E-3</v>
      </c>
      <c r="X137" s="268">
        <f t="shared" si="11"/>
        <v>5.7348788672761013E-3</v>
      </c>
      <c r="Y137" s="268">
        <f t="shared" si="11"/>
        <v>6.0056093317620157E-3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2.0959204241095996E-2</v>
      </c>
      <c r="C138" s="269">
        <f t="shared" si="12"/>
        <v>2.0503253349331296E-2</v>
      </c>
      <c r="D138" s="269">
        <f t="shared" si="12"/>
        <v>2.8538741236229303E-2</v>
      </c>
      <c r="E138" s="269">
        <f t="shared" si="12"/>
        <v>2.8670244527093901E-2</v>
      </c>
      <c r="F138" s="269">
        <f t="shared" si="12"/>
        <v>2.4629233845831829E-2</v>
      </c>
      <c r="G138" s="269">
        <f t="shared" si="12"/>
        <v>2.3496608647980678E-2</v>
      </c>
      <c r="H138" s="269">
        <f t="shared" si="12"/>
        <v>2.312119555088275E-2</v>
      </c>
      <c r="I138" s="269">
        <f t="shared" si="12"/>
        <v>2.3814499567456779E-2</v>
      </c>
      <c r="J138" s="269">
        <f t="shared" si="12"/>
        <v>2.7293912374543986E-2</v>
      </c>
      <c r="K138" s="269">
        <f t="shared" si="12"/>
        <v>2.4948998926472576E-2</v>
      </c>
      <c r="L138" s="269">
        <f t="shared" si="12"/>
        <v>2.9890221651427261E-2</v>
      </c>
      <c r="M138" s="269">
        <f t="shared" si="12"/>
        <v>2.6726462424386248E-2</v>
      </c>
      <c r="N138" s="269">
        <f t="shared" si="12"/>
        <v>2.5552073652426635E-2</v>
      </c>
      <c r="O138" s="269">
        <f t="shared" si="12"/>
        <v>2.6065565651546219E-2</v>
      </c>
      <c r="P138" s="269">
        <f t="shared" si="12"/>
        <v>2.9360138948099027E-2</v>
      </c>
      <c r="Q138" s="269">
        <f t="shared" si="12"/>
        <v>3.6866801164104734E-2</v>
      </c>
      <c r="R138" s="269">
        <f t="shared" si="12"/>
        <v>4.1309171976487001E-2</v>
      </c>
      <c r="S138" s="269">
        <f t="shared" si="12"/>
        <v>4.4393283439655748E-2</v>
      </c>
      <c r="T138" s="269">
        <f t="shared" si="12"/>
        <v>4.2619127380336581E-2</v>
      </c>
      <c r="U138" s="269">
        <f t="shared" si="12"/>
        <v>3.6136806951840475E-2</v>
      </c>
      <c r="V138" s="269">
        <f t="shared" si="12"/>
        <v>4.3110165187599803E-2</v>
      </c>
      <c r="W138" s="269">
        <f t="shared" si="12"/>
        <v>3.919645189600978E-2</v>
      </c>
      <c r="X138" s="269">
        <f t="shared" si="12"/>
        <v>4.2040961112334713E-2</v>
      </c>
      <c r="Y138" s="269">
        <f t="shared" si="12"/>
        <v>4.3927005503453652E-2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0.1397923718950134</v>
      </c>
      <c r="C139" s="269">
        <f t="shared" si="13"/>
        <v>0.13998219206055781</v>
      </c>
      <c r="D139" s="269">
        <f t="shared" si="13"/>
        <v>0.13717327336963736</v>
      </c>
      <c r="E139" s="269">
        <f t="shared" si="13"/>
        <v>0.13716352135018356</v>
      </c>
      <c r="F139" s="269">
        <f t="shared" si="13"/>
        <v>0.13871487803478211</v>
      </c>
      <c r="G139" s="269">
        <f t="shared" si="13"/>
        <v>0.13924042919555474</v>
      </c>
      <c r="H139" s="269">
        <f t="shared" si="13"/>
        <v>0.13915982180247796</v>
      </c>
      <c r="I139" s="269">
        <f t="shared" si="13"/>
        <v>0.13902889065463289</v>
      </c>
      <c r="J139" s="269">
        <f t="shared" si="13"/>
        <v>0.13766128768403862</v>
      </c>
      <c r="K139" s="269">
        <f t="shared" si="13"/>
        <v>0.13892405145864634</v>
      </c>
      <c r="L139" s="269">
        <f t="shared" si="13"/>
        <v>0.13692103132101105</v>
      </c>
      <c r="M139" s="269">
        <f t="shared" si="13"/>
        <v>0.13823725874304679</v>
      </c>
      <c r="N139" s="269">
        <f t="shared" si="13"/>
        <v>0.13871587940418931</v>
      </c>
      <c r="O139" s="269">
        <f t="shared" si="13"/>
        <v>0.13860501355183877</v>
      </c>
      <c r="P139" s="269">
        <f t="shared" si="13"/>
        <v>0.13734984729814431</v>
      </c>
      <c r="Q139" s="269">
        <f t="shared" si="13"/>
        <v>0.13422532501372017</v>
      </c>
      <c r="R139" s="269">
        <f t="shared" si="13"/>
        <v>0.1324004302451616</v>
      </c>
      <c r="S139" s="269">
        <f t="shared" si="13"/>
        <v>0.13166514810005209</v>
      </c>
      <c r="T139" s="269">
        <f t="shared" si="13"/>
        <v>0.13218832768216085</v>
      </c>
      <c r="U139" s="269">
        <f t="shared" si="13"/>
        <v>0.13474812305542722</v>
      </c>
      <c r="V139" s="269">
        <f t="shared" si="13"/>
        <v>0.13209068945168195</v>
      </c>
      <c r="W139" s="269">
        <f t="shared" si="13"/>
        <v>0.13352297022266166</v>
      </c>
      <c r="X139" s="269">
        <f t="shared" si="13"/>
        <v>0.13238294034972248</v>
      </c>
      <c r="Y139" s="269">
        <f t="shared" si="13"/>
        <v>0.13165461097769177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0.76639195991810449</v>
      </c>
      <c r="C140" s="269">
        <f t="shared" si="14"/>
        <v>0.76743262219982655</v>
      </c>
      <c r="D140" s="269">
        <f t="shared" si="14"/>
        <v>0.75203312170060144</v>
      </c>
      <c r="E140" s="269">
        <f t="shared" si="14"/>
        <v>0.75197965762955798</v>
      </c>
      <c r="F140" s="269">
        <f t="shared" si="14"/>
        <v>0.76048475181977881</v>
      </c>
      <c r="G140" s="269">
        <f t="shared" si="14"/>
        <v>0.76336601192490317</v>
      </c>
      <c r="H140" s="269">
        <f t="shared" si="14"/>
        <v>0.76292409326277177</v>
      </c>
      <c r="I140" s="269">
        <f t="shared" si="14"/>
        <v>0.76220628171375093</v>
      </c>
      <c r="J140" s="269">
        <f t="shared" si="14"/>
        <v>0.75470859134041124</v>
      </c>
      <c r="K140" s="269">
        <f t="shared" si="14"/>
        <v>0.76163151561028453</v>
      </c>
      <c r="L140" s="269">
        <f t="shared" si="14"/>
        <v>0.75065024025006222</v>
      </c>
      <c r="M140" s="269">
        <f t="shared" si="14"/>
        <v>0.7578662714254224</v>
      </c>
      <c r="N140" s="269">
        <f t="shared" si="14"/>
        <v>0.76049024168630119</v>
      </c>
      <c r="O140" s="269">
        <f t="shared" si="14"/>
        <v>0.75988243528943511</v>
      </c>
      <c r="P140" s="269">
        <f t="shared" si="14"/>
        <v>0.75300116335626843</v>
      </c>
      <c r="Q140" s="269">
        <f t="shared" si="14"/>
        <v>0.7358714106744414</v>
      </c>
      <c r="R140" s="269">
        <f t="shared" si="14"/>
        <v>0.72586668252396469</v>
      </c>
      <c r="S140" s="269">
        <f t="shared" si="14"/>
        <v>0.72183560188169271</v>
      </c>
      <c r="T140" s="269">
        <f t="shared" si="14"/>
        <v>0.72470386014132537</v>
      </c>
      <c r="U140" s="269">
        <f t="shared" si="14"/>
        <v>0.7387375771926411</v>
      </c>
      <c r="V140" s="269">
        <f t="shared" si="14"/>
        <v>0.72416857231549248</v>
      </c>
      <c r="W140" s="269">
        <f t="shared" si="14"/>
        <v>0.73202084960604852</v>
      </c>
      <c r="X140" s="269">
        <f t="shared" si="14"/>
        <v>0.7257707966393302</v>
      </c>
      <c r="Y140" s="269">
        <f t="shared" si="14"/>
        <v>0.72177783359470993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5.611760293156455E-2</v>
      </c>
      <c r="C141" s="269">
        <f t="shared" si="15"/>
        <v>5.5459890831739751E-2</v>
      </c>
      <c r="D141" s="269">
        <f t="shared" si="15"/>
        <v>6.3518015705956388E-2</v>
      </c>
      <c r="E141" s="269">
        <f t="shared" si="15"/>
        <v>6.3428759207415947E-2</v>
      </c>
      <c r="F141" s="269">
        <f t="shared" si="15"/>
        <v>5.8563916550928567E-2</v>
      </c>
      <c r="G141" s="269">
        <f t="shared" si="15"/>
        <v>5.6541643048982668E-2</v>
      </c>
      <c r="H141" s="269">
        <f t="shared" si="15"/>
        <v>5.758934719259462E-2</v>
      </c>
      <c r="I141" s="269">
        <f t="shared" si="15"/>
        <v>5.7558526897701412E-2</v>
      </c>
      <c r="J141" s="269">
        <f t="shared" si="15"/>
        <v>6.1945630400998306E-2</v>
      </c>
      <c r="K141" s="269">
        <f t="shared" si="15"/>
        <v>5.6846762848290169E-2</v>
      </c>
      <c r="L141" s="269">
        <f t="shared" si="15"/>
        <v>6.3405627949500151E-2</v>
      </c>
      <c r="M141" s="269">
        <f t="shared" si="15"/>
        <v>5.8968720620781505E-2</v>
      </c>
      <c r="N141" s="269">
        <f t="shared" si="15"/>
        <v>5.7393651071047165E-2</v>
      </c>
      <c r="O141" s="269">
        <f t="shared" si="15"/>
        <v>5.7481545202039415E-2</v>
      </c>
      <c r="P141" s="269">
        <f t="shared" si="15"/>
        <v>6.1331982279575314E-2</v>
      </c>
      <c r="Q141" s="269">
        <f t="shared" si="15"/>
        <v>7.1768600092482746E-2</v>
      </c>
      <c r="R141" s="269">
        <f t="shared" si="15"/>
        <v>7.7778732911715415E-2</v>
      </c>
      <c r="S141" s="269">
        <f t="shared" si="15"/>
        <v>7.8477437523818167E-2</v>
      </c>
      <c r="T141" s="269">
        <f t="shared" si="15"/>
        <v>7.7096523416771909E-2</v>
      </c>
      <c r="U141" s="269">
        <f t="shared" si="15"/>
        <v>6.9006570744246667E-2</v>
      </c>
      <c r="V141" s="269">
        <f t="shared" si="15"/>
        <v>7.6990387987847825E-2</v>
      </c>
      <c r="W141" s="269">
        <f t="shared" si="15"/>
        <v>7.2492547331208274E-2</v>
      </c>
      <c r="X141" s="269">
        <f t="shared" si="15"/>
        <v>7.5814182644478589E-2</v>
      </c>
      <c r="Y141" s="269">
        <f t="shared" si="15"/>
        <v>7.7902711298893257E-2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2.5447810891589453E-2</v>
      </c>
      <c r="C142" s="318">
        <f t="shared" si="16"/>
        <v>2.4894213916436682E-2</v>
      </c>
      <c r="D142" s="318">
        <f t="shared" si="16"/>
        <v>3.4650575551888996E-2</v>
      </c>
      <c r="E142" s="318">
        <f t="shared" si="16"/>
        <v>3.4810241483813155E-2</v>
      </c>
      <c r="F142" s="318">
        <f t="shared" si="16"/>
        <v>2.9903811142053555E-2</v>
      </c>
      <c r="G142" s="318">
        <f t="shared" si="16"/>
        <v>2.8528623825091862E-2</v>
      </c>
      <c r="H142" s="318">
        <f t="shared" si="16"/>
        <v>2.8072812555194414E-2</v>
      </c>
      <c r="I142" s="318">
        <f t="shared" si="16"/>
        <v>2.8914594013173693E-2</v>
      </c>
      <c r="J142" s="318">
        <f t="shared" si="16"/>
        <v>3.3139155122937448E-2</v>
      </c>
      <c r="K142" s="318">
        <f t="shared" si="16"/>
        <v>3.0292056860176973E-2</v>
      </c>
      <c r="L142" s="318">
        <f t="shared" si="16"/>
        <v>3.6291487946941155E-2</v>
      </c>
      <c r="M142" s="318">
        <f t="shared" si="16"/>
        <v>3.2450180538981535E-2</v>
      </c>
      <c r="N142" s="318">
        <f t="shared" si="16"/>
        <v>3.1024285593817723E-2</v>
      </c>
      <c r="O142" s="318">
        <f t="shared" si="16"/>
        <v>3.1647746634495884E-2</v>
      </c>
      <c r="P142" s="318">
        <f t="shared" si="16"/>
        <v>3.5647883149925542E-2</v>
      </c>
      <c r="Q142" s="318">
        <f t="shared" si="16"/>
        <v>4.4762166225873271E-2</v>
      </c>
      <c r="R142" s="318">
        <f t="shared" si="16"/>
        <v>5.0155911667895299E-2</v>
      </c>
      <c r="S142" s="318">
        <f t="shared" si="16"/>
        <v>5.3900514009687144E-2</v>
      </c>
      <c r="T142" s="318">
        <f t="shared" si="16"/>
        <v>5.1746406087918029E-2</v>
      </c>
      <c r="U142" s="318">
        <f t="shared" si="16"/>
        <v>4.3875837028830987E-2</v>
      </c>
      <c r="V142" s="318">
        <f t="shared" si="16"/>
        <v>5.2342604164720669E-2</v>
      </c>
      <c r="W142" s="318">
        <f t="shared" si="16"/>
        <v>4.759073312121033E-2</v>
      </c>
      <c r="X142" s="318">
        <f t="shared" si="16"/>
        <v>5.104442018794008E-2</v>
      </c>
      <c r="Y142" s="318">
        <f t="shared" si="16"/>
        <v>5.3334378358404828E-2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3.0669792039975094E-2</v>
      </c>
      <c r="C143" s="326">
        <f t="shared" si="17"/>
        <v>3.0565676915303069E-2</v>
      </c>
      <c r="D143" s="326">
        <f t="shared" si="17"/>
        <v>2.8867440154067402E-2</v>
      </c>
      <c r="E143" s="326">
        <f t="shared" si="17"/>
        <v>2.8618517723602795E-2</v>
      </c>
      <c r="F143" s="326">
        <f t="shared" si="17"/>
        <v>2.8660105408875005E-2</v>
      </c>
      <c r="G143" s="326">
        <f t="shared" si="17"/>
        <v>2.8013019223890805E-2</v>
      </c>
      <c r="H143" s="326">
        <f t="shared" si="17"/>
        <v>2.9516534637400203E-2</v>
      </c>
      <c r="I143" s="326">
        <f t="shared" si="17"/>
        <v>2.8643932884527722E-2</v>
      </c>
      <c r="J143" s="326">
        <f t="shared" si="17"/>
        <v>2.8806475278060864E-2</v>
      </c>
      <c r="K143" s="326">
        <f t="shared" si="17"/>
        <v>2.6554705988113204E-2</v>
      </c>
      <c r="L143" s="326">
        <f t="shared" si="17"/>
        <v>2.7114140002558997E-2</v>
      </c>
      <c r="M143" s="326">
        <f t="shared" si="17"/>
        <v>2.651854008179997E-2</v>
      </c>
      <c r="N143" s="326">
        <f t="shared" si="17"/>
        <v>2.6369365477229449E-2</v>
      </c>
      <c r="O143" s="326">
        <f t="shared" si="17"/>
        <v>2.5833798567543538E-2</v>
      </c>
      <c r="P143" s="326">
        <f t="shared" si="17"/>
        <v>2.5684099129649765E-2</v>
      </c>
      <c r="Q143" s="326">
        <f t="shared" si="17"/>
        <v>2.7006433866609475E-2</v>
      </c>
      <c r="R143" s="326">
        <f t="shared" si="17"/>
        <v>2.7622821243820116E-2</v>
      </c>
      <c r="S143" s="326">
        <f t="shared" si="17"/>
        <v>2.457692351413102E-2</v>
      </c>
      <c r="T143" s="326">
        <f t="shared" si="17"/>
        <v>2.5350117328853873E-2</v>
      </c>
      <c r="U143" s="326">
        <f t="shared" si="17"/>
        <v>2.5130733715415673E-2</v>
      </c>
      <c r="V143" s="326">
        <f t="shared" si="17"/>
        <v>2.4647783823127167E-2</v>
      </c>
      <c r="W143" s="326">
        <f t="shared" si="17"/>
        <v>2.4901814209997947E-2</v>
      </c>
      <c r="X143" s="326">
        <f t="shared" si="17"/>
        <v>2.476976245653852E-2</v>
      </c>
      <c r="Y143" s="326">
        <f t="shared" si="17"/>
        <v>2.4568332940488435E-2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0.99999999999999989</v>
      </c>
      <c r="E146" s="232">
        <f t="shared" si="18"/>
        <v>1.0000000000000002</v>
      </c>
      <c r="F146" s="232">
        <f t="shared" si="18"/>
        <v>0.99999999999999989</v>
      </c>
      <c r="G146" s="232">
        <f t="shared" si="18"/>
        <v>1</v>
      </c>
      <c r="H146" s="232">
        <f t="shared" si="18"/>
        <v>0.99999999999999956</v>
      </c>
      <c r="I146" s="232">
        <f t="shared" si="18"/>
        <v>0.99999999999999967</v>
      </c>
      <c r="J146" s="232">
        <f t="shared" si="18"/>
        <v>1</v>
      </c>
      <c r="K146" s="232">
        <f t="shared" si="18"/>
        <v>0.99999999999999978</v>
      </c>
      <c r="L146" s="232">
        <f t="shared" si="18"/>
        <v>0.99999999999999989</v>
      </c>
      <c r="M146" s="232">
        <f t="shared" si="18"/>
        <v>1.0000000000000002</v>
      </c>
      <c r="N146" s="232">
        <f t="shared" si="18"/>
        <v>0.99999999999999989</v>
      </c>
      <c r="O146" s="232">
        <f t="shared" si="18"/>
        <v>0.99999999999999978</v>
      </c>
      <c r="P146" s="232">
        <f t="shared" si="18"/>
        <v>1.0000000000000002</v>
      </c>
      <c r="Q146" s="232">
        <f t="shared" si="18"/>
        <v>0.99999999999999978</v>
      </c>
      <c r="R146" s="232">
        <f t="shared" si="18"/>
        <v>1.0000000000000002</v>
      </c>
      <c r="S146" s="232">
        <f t="shared" si="18"/>
        <v>1</v>
      </c>
      <c r="T146" s="232">
        <f t="shared" si="18"/>
        <v>0.99999999999999989</v>
      </c>
      <c r="U146" s="232">
        <f t="shared" si="18"/>
        <v>0.99999999999999967</v>
      </c>
      <c r="V146" s="232">
        <f t="shared" si="18"/>
        <v>0.99999999999999989</v>
      </c>
      <c r="W146" s="232">
        <f t="shared" si="18"/>
        <v>1</v>
      </c>
      <c r="X146" s="232">
        <f t="shared" si="18"/>
        <v>1.0000000000000002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7.1955502283707713E-3</v>
      </c>
      <c r="C147" s="266">
        <f t="shared" si="19"/>
        <v>7.1955502283694425E-3</v>
      </c>
      <c r="D147" s="266">
        <f t="shared" si="19"/>
        <v>7.1955502283736691E-3</v>
      </c>
      <c r="E147" s="266">
        <f t="shared" si="19"/>
        <v>7.1955502283733742E-3</v>
      </c>
      <c r="F147" s="266">
        <f t="shared" si="19"/>
        <v>7.195550228373703E-3</v>
      </c>
      <c r="G147" s="266">
        <f t="shared" si="19"/>
        <v>7.1955502283734089E-3</v>
      </c>
      <c r="H147" s="266">
        <f t="shared" si="19"/>
        <v>7.1955502283734809E-3</v>
      </c>
      <c r="I147" s="266">
        <f t="shared" si="19"/>
        <v>7.1955502283738695E-3</v>
      </c>
      <c r="J147" s="266">
        <f t="shared" si="19"/>
        <v>7.1955502283756103E-3</v>
      </c>
      <c r="K147" s="266">
        <f t="shared" si="19"/>
        <v>7.195550228374684E-3</v>
      </c>
      <c r="L147" s="266">
        <f t="shared" si="19"/>
        <v>7.195550228378156E-3</v>
      </c>
      <c r="M147" s="266">
        <f t="shared" si="19"/>
        <v>7.1955502283764438E-3</v>
      </c>
      <c r="N147" s="266">
        <f t="shared" si="19"/>
        <v>7.1955502283749936E-3</v>
      </c>
      <c r="O147" s="266">
        <f t="shared" si="19"/>
        <v>7.1955502283761524E-3</v>
      </c>
      <c r="P147" s="266">
        <f t="shared" si="19"/>
        <v>7.1955502283747716E-3</v>
      </c>
      <c r="Q147" s="266">
        <f t="shared" si="19"/>
        <v>7.19555022836683E-3</v>
      </c>
      <c r="R147" s="266">
        <f t="shared" si="19"/>
        <v>7.195550228364927E-3</v>
      </c>
      <c r="S147" s="266">
        <f t="shared" si="19"/>
        <v>7.195550228361592E-3</v>
      </c>
      <c r="T147" s="266">
        <f t="shared" si="19"/>
        <v>7.1955502283635193E-3</v>
      </c>
      <c r="U147" s="266">
        <f t="shared" si="19"/>
        <v>7.1955502283672819E-3</v>
      </c>
      <c r="V147" s="266">
        <f t="shared" si="19"/>
        <v>7.1955502283623553E-3</v>
      </c>
      <c r="W147" s="266">
        <f t="shared" si="19"/>
        <v>7.1955502283663712E-3</v>
      </c>
      <c r="X147" s="266">
        <f t="shared" si="19"/>
        <v>7.1955502283631064E-3</v>
      </c>
      <c r="Y147" s="266">
        <f t="shared" si="19"/>
        <v>7.1955502283615053E-3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8.0564402695820561E-3</v>
      </c>
      <c r="C148" s="267">
        <f t="shared" si="20"/>
        <v>8.0564402695805695E-3</v>
      </c>
      <c r="D148" s="267">
        <f t="shared" si="20"/>
        <v>8.0564402695853035E-3</v>
      </c>
      <c r="E148" s="267">
        <f t="shared" si="20"/>
        <v>8.056440269584967E-3</v>
      </c>
      <c r="F148" s="267">
        <f t="shared" si="20"/>
        <v>8.0564402695853365E-3</v>
      </c>
      <c r="G148" s="267">
        <f t="shared" si="20"/>
        <v>8.0564402695850069E-3</v>
      </c>
      <c r="H148" s="267">
        <f t="shared" si="20"/>
        <v>8.0564402695850901E-3</v>
      </c>
      <c r="I148" s="267">
        <f t="shared" si="20"/>
        <v>8.0564402695855204E-3</v>
      </c>
      <c r="J148" s="267">
        <f t="shared" si="20"/>
        <v>8.0564402695874737E-3</v>
      </c>
      <c r="K148" s="267">
        <f t="shared" si="20"/>
        <v>8.0564402695864346E-3</v>
      </c>
      <c r="L148" s="267">
        <f t="shared" si="20"/>
        <v>8.0564402695903203E-3</v>
      </c>
      <c r="M148" s="267">
        <f t="shared" si="20"/>
        <v>8.0564402695884104E-3</v>
      </c>
      <c r="N148" s="267">
        <f t="shared" si="20"/>
        <v>8.056440269586785E-3</v>
      </c>
      <c r="O148" s="267">
        <f t="shared" si="20"/>
        <v>8.0564402695880808E-3</v>
      </c>
      <c r="P148" s="267">
        <f t="shared" si="20"/>
        <v>8.0564402695865352E-3</v>
      </c>
      <c r="Q148" s="267">
        <f t="shared" si="20"/>
        <v>8.0564402695776395E-3</v>
      </c>
      <c r="R148" s="267">
        <f t="shared" si="20"/>
        <v>8.0564402695755075E-3</v>
      </c>
      <c r="S148" s="267">
        <f t="shared" si="20"/>
        <v>8.0564402695717796E-3</v>
      </c>
      <c r="T148" s="267">
        <f t="shared" si="20"/>
        <v>8.0564402695739376E-3</v>
      </c>
      <c r="U148" s="267">
        <f t="shared" si="20"/>
        <v>8.056440269578146E-3</v>
      </c>
      <c r="V148" s="267">
        <f t="shared" si="20"/>
        <v>8.0564402695726331E-3</v>
      </c>
      <c r="W148" s="267">
        <f t="shared" si="20"/>
        <v>8.056440269577126E-3</v>
      </c>
      <c r="X148" s="267">
        <f t="shared" si="20"/>
        <v>8.0564402695734779E-3</v>
      </c>
      <c r="Y148" s="267">
        <f t="shared" si="20"/>
        <v>8.0564402695716842E-3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6.7452955258190212E-3</v>
      </c>
      <c r="C149" s="267">
        <f t="shared" si="21"/>
        <v>6.6058797410749135E-3</v>
      </c>
      <c r="D149" s="267">
        <f t="shared" si="21"/>
        <v>9.0399615510768014E-3</v>
      </c>
      <c r="E149" s="267">
        <f t="shared" si="21"/>
        <v>9.0916199909165819E-3</v>
      </c>
      <c r="F149" s="267">
        <f t="shared" si="21"/>
        <v>7.8772803674383961E-3</v>
      </c>
      <c r="G149" s="267">
        <f t="shared" si="21"/>
        <v>7.5318806456090249E-3</v>
      </c>
      <c r="H149" s="267">
        <f t="shared" si="21"/>
        <v>7.4178603097916074E-3</v>
      </c>
      <c r="I149" s="267">
        <f t="shared" si="21"/>
        <v>7.6401966628122011E-3</v>
      </c>
      <c r="J149" s="267">
        <f t="shared" si="21"/>
        <v>8.6741753772378721E-3</v>
      </c>
      <c r="K149" s="267">
        <f t="shared" si="21"/>
        <v>8.0078214138318525E-3</v>
      </c>
      <c r="L149" s="267">
        <f t="shared" si="21"/>
        <v>9.440213175561412E-3</v>
      </c>
      <c r="M149" s="267">
        <f t="shared" si="21"/>
        <v>8.5016145079717283E-3</v>
      </c>
      <c r="N149" s="267">
        <f t="shared" si="21"/>
        <v>8.1480240309277033E-3</v>
      </c>
      <c r="O149" s="267">
        <f t="shared" si="21"/>
        <v>8.3015839681045717E-3</v>
      </c>
      <c r="P149" s="267">
        <f t="shared" si="21"/>
        <v>9.2843420464567856E-3</v>
      </c>
      <c r="Q149" s="267">
        <f t="shared" si="21"/>
        <v>1.1454988335289894E-2</v>
      </c>
      <c r="R149" s="267">
        <f t="shared" si="21"/>
        <v>1.271064055371012E-2</v>
      </c>
      <c r="S149" s="267">
        <f t="shared" si="21"/>
        <v>1.3563767979650103E-2</v>
      </c>
      <c r="T149" s="267">
        <f t="shared" si="21"/>
        <v>1.3079541716592549E-2</v>
      </c>
      <c r="U149" s="267">
        <f t="shared" si="21"/>
        <v>1.1251863823859351E-2</v>
      </c>
      <c r="V149" s="267">
        <f t="shared" si="21"/>
        <v>1.321536166155036E-2</v>
      </c>
      <c r="W149" s="267">
        <f t="shared" si="21"/>
        <v>1.2115033102995875E-2</v>
      </c>
      <c r="X149" s="267">
        <f t="shared" si="21"/>
        <v>1.2902460064216702E-2</v>
      </c>
      <c r="Y149" s="267">
        <f t="shared" si="21"/>
        <v>1.3474677526256543E-2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5.9256386055748294E-3</v>
      </c>
      <c r="C150" s="267">
        <f t="shared" si="22"/>
        <v>5.9256386055737331E-3</v>
      </c>
      <c r="D150" s="267">
        <f t="shared" si="22"/>
        <v>5.9256386055772164E-3</v>
      </c>
      <c r="E150" s="267">
        <f t="shared" si="22"/>
        <v>5.9256386055769727E-3</v>
      </c>
      <c r="F150" s="267">
        <f t="shared" si="22"/>
        <v>5.9256386055772433E-3</v>
      </c>
      <c r="G150" s="267">
        <f t="shared" si="22"/>
        <v>5.9256386055769987E-3</v>
      </c>
      <c r="H150" s="267">
        <f t="shared" si="22"/>
        <v>5.9256386055770603E-3</v>
      </c>
      <c r="I150" s="267">
        <f t="shared" si="22"/>
        <v>5.925638605577376E-3</v>
      </c>
      <c r="J150" s="267">
        <f t="shared" si="22"/>
        <v>5.9256386055788124E-3</v>
      </c>
      <c r="K150" s="267">
        <f t="shared" si="22"/>
        <v>5.9256386055780508E-3</v>
      </c>
      <c r="L150" s="267">
        <f t="shared" si="22"/>
        <v>5.9256386055809114E-3</v>
      </c>
      <c r="M150" s="267">
        <f t="shared" si="22"/>
        <v>5.925638605579501E-3</v>
      </c>
      <c r="N150" s="267">
        <f t="shared" si="22"/>
        <v>5.9256386055783067E-3</v>
      </c>
      <c r="O150" s="267">
        <f t="shared" si="22"/>
        <v>5.925638605579259E-3</v>
      </c>
      <c r="P150" s="267">
        <f t="shared" si="22"/>
        <v>5.9256386055781219E-3</v>
      </c>
      <c r="Q150" s="267">
        <f t="shared" si="22"/>
        <v>5.9256386055715812E-3</v>
      </c>
      <c r="R150" s="267">
        <f t="shared" si="22"/>
        <v>5.9256386055700138E-3</v>
      </c>
      <c r="S150" s="267">
        <f t="shared" si="22"/>
        <v>5.9256386055672704E-3</v>
      </c>
      <c r="T150" s="267">
        <f t="shared" si="22"/>
        <v>5.9256386055688576E-3</v>
      </c>
      <c r="U150" s="267">
        <f t="shared" si="22"/>
        <v>5.925638605571955E-3</v>
      </c>
      <c r="V150" s="267">
        <f t="shared" si="22"/>
        <v>5.9256386055678949E-3</v>
      </c>
      <c r="W150" s="267">
        <f t="shared" si="22"/>
        <v>5.9256386055712039E-3</v>
      </c>
      <c r="X150" s="267">
        <f t="shared" si="22"/>
        <v>5.9256386055685194E-3</v>
      </c>
      <c r="Y150" s="267">
        <f t="shared" si="22"/>
        <v>5.9256386055672001E-3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7.8690406951329814E-3</v>
      </c>
      <c r="C151" s="268">
        <f t="shared" si="23"/>
        <v>7.8741500537128171E-3</v>
      </c>
      <c r="D151" s="268">
        <f t="shared" si="23"/>
        <v>7.9184291016516327E-3</v>
      </c>
      <c r="E151" s="268">
        <f t="shared" si="23"/>
        <v>7.9022400918434769E-3</v>
      </c>
      <c r="F151" s="268">
        <f t="shared" si="23"/>
        <v>7.7012762048582631E-3</v>
      </c>
      <c r="G151" s="268">
        <f t="shared" si="23"/>
        <v>7.7884785872328714E-3</v>
      </c>
      <c r="H151" s="268">
        <f t="shared" si="23"/>
        <v>7.681631282459982E-3</v>
      </c>
      <c r="I151" s="268">
        <f t="shared" si="23"/>
        <v>7.7048184819251166E-3</v>
      </c>
      <c r="J151" s="268">
        <f t="shared" si="23"/>
        <v>7.878954203006442E-3</v>
      </c>
      <c r="K151" s="268">
        <f t="shared" si="23"/>
        <v>7.6475665989439194E-3</v>
      </c>
      <c r="L151" s="268">
        <f t="shared" si="23"/>
        <v>8.0067234828239131E-3</v>
      </c>
      <c r="M151" s="268">
        <f t="shared" si="23"/>
        <v>7.7919272907805504E-3</v>
      </c>
      <c r="N151" s="268">
        <f t="shared" si="23"/>
        <v>7.6947409933303479E-3</v>
      </c>
      <c r="O151" s="268">
        <f t="shared" si="23"/>
        <v>7.6601168136515782E-3</v>
      </c>
      <c r="P151" s="268">
        <f t="shared" si="23"/>
        <v>7.9308327492648746E-3</v>
      </c>
      <c r="Q151" s="268">
        <f t="shared" si="23"/>
        <v>8.6246747975514629E-3</v>
      </c>
      <c r="R151" s="268">
        <f t="shared" si="23"/>
        <v>9.047303915402434E-3</v>
      </c>
      <c r="S151" s="268">
        <f t="shared" si="23"/>
        <v>9.3869043130018724E-3</v>
      </c>
      <c r="T151" s="268">
        <f t="shared" si="23"/>
        <v>9.8456778631847847E-3</v>
      </c>
      <c r="U151" s="268">
        <f t="shared" si="23"/>
        <v>9.2179873143062481E-3</v>
      </c>
      <c r="V151" s="268">
        <f t="shared" si="23"/>
        <v>1.0079187755970557E-2</v>
      </c>
      <c r="W151" s="268">
        <f t="shared" si="23"/>
        <v>1.0390540950098781E-2</v>
      </c>
      <c r="X151" s="268">
        <f t="shared" si="23"/>
        <v>1.1315679840136242E-2</v>
      </c>
      <c r="Y151" s="268">
        <f t="shared" si="23"/>
        <v>1.1844053879429151E-2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2.8764438832960058E-2</v>
      </c>
      <c r="C152" s="269">
        <f t="shared" si="24"/>
        <v>2.8169918281966983E-2</v>
      </c>
      <c r="D152" s="269">
        <f t="shared" si="24"/>
        <v>3.8549744795160233E-2</v>
      </c>
      <c r="E152" s="269">
        <f t="shared" si="24"/>
        <v>3.8770035518863849E-2</v>
      </c>
      <c r="F152" s="269">
        <f t="shared" si="24"/>
        <v>3.3591641527336423E-2</v>
      </c>
      <c r="G152" s="269">
        <f t="shared" si="24"/>
        <v>3.2118729164423182E-2</v>
      </c>
      <c r="H152" s="269">
        <f t="shared" si="24"/>
        <v>3.163250421508184E-2</v>
      </c>
      <c r="I152" s="269">
        <f t="shared" si="24"/>
        <v>3.2580628786099464E-2</v>
      </c>
      <c r="J152" s="269">
        <f t="shared" si="24"/>
        <v>3.6989897048970523E-2</v>
      </c>
      <c r="K152" s="269">
        <f t="shared" si="24"/>
        <v>3.4148316906465845E-2</v>
      </c>
      <c r="L152" s="269">
        <f t="shared" si="24"/>
        <v>4.0256565990200846E-2</v>
      </c>
      <c r="M152" s="269">
        <f t="shared" si="24"/>
        <v>3.6254033579391005E-2</v>
      </c>
      <c r="N152" s="269">
        <f t="shared" si="24"/>
        <v>3.4746192802079016E-2</v>
      </c>
      <c r="O152" s="269">
        <f t="shared" si="24"/>
        <v>3.5401029258570783E-2</v>
      </c>
      <c r="P152" s="269">
        <f t="shared" si="24"/>
        <v>3.9591873755176775E-2</v>
      </c>
      <c r="Q152" s="269">
        <f t="shared" si="24"/>
        <v>4.8848313619692683E-2</v>
      </c>
      <c r="R152" s="269">
        <f t="shared" si="24"/>
        <v>5.420287981979012E-2</v>
      </c>
      <c r="S152" s="269">
        <f t="shared" si="24"/>
        <v>5.7840931194446749E-2</v>
      </c>
      <c r="T152" s="269">
        <f t="shared" si="24"/>
        <v>5.5776011033170314E-2</v>
      </c>
      <c r="U152" s="269">
        <f t="shared" si="24"/>
        <v>4.7982115458002864E-2</v>
      </c>
      <c r="V152" s="269">
        <f t="shared" si="24"/>
        <v>5.6355197591280437E-2</v>
      </c>
      <c r="W152" s="269">
        <f t="shared" si="24"/>
        <v>5.1662989014569269E-2</v>
      </c>
      <c r="X152" s="269">
        <f t="shared" si="24"/>
        <v>5.5020869269743075E-2</v>
      </c>
      <c r="Y152" s="269">
        <f t="shared" si="24"/>
        <v>5.7461016498725773E-2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0.16491294543104668</v>
      </c>
      <c r="C153" s="269">
        <f t="shared" si="25"/>
        <v>0.16512144411109206</v>
      </c>
      <c r="D153" s="269">
        <f t="shared" si="25"/>
        <v>0.15749648341746258</v>
      </c>
      <c r="E153" s="269">
        <f t="shared" si="25"/>
        <v>0.1565457019428205</v>
      </c>
      <c r="F153" s="269">
        <f t="shared" si="25"/>
        <v>0.15974460669746379</v>
      </c>
      <c r="G153" s="269">
        <f t="shared" si="25"/>
        <v>0.16013662344037263</v>
      </c>
      <c r="H153" s="269">
        <f t="shared" si="25"/>
        <v>0.16166684266738243</v>
      </c>
      <c r="I153" s="269">
        <f t="shared" si="25"/>
        <v>0.15971740118403252</v>
      </c>
      <c r="J153" s="269">
        <f t="shared" si="25"/>
        <v>0.15808956739248939</v>
      </c>
      <c r="K153" s="269">
        <f t="shared" si="25"/>
        <v>0.15580381393443576</v>
      </c>
      <c r="L153" s="269">
        <f t="shared" si="25"/>
        <v>0.15508873444412799</v>
      </c>
      <c r="M153" s="269">
        <f t="shared" si="25"/>
        <v>0.15685483394130642</v>
      </c>
      <c r="N153" s="269">
        <f t="shared" si="25"/>
        <v>0.15768416759002371</v>
      </c>
      <c r="O153" s="269">
        <f t="shared" si="25"/>
        <v>0.15694297874092245</v>
      </c>
      <c r="P153" s="269">
        <f t="shared" si="25"/>
        <v>0.1543133383232263</v>
      </c>
      <c r="Q153" s="269">
        <f t="shared" si="25"/>
        <v>0.15045438316533541</v>
      </c>
      <c r="R153" s="269">
        <f t="shared" si="25"/>
        <v>0.14785103885129475</v>
      </c>
      <c r="S153" s="269">
        <f t="shared" si="25"/>
        <v>0.14352555610067122</v>
      </c>
      <c r="T153" s="269">
        <f t="shared" si="25"/>
        <v>0.14477669657314937</v>
      </c>
      <c r="U153" s="269">
        <f t="shared" si="25"/>
        <v>0.14896582034463143</v>
      </c>
      <c r="V153" s="269">
        <f t="shared" si="25"/>
        <v>0.14384514684162195</v>
      </c>
      <c r="W153" s="269">
        <f t="shared" si="25"/>
        <v>0.14658318216660107</v>
      </c>
      <c r="X153" s="269">
        <f t="shared" si="25"/>
        <v>0.14466904257198659</v>
      </c>
      <c r="Y153" s="269">
        <f t="shared" si="25"/>
        <v>0.1413066569987097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0.13383482306483105</v>
      </c>
      <c r="C154" s="318">
        <f t="shared" si="26"/>
        <v>0.13411445102848954</v>
      </c>
      <c r="D154" s="318">
        <f t="shared" si="26"/>
        <v>0.12870541425072848</v>
      </c>
      <c r="E154" s="318">
        <f t="shared" si="26"/>
        <v>0.12797145701809809</v>
      </c>
      <c r="F154" s="318">
        <f t="shared" si="26"/>
        <v>0.13088297148093495</v>
      </c>
      <c r="G154" s="318">
        <f t="shared" si="26"/>
        <v>0.13186336166449505</v>
      </c>
      <c r="H154" s="318">
        <f t="shared" si="26"/>
        <v>0.13185069840477154</v>
      </c>
      <c r="I154" s="318">
        <f t="shared" si="26"/>
        <v>0.13078306824468039</v>
      </c>
      <c r="J154" s="318">
        <f t="shared" si="26"/>
        <v>0.1292645036343148</v>
      </c>
      <c r="K154" s="318">
        <f t="shared" si="26"/>
        <v>0.12896764598127089</v>
      </c>
      <c r="L154" s="318">
        <f t="shared" si="26"/>
        <v>0.12812585628656509</v>
      </c>
      <c r="M154" s="318">
        <f t="shared" si="26"/>
        <v>0.1302948816423232</v>
      </c>
      <c r="N154" s="318">
        <f t="shared" si="26"/>
        <v>0.13120870364800419</v>
      </c>
      <c r="O154" s="318">
        <f t="shared" si="26"/>
        <v>0.13103701048498792</v>
      </c>
      <c r="P154" s="318">
        <f t="shared" si="26"/>
        <v>0.1287407249917738</v>
      </c>
      <c r="Q154" s="318">
        <f t="shared" si="26"/>
        <v>0.12403369141619412</v>
      </c>
      <c r="R154" s="318">
        <f t="shared" si="26"/>
        <v>0.12108976824192577</v>
      </c>
      <c r="S154" s="318">
        <f t="shared" si="26"/>
        <v>0.11988224202260769</v>
      </c>
      <c r="T154" s="318">
        <f t="shared" si="26"/>
        <v>0.12028123108296622</v>
      </c>
      <c r="U154" s="318">
        <f t="shared" si="26"/>
        <v>0.124328265202804</v>
      </c>
      <c r="V154" s="318">
        <f t="shared" si="26"/>
        <v>0.12005511675606334</v>
      </c>
      <c r="W154" s="318">
        <f t="shared" si="26"/>
        <v>0.12234909940115131</v>
      </c>
      <c r="X154" s="318">
        <f t="shared" si="26"/>
        <v>0.12073370933529719</v>
      </c>
      <c r="Y154" s="318">
        <f t="shared" si="26"/>
        <v>0.11757761418231936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3.107812236621563E-2</v>
      </c>
      <c r="C155" s="318">
        <f t="shared" si="27"/>
        <v>3.1006993082602498E-2</v>
      </c>
      <c r="D155" s="318">
        <f t="shared" si="27"/>
        <v>2.8791069166734108E-2</v>
      </c>
      <c r="E155" s="318">
        <f t="shared" si="27"/>
        <v>2.8574244924722419E-2</v>
      </c>
      <c r="F155" s="318">
        <f t="shared" si="27"/>
        <v>2.8861635216528875E-2</v>
      </c>
      <c r="G155" s="318">
        <f t="shared" si="27"/>
        <v>2.8273261775877585E-2</v>
      </c>
      <c r="H155" s="318">
        <f t="shared" si="27"/>
        <v>2.9816144262610877E-2</v>
      </c>
      <c r="I155" s="318">
        <f t="shared" si="27"/>
        <v>2.8934332939352121E-2</v>
      </c>
      <c r="J155" s="318">
        <f t="shared" si="27"/>
        <v>2.8825063758174622E-2</v>
      </c>
      <c r="K155" s="318">
        <f t="shared" si="27"/>
        <v>2.6836167953164885E-2</v>
      </c>
      <c r="L155" s="318">
        <f t="shared" si="27"/>
        <v>2.6962878157562886E-2</v>
      </c>
      <c r="M155" s="318">
        <f t="shared" si="27"/>
        <v>2.6559952298983218E-2</v>
      </c>
      <c r="N155" s="318">
        <f t="shared" si="27"/>
        <v>2.6475463942019509E-2</v>
      </c>
      <c r="O155" s="318">
        <f t="shared" si="27"/>
        <v>2.5905968255934532E-2</v>
      </c>
      <c r="P155" s="318">
        <f t="shared" si="27"/>
        <v>2.5572613331452478E-2</v>
      </c>
      <c r="Q155" s="318">
        <f t="shared" si="27"/>
        <v>2.6420691749141266E-2</v>
      </c>
      <c r="R155" s="318">
        <f t="shared" si="27"/>
        <v>2.6761270609368972E-2</v>
      </c>
      <c r="S155" s="318">
        <f t="shared" si="27"/>
        <v>2.3643314078063523E-2</v>
      </c>
      <c r="T155" s="318">
        <f t="shared" si="27"/>
        <v>2.4495465490183138E-2</v>
      </c>
      <c r="U155" s="318">
        <f t="shared" si="27"/>
        <v>2.463755514182742E-2</v>
      </c>
      <c r="V155" s="318">
        <f t="shared" si="27"/>
        <v>2.3790030085558599E-2</v>
      </c>
      <c r="W155" s="318">
        <f t="shared" si="27"/>
        <v>2.4234082765449749E-2</v>
      </c>
      <c r="X155" s="318">
        <f t="shared" si="27"/>
        <v>2.3935333236689411E-2</v>
      </c>
      <c r="Y155" s="318">
        <f t="shared" si="27"/>
        <v>2.3729042816390353E-2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0.66912439410041591</v>
      </c>
      <c r="C157" s="269">
        <f t="shared" si="29"/>
        <v>0.67011791609342042</v>
      </c>
      <c r="D157" s="269">
        <f t="shared" si="29"/>
        <v>0.65690388343011064</v>
      </c>
      <c r="E157" s="269">
        <f t="shared" si="29"/>
        <v>0.65775940249843301</v>
      </c>
      <c r="F157" s="269">
        <f t="shared" si="29"/>
        <v>0.66502226072327786</v>
      </c>
      <c r="G157" s="269">
        <f t="shared" si="29"/>
        <v>0.66738044556728671</v>
      </c>
      <c r="H157" s="269">
        <f t="shared" si="29"/>
        <v>0.66707290567006816</v>
      </c>
      <c r="I157" s="269">
        <f t="shared" si="29"/>
        <v>0.66740528300811108</v>
      </c>
      <c r="J157" s="269">
        <f t="shared" si="29"/>
        <v>0.65961043786084017</v>
      </c>
      <c r="K157" s="269">
        <f t="shared" si="29"/>
        <v>0.66876741822257268</v>
      </c>
      <c r="L157" s="269">
        <f t="shared" si="29"/>
        <v>0.65563883135401946</v>
      </c>
      <c r="M157" s="269">
        <f t="shared" si="29"/>
        <v>0.66206175191411476</v>
      </c>
      <c r="N157" s="269">
        <f t="shared" si="29"/>
        <v>0.6642821465986789</v>
      </c>
      <c r="O157" s="269">
        <f t="shared" si="29"/>
        <v>0.66365574320646403</v>
      </c>
      <c r="P157" s="269">
        <f t="shared" si="29"/>
        <v>0.65767870264342365</v>
      </c>
      <c r="Q157" s="269">
        <f t="shared" si="29"/>
        <v>0.6422375505828557</v>
      </c>
      <c r="R157" s="269">
        <f t="shared" si="29"/>
        <v>0.63377288219097527</v>
      </c>
      <c r="S157" s="269">
        <f t="shared" si="29"/>
        <v>0.63010366325910039</v>
      </c>
      <c r="T157" s="269">
        <f t="shared" si="29"/>
        <v>0.63289128695904695</v>
      </c>
      <c r="U157" s="269">
        <f t="shared" si="29"/>
        <v>0.64495166826371553</v>
      </c>
      <c r="V157" s="269">
        <f t="shared" si="29"/>
        <v>0.63238866303738306</v>
      </c>
      <c r="W157" s="269">
        <f t="shared" si="29"/>
        <v>0.63882008436478144</v>
      </c>
      <c r="X157" s="269">
        <f t="shared" si="29"/>
        <v>0.63301035763429059</v>
      </c>
      <c r="Y157" s="269">
        <f t="shared" si="29"/>
        <v>0.63195985271620747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0.64065852890885588</v>
      </c>
      <c r="C158" s="318">
        <f t="shared" si="30"/>
        <v>0.6422404003550326</v>
      </c>
      <c r="D158" s="318">
        <f t="shared" si="30"/>
        <v>0.61875428333255322</v>
      </c>
      <c r="E158" s="318">
        <f t="shared" si="30"/>
        <v>0.619391798285436</v>
      </c>
      <c r="F158" s="318">
        <f t="shared" si="30"/>
        <v>0.63177929899427387</v>
      </c>
      <c r="G158" s="318">
        <f t="shared" si="30"/>
        <v>0.63559510743404102</v>
      </c>
      <c r="H158" s="318">
        <f t="shared" si="30"/>
        <v>0.63576874549204354</v>
      </c>
      <c r="I158" s="318">
        <f t="shared" si="30"/>
        <v>0.6351628397514516</v>
      </c>
      <c r="J158" s="318">
        <f t="shared" si="30"/>
        <v>0.62300449435676786</v>
      </c>
      <c r="K158" s="318">
        <f t="shared" si="30"/>
        <v>0.63497355938099909</v>
      </c>
      <c r="L158" s="318">
        <f t="shared" si="30"/>
        <v>0.61580012679222174</v>
      </c>
      <c r="M158" s="318">
        <f t="shared" si="30"/>
        <v>0.62618403364836839</v>
      </c>
      <c r="N158" s="318">
        <f t="shared" si="30"/>
        <v>0.62989661778764627</v>
      </c>
      <c r="O158" s="318">
        <f t="shared" si="30"/>
        <v>0.62862217511327245</v>
      </c>
      <c r="P158" s="318">
        <f t="shared" si="30"/>
        <v>0.61849779083975864</v>
      </c>
      <c r="Q158" s="318">
        <f t="shared" si="30"/>
        <v>0.59389628036346642</v>
      </c>
      <c r="R158" s="318">
        <f t="shared" si="30"/>
        <v>0.58013262593899206</v>
      </c>
      <c r="S158" s="318">
        <f t="shared" si="30"/>
        <v>0.57286311844969606</v>
      </c>
      <c r="T158" s="318">
        <f t="shared" si="30"/>
        <v>0.57769422852820795</v>
      </c>
      <c r="U158" s="318">
        <f t="shared" si="30"/>
        <v>0.5974676051062483</v>
      </c>
      <c r="V158" s="318">
        <f t="shared" si="30"/>
        <v>0.57661842998006618</v>
      </c>
      <c r="W158" s="318">
        <f t="shared" si="30"/>
        <v>0.58769335496039499</v>
      </c>
      <c r="X158" s="318">
        <f t="shared" si="30"/>
        <v>0.57856060262776188</v>
      </c>
      <c r="Y158" s="318">
        <f t="shared" si="30"/>
        <v>0.57509527910427682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2.8465865191560042E-2</v>
      </c>
      <c r="C159" s="318">
        <f t="shared" si="31"/>
        <v>2.7877515738387725E-2</v>
      </c>
      <c r="D159" s="318">
        <f t="shared" si="31"/>
        <v>3.8149600097557315E-2</v>
      </c>
      <c r="E159" s="318">
        <f t="shared" si="31"/>
        <v>3.8367604212997002E-2</v>
      </c>
      <c r="F159" s="318">
        <f t="shared" si="31"/>
        <v>3.3242961729004039E-2</v>
      </c>
      <c r="G159" s="318">
        <f t="shared" si="31"/>
        <v>3.1785338133245675E-2</v>
      </c>
      <c r="H159" s="318">
        <f t="shared" si="31"/>
        <v>3.1304160178024662E-2</v>
      </c>
      <c r="I159" s="318">
        <f t="shared" si="31"/>
        <v>3.2242443256659509E-2</v>
      </c>
      <c r="J159" s="318">
        <f t="shared" si="31"/>
        <v>3.66059435040723E-2</v>
      </c>
      <c r="K159" s="318">
        <f t="shared" si="31"/>
        <v>3.3793858841573501E-2</v>
      </c>
      <c r="L159" s="318">
        <f t="shared" si="31"/>
        <v>3.9838704561797729E-2</v>
      </c>
      <c r="M159" s="318">
        <f t="shared" si="31"/>
        <v>3.5877718265746365E-2</v>
      </c>
      <c r="N159" s="318">
        <f t="shared" si="31"/>
        <v>3.4385528811032656E-2</v>
      </c>
      <c r="O159" s="318">
        <f t="shared" si="31"/>
        <v>3.5033568093191525E-2</v>
      </c>
      <c r="P159" s="318">
        <f t="shared" si="31"/>
        <v>3.9180911803665043E-2</v>
      </c>
      <c r="Q159" s="318">
        <f t="shared" si="31"/>
        <v>4.8341270219389297E-2</v>
      </c>
      <c r="R159" s="318">
        <f t="shared" si="31"/>
        <v>5.3640256251983244E-2</v>
      </c>
      <c r="S159" s="318">
        <f t="shared" si="31"/>
        <v>5.7240544809404381E-2</v>
      </c>
      <c r="T159" s="318">
        <f t="shared" si="31"/>
        <v>5.5197058430838997E-2</v>
      </c>
      <c r="U159" s="318">
        <f t="shared" si="31"/>
        <v>4.7484063157467227E-2</v>
      </c>
      <c r="V159" s="318">
        <f t="shared" si="31"/>
        <v>5.5770233057316848E-2</v>
      </c>
      <c r="W159" s="318">
        <f t="shared" si="31"/>
        <v>5.1126729404386478E-2</v>
      </c>
      <c r="X159" s="318">
        <f t="shared" si="31"/>
        <v>5.4449755006528676E-2</v>
      </c>
      <c r="Y159" s="318">
        <f t="shared" si="31"/>
        <v>5.6864573611930716E-2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0.10140625631109788</v>
      </c>
      <c r="C160" s="269">
        <f t="shared" si="32"/>
        <v>0.10093306261520915</v>
      </c>
      <c r="D160" s="269">
        <f t="shared" si="32"/>
        <v>0.108913868601002</v>
      </c>
      <c r="E160" s="269">
        <f t="shared" si="32"/>
        <v>0.1087533708535874</v>
      </c>
      <c r="F160" s="269">
        <f t="shared" si="32"/>
        <v>0.10488530537608887</v>
      </c>
      <c r="G160" s="269">
        <f t="shared" si="32"/>
        <v>0.10386621349154015</v>
      </c>
      <c r="H160" s="269">
        <f t="shared" si="32"/>
        <v>0.10335062675167994</v>
      </c>
      <c r="I160" s="269">
        <f t="shared" si="32"/>
        <v>0.1037740427734825</v>
      </c>
      <c r="J160" s="269">
        <f t="shared" si="32"/>
        <v>0.10757933901391376</v>
      </c>
      <c r="K160" s="269">
        <f t="shared" si="32"/>
        <v>0.10444743382021078</v>
      </c>
      <c r="L160" s="269">
        <f t="shared" si="32"/>
        <v>0.11039130244971695</v>
      </c>
      <c r="M160" s="269">
        <f t="shared" si="32"/>
        <v>0.10735820966289136</v>
      </c>
      <c r="N160" s="269">
        <f t="shared" si="32"/>
        <v>0.10626709888142014</v>
      </c>
      <c r="O160" s="269">
        <f t="shared" si="32"/>
        <v>0.10686091890874309</v>
      </c>
      <c r="P160" s="269">
        <f t="shared" si="32"/>
        <v>0.11002328137891235</v>
      </c>
      <c r="Q160" s="269">
        <f t="shared" si="32"/>
        <v>0.11720246039575859</v>
      </c>
      <c r="R160" s="269">
        <f t="shared" si="32"/>
        <v>0.12123762556531709</v>
      </c>
      <c r="S160" s="269">
        <f t="shared" si="32"/>
        <v>0.12440154804962897</v>
      </c>
      <c r="T160" s="269">
        <f t="shared" si="32"/>
        <v>0.12245315675134959</v>
      </c>
      <c r="U160" s="269">
        <f t="shared" si="32"/>
        <v>0.11645291569196697</v>
      </c>
      <c r="V160" s="269">
        <f t="shared" si="32"/>
        <v>0.12293881400869065</v>
      </c>
      <c r="W160" s="269">
        <f t="shared" si="32"/>
        <v>0.11925054129743903</v>
      </c>
      <c r="X160" s="269">
        <f t="shared" si="32"/>
        <v>0.12190396151612189</v>
      </c>
      <c r="Y160" s="269">
        <f t="shared" si="32"/>
        <v>0.12277611327717117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7.1303936602186146E-2</v>
      </c>
      <c r="C161" s="318">
        <f t="shared" si="33"/>
        <v>7.14529155759413E-2</v>
      </c>
      <c r="D161" s="318">
        <f t="shared" si="33"/>
        <v>6.8571112420020258E-2</v>
      </c>
      <c r="E161" s="318">
        <f t="shared" si="33"/>
        <v>6.8180077868729802E-2</v>
      </c>
      <c r="F161" s="318">
        <f t="shared" si="33"/>
        <v>6.9731261917248336E-2</v>
      </c>
      <c r="G161" s="318">
        <f t="shared" si="33"/>
        <v>7.0253589947376294E-2</v>
      </c>
      <c r="H161" s="318">
        <f t="shared" si="33"/>
        <v>7.0246843270780263E-2</v>
      </c>
      <c r="I161" s="318">
        <f t="shared" si="33"/>
        <v>6.9678035904308558E-2</v>
      </c>
      <c r="J161" s="318">
        <f t="shared" si="33"/>
        <v>6.8868981637084062E-2</v>
      </c>
      <c r="K161" s="318">
        <f t="shared" si="33"/>
        <v>6.871082310414181E-2</v>
      </c>
      <c r="L161" s="318">
        <f t="shared" si="33"/>
        <v>6.8262338041367124E-2</v>
      </c>
      <c r="M161" s="318">
        <f t="shared" si="33"/>
        <v>6.9417941963528615E-2</v>
      </c>
      <c r="N161" s="318">
        <f t="shared" si="33"/>
        <v>6.9904804088546671E-2</v>
      </c>
      <c r="O161" s="318">
        <f t="shared" si="33"/>
        <v>6.9813330149773575E-2</v>
      </c>
      <c r="P161" s="318">
        <f t="shared" si="33"/>
        <v>6.8589925123494683E-2</v>
      </c>
      <c r="Q161" s="318">
        <f t="shared" si="33"/>
        <v>6.608213218910336E-2</v>
      </c>
      <c r="R161" s="318">
        <f t="shared" si="33"/>
        <v>6.4513681567862191E-2</v>
      </c>
      <c r="S161" s="318">
        <f t="shared" si="33"/>
        <v>6.3870340985672902E-2</v>
      </c>
      <c r="T161" s="318">
        <f t="shared" si="33"/>
        <v>6.4082912646868925E-2</v>
      </c>
      <c r="U161" s="318">
        <f t="shared" si="33"/>
        <v>6.6239073933591783E-2</v>
      </c>
      <c r="V161" s="318">
        <f t="shared" si="33"/>
        <v>6.396244443642031E-2</v>
      </c>
      <c r="W161" s="318">
        <f t="shared" si="33"/>
        <v>6.5184622561261771E-2</v>
      </c>
      <c r="X161" s="318">
        <f t="shared" si="33"/>
        <v>6.4323982047785958E-2</v>
      </c>
      <c r="Y161" s="318">
        <f t="shared" si="33"/>
        <v>6.2642491359899855E-2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3.0102319708911751E-2</v>
      </c>
      <c r="C162" s="326">
        <f t="shared" si="34"/>
        <v>2.9480147039267851E-2</v>
      </c>
      <c r="D162" s="326">
        <f t="shared" si="34"/>
        <v>4.0342756180981737E-2</v>
      </c>
      <c r="E162" s="326">
        <f t="shared" si="34"/>
        <v>4.0573292984857602E-2</v>
      </c>
      <c r="F162" s="326">
        <f t="shared" si="34"/>
        <v>3.5154043458840531E-2</v>
      </c>
      <c r="G162" s="326">
        <f t="shared" si="34"/>
        <v>3.3612623544163868E-2</v>
      </c>
      <c r="H162" s="326">
        <f t="shared" si="34"/>
        <v>3.3103783480899679E-2</v>
      </c>
      <c r="I162" s="326">
        <f t="shared" si="34"/>
        <v>3.4096006869173939E-2</v>
      </c>
      <c r="J162" s="326">
        <f t="shared" si="34"/>
        <v>3.8710357376829707E-2</v>
      </c>
      <c r="K162" s="326">
        <f t="shared" si="34"/>
        <v>3.5736610716068977E-2</v>
      </c>
      <c r="L162" s="326">
        <f t="shared" si="34"/>
        <v>4.2128964408349824E-2</v>
      </c>
      <c r="M162" s="326">
        <f t="shared" si="34"/>
        <v>3.7940267699362755E-2</v>
      </c>
      <c r="N162" s="326">
        <f t="shared" si="34"/>
        <v>3.6362294792873465E-2</v>
      </c>
      <c r="O162" s="326">
        <f t="shared" si="34"/>
        <v>3.7047588758969519E-2</v>
      </c>
      <c r="P162" s="326">
        <f t="shared" si="34"/>
        <v>4.143335625541765E-2</v>
      </c>
      <c r="Q162" s="326">
        <f t="shared" si="34"/>
        <v>5.112032820665522E-2</v>
      </c>
      <c r="R162" s="326">
        <f t="shared" si="34"/>
        <v>5.6723943997454888E-2</v>
      </c>
      <c r="S162" s="326">
        <f t="shared" si="34"/>
        <v>6.053120706395608E-2</v>
      </c>
      <c r="T162" s="326">
        <f t="shared" si="34"/>
        <v>5.8370244104480655E-2</v>
      </c>
      <c r="U162" s="326">
        <f t="shared" si="34"/>
        <v>5.0213841758375191E-2</v>
      </c>
      <c r="V162" s="326">
        <f t="shared" si="34"/>
        <v>5.8976369572270343E-2</v>
      </c>
      <c r="W162" s="326">
        <f t="shared" si="34"/>
        <v>5.4065918736177256E-2</v>
      </c>
      <c r="X162" s="326">
        <f t="shared" si="34"/>
        <v>5.7579979468335922E-2</v>
      </c>
      <c r="Y162" s="326">
        <f t="shared" si="34"/>
        <v>6.0133621917271299E-2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1.0000000000000004</v>
      </c>
      <c r="C165" s="232">
        <f t="shared" si="35"/>
        <v>1</v>
      </c>
      <c r="D165" s="232">
        <f t="shared" si="35"/>
        <v>1.0000000000000007</v>
      </c>
      <c r="E165" s="232">
        <f t="shared" si="35"/>
        <v>1</v>
      </c>
      <c r="F165" s="232">
        <f t="shared" si="35"/>
        <v>0.99999999999999989</v>
      </c>
      <c r="G165" s="232">
        <f t="shared" si="35"/>
        <v>0.99999999999999978</v>
      </c>
      <c r="H165" s="232">
        <f t="shared" si="35"/>
        <v>1.0000000000000004</v>
      </c>
      <c r="I165" s="232">
        <f t="shared" si="35"/>
        <v>1.0000000000000004</v>
      </c>
      <c r="J165" s="232">
        <f t="shared" si="35"/>
        <v>0.99999999999999978</v>
      </c>
      <c r="K165" s="232">
        <f t="shared" si="35"/>
        <v>1</v>
      </c>
      <c r="L165" s="232">
        <f t="shared" si="35"/>
        <v>1.0000000000000002</v>
      </c>
      <c r="M165" s="232">
        <f t="shared" si="35"/>
        <v>1.0000000000000004</v>
      </c>
      <c r="N165" s="232">
        <f t="shared" si="35"/>
        <v>0.99999999999999989</v>
      </c>
      <c r="O165" s="232">
        <f t="shared" si="35"/>
        <v>1.0000000000000002</v>
      </c>
      <c r="P165" s="232">
        <f t="shared" si="35"/>
        <v>1</v>
      </c>
      <c r="Q165" s="232">
        <f t="shared" si="35"/>
        <v>1</v>
      </c>
      <c r="R165" s="232">
        <f t="shared" si="35"/>
        <v>0.99999999999999956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1</v>
      </c>
      <c r="W165" s="232">
        <f t="shared" si="35"/>
        <v>0.99999999999999967</v>
      </c>
      <c r="X165" s="232">
        <f t="shared" si="35"/>
        <v>0.99999999999999967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8.4901072430779555E-3</v>
      </c>
      <c r="C166" s="266">
        <f t="shared" si="36"/>
        <v>8.4901072430815742E-3</v>
      </c>
      <c r="D166" s="266">
        <f t="shared" si="36"/>
        <v>8.4901072430910076E-3</v>
      </c>
      <c r="E166" s="266">
        <f t="shared" si="36"/>
        <v>8.4901072430903189E-3</v>
      </c>
      <c r="F166" s="266">
        <f t="shared" si="36"/>
        <v>8.4901072430859006E-3</v>
      </c>
      <c r="G166" s="266">
        <f t="shared" si="36"/>
        <v>8.4901072430775826E-3</v>
      </c>
      <c r="H166" s="266">
        <f t="shared" si="36"/>
        <v>8.4901072430794682E-3</v>
      </c>
      <c r="I166" s="266">
        <f t="shared" si="36"/>
        <v>8.4901072430754679E-3</v>
      </c>
      <c r="J166" s="266">
        <f t="shared" si="36"/>
        <v>8.4901072430837842E-3</v>
      </c>
      <c r="K166" s="266">
        <f t="shared" si="36"/>
        <v>8.490107243110603E-3</v>
      </c>
      <c r="L166" s="266">
        <f t="shared" si="36"/>
        <v>8.4901072430966524E-3</v>
      </c>
      <c r="M166" s="266">
        <f t="shared" si="36"/>
        <v>8.4901072430867818E-3</v>
      </c>
      <c r="N166" s="266">
        <f t="shared" si="36"/>
        <v>8.4901072430772547E-3</v>
      </c>
      <c r="O166" s="266">
        <f t="shared" si="36"/>
        <v>8.4901072430918802E-3</v>
      </c>
      <c r="P166" s="266">
        <f t="shared" si="36"/>
        <v>8.490107243081425E-3</v>
      </c>
      <c r="Q166" s="266">
        <f t="shared" si="36"/>
        <v>8.4901072430090922E-3</v>
      </c>
      <c r="R166" s="266">
        <f t="shared" si="36"/>
        <v>8.4901072430034943E-3</v>
      </c>
      <c r="S166" s="266">
        <f t="shared" si="36"/>
        <v>8.4901072429941615E-3</v>
      </c>
      <c r="T166" s="266">
        <f t="shared" si="36"/>
        <v>8.4901072429979327E-3</v>
      </c>
      <c r="U166" s="266">
        <f t="shared" si="36"/>
        <v>8.4901072430145098E-3</v>
      </c>
      <c r="V166" s="266">
        <f t="shared" si="36"/>
        <v>8.4901072429962986E-3</v>
      </c>
      <c r="W166" s="266">
        <f t="shared" si="36"/>
        <v>8.4901072430141888E-3</v>
      </c>
      <c r="X166" s="266">
        <f t="shared" si="36"/>
        <v>8.4901072430027934E-3</v>
      </c>
      <c r="Y166" s="266">
        <f t="shared" si="36"/>
        <v>8.4901072429851721E-3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9.5190184158900817E-3</v>
      </c>
      <c r="C167" s="267">
        <f t="shared" si="37"/>
        <v>9.5190184158941444E-3</v>
      </c>
      <c r="D167" s="267">
        <f t="shared" si="37"/>
        <v>9.5190184159047227E-3</v>
      </c>
      <c r="E167" s="267">
        <f t="shared" si="37"/>
        <v>9.5190184159039508E-3</v>
      </c>
      <c r="F167" s="267">
        <f t="shared" si="37"/>
        <v>9.5190184158989929E-3</v>
      </c>
      <c r="G167" s="267">
        <f t="shared" si="37"/>
        <v>9.5190184158896636E-3</v>
      </c>
      <c r="H167" s="267">
        <f t="shared" si="37"/>
        <v>9.5190184158917817E-3</v>
      </c>
      <c r="I167" s="267">
        <f t="shared" si="37"/>
        <v>9.5190184158872905E-3</v>
      </c>
      <c r="J167" s="267">
        <f t="shared" si="37"/>
        <v>9.5190184158966198E-3</v>
      </c>
      <c r="K167" s="267">
        <f t="shared" si="37"/>
        <v>9.5190184159266861E-3</v>
      </c>
      <c r="L167" s="267">
        <f t="shared" si="37"/>
        <v>9.5190184159110475E-3</v>
      </c>
      <c r="M167" s="267">
        <f t="shared" si="37"/>
        <v>9.5190184158999748E-3</v>
      </c>
      <c r="N167" s="267">
        <f t="shared" si="37"/>
        <v>9.5190184158892993E-3</v>
      </c>
      <c r="O167" s="267">
        <f t="shared" si="37"/>
        <v>9.5190184159056977E-3</v>
      </c>
      <c r="P167" s="267">
        <f t="shared" si="37"/>
        <v>9.5190184158939779E-3</v>
      </c>
      <c r="Q167" s="267">
        <f t="shared" si="37"/>
        <v>9.5190184158128761E-3</v>
      </c>
      <c r="R167" s="267">
        <f t="shared" si="37"/>
        <v>9.5190184158065998E-3</v>
      </c>
      <c r="S167" s="267">
        <f t="shared" si="37"/>
        <v>9.5190184157961412E-3</v>
      </c>
      <c r="T167" s="267">
        <f t="shared" si="37"/>
        <v>9.519018415800367E-3</v>
      </c>
      <c r="U167" s="267">
        <f t="shared" si="37"/>
        <v>9.5190184158189511E-3</v>
      </c>
      <c r="V167" s="267">
        <f t="shared" si="37"/>
        <v>9.5190184157985299E-3</v>
      </c>
      <c r="W167" s="267">
        <f t="shared" si="37"/>
        <v>9.519018415818592E-3</v>
      </c>
      <c r="X167" s="267">
        <f t="shared" si="37"/>
        <v>9.5190184158058105E-3</v>
      </c>
      <c r="Y167" s="267">
        <f t="shared" si="37"/>
        <v>9.5190184157860503E-3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1.1769494826852456E-2</v>
      </c>
      <c r="C168" s="267">
        <f t="shared" si="38"/>
        <v>1.1549925170264453E-2</v>
      </c>
      <c r="D168" s="267">
        <f t="shared" si="38"/>
        <v>1.5303394340183648E-2</v>
      </c>
      <c r="E168" s="267">
        <f t="shared" si="38"/>
        <v>1.5436847278623343E-2</v>
      </c>
      <c r="F168" s="267">
        <f t="shared" si="38"/>
        <v>1.3576355964983664E-2</v>
      </c>
      <c r="G168" s="267">
        <f t="shared" si="38"/>
        <v>1.3023021357318875E-2</v>
      </c>
      <c r="H168" s="267">
        <f t="shared" si="38"/>
        <v>1.2867384462568307E-2</v>
      </c>
      <c r="I168" s="267">
        <f t="shared" si="38"/>
        <v>1.3259126232672797E-2</v>
      </c>
      <c r="J168" s="267">
        <f t="shared" si="38"/>
        <v>1.4777272152340251E-2</v>
      </c>
      <c r="K168" s="267">
        <f t="shared" si="38"/>
        <v>1.3913239502685368E-2</v>
      </c>
      <c r="L168" s="267">
        <f t="shared" si="38"/>
        <v>1.5867838479709354E-2</v>
      </c>
      <c r="M168" s="267">
        <f t="shared" si="38"/>
        <v>1.4462030896099053E-2</v>
      </c>
      <c r="N168" s="267">
        <f t="shared" si="38"/>
        <v>1.3915877628293606E-2</v>
      </c>
      <c r="O168" s="267">
        <f t="shared" si="38"/>
        <v>1.4135885092795002E-2</v>
      </c>
      <c r="P168" s="267">
        <f t="shared" si="38"/>
        <v>1.5614096061209816E-2</v>
      </c>
      <c r="Q168" s="267">
        <f t="shared" si="38"/>
        <v>1.8712575690769045E-2</v>
      </c>
      <c r="R168" s="267">
        <f t="shared" si="38"/>
        <v>2.0449985347076923E-2</v>
      </c>
      <c r="S168" s="267">
        <f t="shared" si="38"/>
        <v>2.150549370163899E-2</v>
      </c>
      <c r="T168" s="267">
        <f t="shared" si="38"/>
        <v>2.0930309174028605E-2</v>
      </c>
      <c r="U168" s="267">
        <f t="shared" si="38"/>
        <v>1.8433487754449262E-2</v>
      </c>
      <c r="V168" s="267">
        <f t="shared" si="38"/>
        <v>2.1098712053020708E-2</v>
      </c>
      <c r="W168" s="267">
        <f t="shared" si="38"/>
        <v>1.9618004922128802E-2</v>
      </c>
      <c r="X168" s="267">
        <f t="shared" si="38"/>
        <v>2.0655978000668634E-2</v>
      </c>
      <c r="Y168" s="267">
        <f t="shared" si="38"/>
        <v>2.1634870604445185E-2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7.6201889365076526E-3</v>
      </c>
      <c r="C169" s="267">
        <f t="shared" si="39"/>
        <v>7.6201889365109009E-3</v>
      </c>
      <c r="D169" s="267">
        <f t="shared" si="39"/>
        <v>7.620188936519369E-3</v>
      </c>
      <c r="E169" s="267">
        <f t="shared" si="39"/>
        <v>7.6201889365187497E-3</v>
      </c>
      <c r="F169" s="267">
        <f t="shared" si="39"/>
        <v>7.6201889365147841E-3</v>
      </c>
      <c r="G169" s="267">
        <f t="shared" si="39"/>
        <v>7.6201889365073178E-3</v>
      </c>
      <c r="H169" s="267">
        <f t="shared" si="39"/>
        <v>7.6201889365090057E-3</v>
      </c>
      <c r="I169" s="267">
        <f t="shared" si="39"/>
        <v>7.6201889365054105E-3</v>
      </c>
      <c r="J169" s="267">
        <f t="shared" si="39"/>
        <v>7.6201889365128828E-3</v>
      </c>
      <c r="K169" s="267">
        <f t="shared" si="39"/>
        <v>7.6201889365369504E-3</v>
      </c>
      <c r="L169" s="267">
        <f t="shared" si="39"/>
        <v>7.6201889365244318E-3</v>
      </c>
      <c r="M169" s="267">
        <f t="shared" si="39"/>
        <v>7.6201889365155725E-3</v>
      </c>
      <c r="N169" s="267">
        <f t="shared" si="39"/>
        <v>7.6201889365070151E-3</v>
      </c>
      <c r="O169" s="267">
        <f t="shared" si="39"/>
        <v>7.6201889365201522E-3</v>
      </c>
      <c r="P169" s="267">
        <f t="shared" si="39"/>
        <v>7.6201889365107665E-3</v>
      </c>
      <c r="Q169" s="267">
        <f t="shared" si="39"/>
        <v>7.6201889364458427E-3</v>
      </c>
      <c r="R169" s="267">
        <f t="shared" si="39"/>
        <v>7.6201889364408198E-3</v>
      </c>
      <c r="S169" s="267">
        <f t="shared" si="39"/>
        <v>7.6201889364324428E-3</v>
      </c>
      <c r="T169" s="267">
        <f t="shared" si="39"/>
        <v>7.6201889364358273E-3</v>
      </c>
      <c r="U169" s="267">
        <f t="shared" si="39"/>
        <v>7.6201889364507086E-3</v>
      </c>
      <c r="V169" s="267">
        <f t="shared" si="39"/>
        <v>7.6201889364343606E-3</v>
      </c>
      <c r="W169" s="267">
        <f t="shared" si="39"/>
        <v>7.6201889364504137E-3</v>
      </c>
      <c r="X169" s="267">
        <f t="shared" si="39"/>
        <v>7.6201889364401866E-3</v>
      </c>
      <c r="Y169" s="267">
        <f t="shared" si="39"/>
        <v>7.6201889364243712E-3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8.0617617199836358E-3</v>
      </c>
      <c r="C170" s="268">
        <f t="shared" si="40"/>
        <v>8.083575888477728E-3</v>
      </c>
      <c r="D170" s="268">
        <f t="shared" si="40"/>
        <v>7.8706671121272307E-3</v>
      </c>
      <c r="E170" s="268">
        <f t="shared" si="40"/>
        <v>7.8780526526536516E-3</v>
      </c>
      <c r="F170" s="268">
        <f t="shared" si="40"/>
        <v>7.7932918194655821E-3</v>
      </c>
      <c r="G170" s="268">
        <f t="shared" si="40"/>
        <v>7.9070098443226669E-3</v>
      </c>
      <c r="H170" s="268">
        <f t="shared" si="40"/>
        <v>7.8237760357556529E-3</v>
      </c>
      <c r="I170" s="268">
        <f t="shared" si="40"/>
        <v>7.8509842302685665E-3</v>
      </c>
      <c r="J170" s="268">
        <f t="shared" si="40"/>
        <v>7.88108433861388E-3</v>
      </c>
      <c r="K170" s="268">
        <f t="shared" si="40"/>
        <v>7.80168615327991E-3</v>
      </c>
      <c r="L170" s="268">
        <f t="shared" si="40"/>
        <v>7.9020927987134316E-3</v>
      </c>
      <c r="M170" s="268">
        <f t="shared" si="40"/>
        <v>7.7825889564092816E-3</v>
      </c>
      <c r="N170" s="268">
        <f t="shared" si="40"/>
        <v>7.7162027682850694E-3</v>
      </c>
      <c r="O170" s="268">
        <f t="shared" si="40"/>
        <v>7.6585889272829458E-3</v>
      </c>
      <c r="P170" s="268">
        <f t="shared" si="40"/>
        <v>7.8313355382188376E-3</v>
      </c>
      <c r="Q170" s="268">
        <f t="shared" si="40"/>
        <v>8.2724275649914691E-3</v>
      </c>
      <c r="R170" s="268">
        <f t="shared" si="40"/>
        <v>8.5466529447312412E-3</v>
      </c>
      <c r="S170" s="268">
        <f t="shared" si="40"/>
        <v>8.7386185342273864E-3</v>
      </c>
      <c r="T170" s="268">
        <f t="shared" si="40"/>
        <v>9.250816454510577E-3</v>
      </c>
      <c r="U170" s="268">
        <f t="shared" si="40"/>
        <v>8.8668728185335582E-3</v>
      </c>
      <c r="V170" s="268">
        <f t="shared" si="40"/>
        <v>9.448301717615069E-3</v>
      </c>
      <c r="W170" s="268">
        <f t="shared" si="40"/>
        <v>9.8791531511297145E-3</v>
      </c>
      <c r="X170" s="268">
        <f t="shared" si="40"/>
        <v>1.0636658497567992E-2</v>
      </c>
      <c r="Y170" s="268">
        <f t="shared" si="40"/>
        <v>1.1165742850069956E-2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0.78777137698360489</v>
      </c>
      <c r="C171" s="269">
        <f t="shared" si="41"/>
        <v>0.78969081109078243</v>
      </c>
      <c r="D171" s="269">
        <f t="shared" si="41"/>
        <v>0.75673108308813075</v>
      </c>
      <c r="E171" s="269">
        <f t="shared" si="41"/>
        <v>0.75554541323749758</v>
      </c>
      <c r="F171" s="269">
        <f t="shared" si="41"/>
        <v>0.77205825135313633</v>
      </c>
      <c r="G171" s="269">
        <f t="shared" si="41"/>
        <v>0.77684118103086375</v>
      </c>
      <c r="H171" s="269">
        <f t="shared" si="41"/>
        <v>0.77829280739465767</v>
      </c>
      <c r="I171" s="269">
        <f t="shared" si="41"/>
        <v>0.77480725463204292</v>
      </c>
      <c r="J171" s="269">
        <f t="shared" si="41"/>
        <v>0.76136896119480524</v>
      </c>
      <c r="K171" s="269">
        <f t="shared" si="41"/>
        <v>0.76907464981416029</v>
      </c>
      <c r="L171" s="269">
        <f t="shared" si="41"/>
        <v>0.75171607485658332</v>
      </c>
      <c r="M171" s="269">
        <f t="shared" si="41"/>
        <v>0.76424453378537271</v>
      </c>
      <c r="N171" s="269">
        <f t="shared" si="41"/>
        <v>0.76913023244461032</v>
      </c>
      <c r="O171" s="269">
        <f t="shared" si="41"/>
        <v>0.76723996791169369</v>
      </c>
      <c r="P171" s="269">
        <f t="shared" si="41"/>
        <v>0.75402280099027696</v>
      </c>
      <c r="Q171" s="269">
        <f t="shared" si="41"/>
        <v>0.72624538166850428</v>
      </c>
      <c r="R171" s="269">
        <f t="shared" si="41"/>
        <v>0.71064494007979007</v>
      </c>
      <c r="S171" s="269">
        <f t="shared" si="41"/>
        <v>0.70114397370967307</v>
      </c>
      <c r="T171" s="269">
        <f t="shared" si="41"/>
        <v>0.7057521858470821</v>
      </c>
      <c r="U171" s="269">
        <f t="shared" si="41"/>
        <v>0.72816212944403746</v>
      </c>
      <c r="V171" s="269">
        <f t="shared" si="41"/>
        <v>0.70408235692763366</v>
      </c>
      <c r="W171" s="269">
        <f t="shared" si="41"/>
        <v>0.71676455643280657</v>
      </c>
      <c r="X171" s="269">
        <f t="shared" si="41"/>
        <v>0.70689659165712515</v>
      </c>
      <c r="Y171" s="269">
        <f t="shared" si="41"/>
        <v>0.69776130655994506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0.72861935687073043</v>
      </c>
      <c r="C172" s="318">
        <f t="shared" si="42"/>
        <v>0.73164232081786651</v>
      </c>
      <c r="D172" s="318">
        <f t="shared" si="42"/>
        <v>0.67981812266603248</v>
      </c>
      <c r="E172" s="318">
        <f t="shared" si="42"/>
        <v>0.67796173491162848</v>
      </c>
      <c r="F172" s="318">
        <f t="shared" si="42"/>
        <v>0.70382517143639833</v>
      </c>
      <c r="G172" s="318">
        <f t="shared" si="42"/>
        <v>0.71138909216966884</v>
      </c>
      <c r="H172" s="318">
        <f t="shared" si="42"/>
        <v>0.71362293024807144</v>
      </c>
      <c r="I172" s="318">
        <f t="shared" si="42"/>
        <v>0.70816853197380347</v>
      </c>
      <c r="J172" s="318">
        <f t="shared" si="42"/>
        <v>0.68710022558396544</v>
      </c>
      <c r="K172" s="318">
        <f t="shared" si="42"/>
        <v>0.69914843505255508</v>
      </c>
      <c r="L172" s="318">
        <f t="shared" si="42"/>
        <v>0.67196628825077809</v>
      </c>
      <c r="M172" s="318">
        <f t="shared" si="42"/>
        <v>0.69156016159912459</v>
      </c>
      <c r="N172" s="318">
        <f t="shared" si="42"/>
        <v>0.69919075879115511</v>
      </c>
      <c r="O172" s="318">
        <f t="shared" si="42"/>
        <v>0.6961947640500501</v>
      </c>
      <c r="P172" s="318">
        <f t="shared" si="42"/>
        <v>0.6755482922841084</v>
      </c>
      <c r="Q172" s="318">
        <f t="shared" si="42"/>
        <v>0.63219829894251822</v>
      </c>
      <c r="R172" s="318">
        <f t="shared" si="42"/>
        <v>0.60786585207692923</v>
      </c>
      <c r="S172" s="318">
        <f t="shared" si="42"/>
        <v>0.59306003173160893</v>
      </c>
      <c r="T172" s="318">
        <f t="shared" si="42"/>
        <v>0.60055904991008935</v>
      </c>
      <c r="U172" s="318">
        <f t="shared" si="42"/>
        <v>0.6355177080442439</v>
      </c>
      <c r="V172" s="318">
        <f t="shared" si="42"/>
        <v>0.59804284902381022</v>
      </c>
      <c r="W172" s="318">
        <f t="shared" si="42"/>
        <v>0.61816689877628206</v>
      </c>
      <c r="X172" s="318">
        <f t="shared" si="42"/>
        <v>0.6030822101461214</v>
      </c>
      <c r="Y172" s="318">
        <f t="shared" si="42"/>
        <v>0.58902713232726678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5.9152020112874543E-2</v>
      </c>
      <c r="C173" s="318">
        <f t="shared" si="43"/>
        <v>5.8048490272915906E-2</v>
      </c>
      <c r="D173" s="318">
        <f t="shared" si="43"/>
        <v>7.6912960422098331E-2</v>
      </c>
      <c r="E173" s="318">
        <f t="shared" si="43"/>
        <v>7.7583678325869029E-2</v>
      </c>
      <c r="F173" s="318">
        <f t="shared" si="43"/>
        <v>6.8233079916737993E-2</v>
      </c>
      <c r="G173" s="318">
        <f t="shared" si="43"/>
        <v>6.545208886119494E-2</v>
      </c>
      <c r="H173" s="318">
        <f t="shared" si="43"/>
        <v>6.4669877146586188E-2</v>
      </c>
      <c r="I173" s="318">
        <f t="shared" si="43"/>
        <v>6.6638722658239419E-2</v>
      </c>
      <c r="J173" s="318">
        <f t="shared" si="43"/>
        <v>7.4268735610839798E-2</v>
      </c>
      <c r="K173" s="318">
        <f t="shared" si="43"/>
        <v>6.9926214761605154E-2</v>
      </c>
      <c r="L173" s="318">
        <f t="shared" si="43"/>
        <v>7.974978660580527E-2</v>
      </c>
      <c r="M173" s="318">
        <f t="shared" si="43"/>
        <v>7.2684372186248E-2</v>
      </c>
      <c r="N173" s="318">
        <f t="shared" si="43"/>
        <v>6.9939473653455236E-2</v>
      </c>
      <c r="O173" s="318">
        <f t="shared" si="43"/>
        <v>7.1045203861643674E-2</v>
      </c>
      <c r="P173" s="318">
        <f t="shared" si="43"/>
        <v>7.8474508706168539E-2</v>
      </c>
      <c r="Q173" s="318">
        <f t="shared" si="43"/>
        <v>9.4047082725986053E-2</v>
      </c>
      <c r="R173" s="318">
        <f t="shared" si="43"/>
        <v>0.10277908800286094</v>
      </c>
      <c r="S173" s="318">
        <f t="shared" si="43"/>
        <v>0.10808394197806416</v>
      </c>
      <c r="T173" s="318">
        <f t="shared" si="43"/>
        <v>0.10519313593699271</v>
      </c>
      <c r="U173" s="318">
        <f t="shared" si="43"/>
        <v>9.2644421399793619E-2</v>
      </c>
      <c r="V173" s="318">
        <f t="shared" si="43"/>
        <v>0.10603950790382345</v>
      </c>
      <c r="W173" s="318">
        <f t="shared" si="43"/>
        <v>9.8597657656524562E-2</v>
      </c>
      <c r="X173" s="318">
        <f t="shared" si="43"/>
        <v>0.10381438151100376</v>
      </c>
      <c r="Y173" s="318">
        <f t="shared" si="43"/>
        <v>0.10873417423267823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4.8462077822755301E-2</v>
      </c>
      <c r="C174" s="269">
        <f t="shared" si="44"/>
        <v>4.7557977694276873E-2</v>
      </c>
      <c r="D174" s="269">
        <f t="shared" si="44"/>
        <v>6.3013264237495717E-2</v>
      </c>
      <c r="E174" s="269">
        <f t="shared" si="44"/>
        <v>6.3562770123983217E-2</v>
      </c>
      <c r="F174" s="269">
        <f t="shared" si="44"/>
        <v>5.5902010154536136E-2</v>
      </c>
      <c r="G174" s="269">
        <f t="shared" si="44"/>
        <v>5.3623599295516598E-2</v>
      </c>
      <c r="H174" s="269">
        <f t="shared" si="44"/>
        <v>5.2982748739358036E-2</v>
      </c>
      <c r="I174" s="269">
        <f t="shared" si="44"/>
        <v>5.4595784849107931E-2</v>
      </c>
      <c r="J174" s="269">
        <f t="shared" si="44"/>
        <v>6.0846903252029044E-2</v>
      </c>
      <c r="K174" s="269">
        <f t="shared" si="44"/>
        <v>5.7289161978933599E-2</v>
      </c>
      <c r="L174" s="269">
        <f t="shared" si="44"/>
        <v>6.5337419710497308E-2</v>
      </c>
      <c r="M174" s="269">
        <f t="shared" si="44"/>
        <v>5.9548865696666134E-2</v>
      </c>
      <c r="N174" s="269">
        <f t="shared" si="44"/>
        <v>5.7300024726265913E-2</v>
      </c>
      <c r="O174" s="269">
        <f t="shared" si="44"/>
        <v>5.8205927572828851E-2</v>
      </c>
      <c r="P174" s="269">
        <f t="shared" si="44"/>
        <v>6.4292609800372449E-2</v>
      </c>
      <c r="Q174" s="269">
        <f t="shared" si="44"/>
        <v>7.7050911082542167E-2</v>
      </c>
      <c r="R174" s="269">
        <f t="shared" si="44"/>
        <v>8.4204869957811582E-2</v>
      </c>
      <c r="S174" s="269">
        <f t="shared" si="44"/>
        <v>8.8551031689804563E-2</v>
      </c>
      <c r="T174" s="269">
        <f t="shared" si="44"/>
        <v>8.6182651589419762E-2</v>
      </c>
      <c r="U174" s="269">
        <f t="shared" si="44"/>
        <v>7.5901738455483994E-2</v>
      </c>
      <c r="V174" s="269">
        <f t="shared" si="44"/>
        <v>8.6876067368716517E-2</v>
      </c>
      <c r="W174" s="269">
        <f t="shared" si="44"/>
        <v>8.0779106941300888E-2</v>
      </c>
      <c r="X174" s="269">
        <f t="shared" si="44"/>
        <v>8.5053065411919052E-2</v>
      </c>
      <c r="Y174" s="269">
        <f t="shared" si="44"/>
        <v>8.9083754089916062E-2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7.5062889224869631E-2</v>
      </c>
      <c r="C175" s="269">
        <f t="shared" si="45"/>
        <v>7.5052046233510902E-2</v>
      </c>
      <c r="D175" s="269">
        <f t="shared" si="45"/>
        <v>7.5225056230013326E-2</v>
      </c>
      <c r="E175" s="269">
        <f t="shared" si="45"/>
        <v>7.5230053385713425E-2</v>
      </c>
      <c r="F175" s="269">
        <f t="shared" si="45"/>
        <v>7.5158982436023161E-2</v>
      </c>
      <c r="G175" s="269">
        <f t="shared" si="45"/>
        <v>7.5127123735888549E-2</v>
      </c>
      <c r="H175" s="269">
        <f t="shared" si="45"/>
        <v>7.5127054512445626E-2</v>
      </c>
      <c r="I175" s="269">
        <f t="shared" si="45"/>
        <v>7.5141296672005101E-2</v>
      </c>
      <c r="J175" s="269">
        <f t="shared" si="45"/>
        <v>7.5202304641830586E-2</v>
      </c>
      <c r="K175" s="269">
        <f t="shared" si="45"/>
        <v>7.5172388035702753E-2</v>
      </c>
      <c r="L175" s="269">
        <f t="shared" si="45"/>
        <v>7.5246177355751467E-2</v>
      </c>
      <c r="M175" s="269">
        <f t="shared" si="45"/>
        <v>7.5196755140617882E-2</v>
      </c>
      <c r="N175" s="269">
        <f t="shared" si="45"/>
        <v>7.5179095004403229E-2</v>
      </c>
      <c r="O175" s="269">
        <f t="shared" si="45"/>
        <v>7.5192718988742094E-2</v>
      </c>
      <c r="P175" s="269">
        <f t="shared" si="45"/>
        <v>7.524105273102645E-2</v>
      </c>
      <c r="Q175" s="269">
        <f t="shared" si="45"/>
        <v>7.5336268739656806E-2</v>
      </c>
      <c r="R175" s="269">
        <f t="shared" si="45"/>
        <v>7.5387583882214379E-2</v>
      </c>
      <c r="S175" s="269">
        <f t="shared" si="45"/>
        <v>7.5416801030838185E-2</v>
      </c>
      <c r="T175" s="269">
        <f t="shared" si="45"/>
        <v>7.5353279383011881E-2</v>
      </c>
      <c r="U175" s="269">
        <f t="shared" si="45"/>
        <v>7.527875184885667E-2</v>
      </c>
      <c r="V175" s="269">
        <f t="shared" si="45"/>
        <v>7.5345064147237586E-2</v>
      </c>
      <c r="W175" s="269">
        <f t="shared" si="45"/>
        <v>7.5250045455881917E-2</v>
      </c>
      <c r="X175" s="269">
        <f t="shared" si="45"/>
        <v>7.5234887316065355E-2</v>
      </c>
      <c r="Y175" s="269">
        <f t="shared" si="45"/>
        <v>7.5234892266349468E-2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6.0931125848799332E-2</v>
      </c>
      <c r="C176" s="318">
        <f t="shared" si="46"/>
        <v>6.1183922586852534E-2</v>
      </c>
      <c r="D176" s="318">
        <f t="shared" si="46"/>
        <v>5.6850100393102114E-2</v>
      </c>
      <c r="E176" s="318">
        <f t="shared" si="46"/>
        <v>5.6694859120932875E-2</v>
      </c>
      <c r="F176" s="318">
        <f t="shared" si="46"/>
        <v>5.885770078978627E-2</v>
      </c>
      <c r="G176" s="318">
        <f t="shared" si="46"/>
        <v>5.9490237109008734E-2</v>
      </c>
      <c r="H176" s="318">
        <f t="shared" si="46"/>
        <v>5.9677042836577585E-2</v>
      </c>
      <c r="I176" s="318">
        <f t="shared" si="46"/>
        <v>5.922091629458421E-2</v>
      </c>
      <c r="J176" s="318">
        <f t="shared" si="46"/>
        <v>5.7459069569054472E-2</v>
      </c>
      <c r="K176" s="318">
        <f t="shared" si="46"/>
        <v>5.8466606577865468E-2</v>
      </c>
      <c r="L176" s="318">
        <f t="shared" si="46"/>
        <v>5.6193487160982512E-2</v>
      </c>
      <c r="M176" s="318">
        <f t="shared" si="46"/>
        <v>5.783203375131879E-2</v>
      </c>
      <c r="N176" s="318">
        <f t="shared" si="46"/>
        <v>5.8470145919798558E-2</v>
      </c>
      <c r="O176" s="318">
        <f t="shared" si="46"/>
        <v>5.8219604493893198E-2</v>
      </c>
      <c r="P176" s="318">
        <f t="shared" si="46"/>
        <v>5.6493033881073934E-2</v>
      </c>
      <c r="Q176" s="318">
        <f t="shared" si="46"/>
        <v>5.2867870927422594E-2</v>
      </c>
      <c r="R176" s="318">
        <f t="shared" si="46"/>
        <v>5.0833058966697466E-2</v>
      </c>
      <c r="S176" s="318">
        <f t="shared" si="46"/>
        <v>4.9594915491303251E-2</v>
      </c>
      <c r="T176" s="318">
        <f t="shared" si="46"/>
        <v>5.0222024304796484E-2</v>
      </c>
      <c r="U176" s="318">
        <f t="shared" si="46"/>
        <v>5.3145458026658515E-2</v>
      </c>
      <c r="V176" s="318">
        <f t="shared" si="46"/>
        <v>5.0011605858708015E-2</v>
      </c>
      <c r="W176" s="318">
        <f t="shared" si="46"/>
        <v>5.1694488692512405E-2</v>
      </c>
      <c r="X176" s="318">
        <f t="shared" si="46"/>
        <v>5.0433024729680406E-2</v>
      </c>
      <c r="Y176" s="318">
        <f t="shared" si="46"/>
        <v>4.9257662440276878E-2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1.4131763376070309E-2</v>
      </c>
      <c r="C177" s="318">
        <f t="shared" si="47"/>
        <v>1.3868123646658362E-2</v>
      </c>
      <c r="D177" s="318">
        <f t="shared" si="47"/>
        <v>1.8374955836911209E-2</v>
      </c>
      <c r="E177" s="318">
        <f t="shared" si="47"/>
        <v>1.853519426478055E-2</v>
      </c>
      <c r="F177" s="318">
        <f t="shared" si="47"/>
        <v>1.6301281646236881E-2</v>
      </c>
      <c r="G177" s="318">
        <f t="shared" si="47"/>
        <v>1.5636886626879811E-2</v>
      </c>
      <c r="H177" s="318">
        <f t="shared" si="47"/>
        <v>1.5450011675868047E-2</v>
      </c>
      <c r="I177" s="318">
        <f t="shared" si="47"/>
        <v>1.5920380377420891E-2</v>
      </c>
      <c r="J177" s="318">
        <f t="shared" si="47"/>
        <v>1.7743235072776111E-2</v>
      </c>
      <c r="K177" s="318">
        <f t="shared" si="47"/>
        <v>1.6705781457837295E-2</v>
      </c>
      <c r="L177" s="318">
        <f t="shared" si="47"/>
        <v>1.9052690194768955E-2</v>
      </c>
      <c r="M177" s="318">
        <f t="shared" si="47"/>
        <v>1.7364721389299096E-2</v>
      </c>
      <c r="N177" s="318">
        <f t="shared" si="47"/>
        <v>1.6708949084604675E-2</v>
      </c>
      <c r="O177" s="318">
        <f t="shared" si="47"/>
        <v>1.6973114494848906E-2</v>
      </c>
      <c r="P177" s="318">
        <f t="shared" si="47"/>
        <v>1.8748018849952523E-2</v>
      </c>
      <c r="Q177" s="318">
        <f t="shared" si="47"/>
        <v>2.2468397812234208E-2</v>
      </c>
      <c r="R177" s="318">
        <f t="shared" si="47"/>
        <v>2.4554524915516917E-2</v>
      </c>
      <c r="S177" s="318">
        <f t="shared" si="47"/>
        <v>2.582188553953493E-2</v>
      </c>
      <c r="T177" s="318">
        <f t="shared" si="47"/>
        <v>2.5131255078215405E-2</v>
      </c>
      <c r="U177" s="318">
        <f t="shared" si="47"/>
        <v>2.2133293822198152E-2</v>
      </c>
      <c r="V177" s="318">
        <f t="shared" si="47"/>
        <v>2.5333458288529564E-2</v>
      </c>
      <c r="W177" s="318">
        <f t="shared" si="47"/>
        <v>2.3555556763369505E-2</v>
      </c>
      <c r="X177" s="318">
        <f t="shared" si="47"/>
        <v>2.4801862586384938E-2</v>
      </c>
      <c r="Y177" s="318">
        <f t="shared" si="47"/>
        <v>2.5977229826072576E-2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4.3243084826458639E-2</v>
      </c>
      <c r="C178" s="319">
        <f t="shared" si="48"/>
        <v>4.2436349327200966E-2</v>
      </c>
      <c r="D178" s="319">
        <f t="shared" si="48"/>
        <v>5.6227220396534751E-2</v>
      </c>
      <c r="E178" s="319">
        <f t="shared" si="48"/>
        <v>5.6717548726015907E-2</v>
      </c>
      <c r="F178" s="319">
        <f t="shared" si="48"/>
        <v>4.988179367635541E-2</v>
      </c>
      <c r="G178" s="319">
        <f t="shared" si="48"/>
        <v>4.7848750140614869E-2</v>
      </c>
      <c r="H178" s="319">
        <f t="shared" si="48"/>
        <v>4.7276914259734945E-2</v>
      </c>
      <c r="I178" s="319">
        <f t="shared" si="48"/>
        <v>4.8716238788434861E-2</v>
      </c>
      <c r="J178" s="319">
        <f t="shared" si="48"/>
        <v>5.4294159824887556E-2</v>
      </c>
      <c r="K178" s="319">
        <f t="shared" si="48"/>
        <v>5.1119559919663916E-2</v>
      </c>
      <c r="L178" s="319">
        <f t="shared" si="48"/>
        <v>5.8301082203213068E-2</v>
      </c>
      <c r="M178" s="319">
        <f t="shared" si="48"/>
        <v>5.3135910929332932E-2</v>
      </c>
      <c r="N178" s="319">
        <f t="shared" si="48"/>
        <v>5.1129252832668136E-2</v>
      </c>
      <c r="O178" s="319">
        <f t="shared" si="48"/>
        <v>5.1937596911139687E-2</v>
      </c>
      <c r="P178" s="319">
        <f t="shared" si="48"/>
        <v>5.7368790283409334E-2</v>
      </c>
      <c r="Q178" s="319">
        <f t="shared" si="48"/>
        <v>6.8753120658268496E-2</v>
      </c>
      <c r="R178" s="319">
        <f t="shared" si="48"/>
        <v>7.513665319312432E-2</v>
      </c>
      <c r="S178" s="319">
        <f t="shared" si="48"/>
        <v>7.9014766738594949E-2</v>
      </c>
      <c r="T178" s="319">
        <f t="shared" si="48"/>
        <v>7.6901442956713154E-2</v>
      </c>
      <c r="U178" s="319">
        <f t="shared" si="48"/>
        <v>6.772770508335503E-2</v>
      </c>
      <c r="V178" s="319">
        <f t="shared" si="48"/>
        <v>7.7520183190547196E-2</v>
      </c>
      <c r="W178" s="319">
        <f t="shared" si="48"/>
        <v>7.2079818501468593E-2</v>
      </c>
      <c r="X178" s="319">
        <f t="shared" si="48"/>
        <v>7.5893504521404795E-2</v>
      </c>
      <c r="Y178" s="319">
        <f t="shared" si="48"/>
        <v>7.9490119034079085E-2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118.80000000000001</v>
      </c>
      <c r="C183" s="320">
        <f t="shared" si="49"/>
        <v>110.78015093665594</v>
      </c>
      <c r="D183" s="320">
        <f t="shared" si="49"/>
        <v>113.25773653602309</v>
      </c>
      <c r="E183" s="320">
        <f t="shared" si="49"/>
        <v>116.86724906424524</v>
      </c>
      <c r="F183" s="320">
        <f t="shared" si="49"/>
        <v>109.78211120003779</v>
      </c>
      <c r="G183" s="320">
        <f t="shared" si="49"/>
        <v>105.75629936728308</v>
      </c>
      <c r="H183" s="320">
        <f t="shared" si="49"/>
        <v>96.587722129397918</v>
      </c>
      <c r="I183" s="320">
        <f t="shared" si="49"/>
        <v>96.550340480552521</v>
      </c>
      <c r="J183" s="320">
        <f t="shared" si="49"/>
        <v>97.914719512825442</v>
      </c>
      <c r="K183" s="320">
        <f t="shared" si="49"/>
        <v>94.689013753632892</v>
      </c>
      <c r="L183" s="320">
        <f t="shared" si="49"/>
        <v>92.77379456112746</v>
      </c>
      <c r="M183" s="320">
        <f t="shared" si="49"/>
        <v>91.584459689209751</v>
      </c>
      <c r="N183" s="320">
        <f t="shared" si="49"/>
        <v>97.771164982779425</v>
      </c>
      <c r="O183" s="320">
        <f t="shared" si="49"/>
        <v>99.059576726817895</v>
      </c>
      <c r="P183" s="320">
        <f t="shared" si="49"/>
        <v>100.86846494420435</v>
      </c>
      <c r="Q183" s="320">
        <f t="shared" si="49"/>
        <v>103.36421954710238</v>
      </c>
      <c r="R183" s="320">
        <f t="shared" si="49"/>
        <v>104.08616848710474</v>
      </c>
      <c r="S183" s="320">
        <f t="shared" si="49"/>
        <v>103.68348351978393</v>
      </c>
      <c r="T183" s="320">
        <f t="shared" si="49"/>
        <v>100.87687129219135</v>
      </c>
      <c r="U183" s="320">
        <f t="shared" si="49"/>
        <v>96.364650594325013</v>
      </c>
      <c r="V183" s="320">
        <f t="shared" si="49"/>
        <v>93.068591873380626</v>
      </c>
      <c r="W183" s="320">
        <f t="shared" si="49"/>
        <v>91.83277111131612</v>
      </c>
      <c r="X183" s="320">
        <f t="shared" si="49"/>
        <v>87.962385279304982</v>
      </c>
      <c r="Y183" s="320">
        <f t="shared" si="49"/>
        <v>92.27526051146981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0.56795537877488766</v>
      </c>
      <c r="C184" s="273">
        <f>IF(C$6=0,0,C$6/NMM!C$9*1000)</f>
        <v>0.52961433153145121</v>
      </c>
      <c r="D184" s="273">
        <f>IF(D$6=0,0,D$6/NMM!D$9*1000)</f>
        <v>0.54145909640977941</v>
      </c>
      <c r="E184" s="273">
        <f>IF(E$6=0,0,E$6/NMM!E$9*1000)</f>
        <v>0.55871534266532108</v>
      </c>
      <c r="F184" s="273">
        <f>IF(F$6=0,0,F$6/NMM!F$9*1000)</f>
        <v>0.52484293391691172</v>
      </c>
      <c r="G184" s="273">
        <f>IF(G$6=0,0,G$6/NMM!G$9*1000)</f>
        <v>0.5055964567761676</v>
      </c>
      <c r="H184" s="273">
        <f>IF(H$6=0,0,H$6/NMM!H$9*1000)</f>
        <v>0.46176360527803739</v>
      </c>
      <c r="I184" s="273">
        <f>IF(I$6=0,0,I$6/NMM!I$9*1000)</f>
        <v>0.46158489224343435</v>
      </c>
      <c r="J184" s="273">
        <f>IF(J$6=0,0,J$6/NMM!J$9*1000)</f>
        <v>0.46810767347286192</v>
      </c>
      <c r="K184" s="273">
        <f>IF(K$6=0,0,K$6/NMM!K$9*1000)</f>
        <v>0.45268631878956173</v>
      </c>
      <c r="L184" s="273">
        <f>IF(L$6=0,0,L$6/NMM!L$9*1000)</f>
        <v>0.4435300978986596</v>
      </c>
      <c r="M184" s="273">
        <f>IF(M$6=0,0,M$6/NMM!M$9*1000)</f>
        <v>0.43784416239652496</v>
      </c>
      <c r="N184" s="273">
        <f>IF(N$6=0,0,N$6/NMM!N$9*1000)</f>
        <v>0.46742137239986908</v>
      </c>
      <c r="O184" s="273">
        <f>IF(O$6=0,0,O$6/NMM!O$9*1000)</f>
        <v>0.47358097155865519</v>
      </c>
      <c r="P184" s="273">
        <f>IF(P$6=0,0,P$6/NMM!P$9*1000)</f>
        <v>0.48222884860147386</v>
      </c>
      <c r="Q184" s="273">
        <f>IF(Q$6=0,0,Q$6/NMM!Q$9*1000)</f>
        <v>0.49416047529344304</v>
      </c>
      <c r="R184" s="273">
        <f>IF(R$6=0,0,R$6/NMM!R$9*1000)</f>
        <v>0.4976119465365284</v>
      </c>
      <c r="S184" s="273">
        <f>IF(S$6=0,0,S$6/NMM!S$9*1000)</f>
        <v>0.49568680265486387</v>
      </c>
      <c r="T184" s="273">
        <f>IF(T$6=0,0,T$6/NMM!T$9*1000)</f>
        <v>0.48226903741247223</v>
      </c>
      <c r="U184" s="273">
        <f>IF(U$6=0,0,U$6/NMM!U$9*1000)</f>
        <v>0.46069715175922038</v>
      </c>
      <c r="V184" s="273">
        <f>IF(V$6=0,0,V$6/NMM!V$9*1000)</f>
        <v>0.44493945580544686</v>
      </c>
      <c r="W184" s="273">
        <f>IF(W$6=0,0,W$6/NMM!W$9*1000)</f>
        <v>0.4390312819919629</v>
      </c>
      <c r="X184" s="273">
        <f>IF(X$6=0,0,X$6/NMM!X$9*1000)</f>
        <v>0.42052786068536047</v>
      </c>
      <c r="Y184" s="273">
        <f>IF(Y$6=0,0,Y$6/NMM!Y$9*1000)</f>
        <v>0.44114672167987307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0.227091762819564</v>
      </c>
      <c r="C185" s="274">
        <f>IF(C$7=0,0,C$7/NMM!C$9*1000)</f>
        <v>0.2117614458047985</v>
      </c>
      <c r="D185" s="274">
        <f>IF(D$7=0,0,D$7/NMM!D$9*1000)</f>
        <v>0.21649746669116668</v>
      </c>
      <c r="E185" s="274">
        <f>IF(E$7=0,0,E$7/NMM!E$9*1000)</f>
        <v>0.22339721890457531</v>
      </c>
      <c r="F185" s="274">
        <f>IF(F$7=0,0,F$7/NMM!F$9*1000)</f>
        <v>0.20985364611508336</v>
      </c>
      <c r="G185" s="274">
        <f>IF(G$7=0,0,G$7/NMM!G$9*1000)</f>
        <v>0.20215811828790456</v>
      </c>
      <c r="H185" s="274">
        <f>IF(H$7=0,0,H$7/NMM!H$9*1000)</f>
        <v>0.18463195357829293</v>
      </c>
      <c r="I185" s="274">
        <f>IF(I$7=0,0,I$7/NMM!I$9*1000)</f>
        <v>0.18456049680618808</v>
      </c>
      <c r="J185" s="274">
        <f>IF(J$7=0,0,J$7/NMM!J$9*1000)</f>
        <v>0.18716857121349842</v>
      </c>
      <c r="K185" s="274">
        <f>IF(K$7=0,0,K$7/NMM!K$9*1000)</f>
        <v>0.18100248361054186</v>
      </c>
      <c r="L185" s="274">
        <f>IF(L$7=0,0,L$7/NMM!L$9*1000)</f>
        <v>0.17734145244403454</v>
      </c>
      <c r="M185" s="274">
        <f>IF(M$7=0,0,M$7/NMM!M$9*1000)</f>
        <v>0.17506798314571859</v>
      </c>
      <c r="N185" s="274">
        <f>IF(N$7=0,0,N$7/NMM!N$9*1000)</f>
        <v>0.18689416000741557</v>
      </c>
      <c r="O185" s="274">
        <f>IF(O$7=0,0,O$7/NMM!O$9*1000)</f>
        <v>0.18935701938599545</v>
      </c>
      <c r="P185" s="274">
        <f>IF(P$7=0,0,P$7/NMM!P$9*1000)</f>
        <v>0.19281479391493234</v>
      </c>
      <c r="Q185" s="274">
        <f>IF(Q$7=0,0,Q$7/NMM!Q$9*1000)</f>
        <v>0.19758554570291434</v>
      </c>
      <c r="R185" s="274">
        <f>IF(R$7=0,0,R$7/NMM!R$9*1000)</f>
        <v>0.19896558490705729</v>
      </c>
      <c r="S185" s="274">
        <f>IF(S$7=0,0,S$7/NMM!S$9*1000)</f>
        <v>0.1981958337362672</v>
      </c>
      <c r="T185" s="274">
        <f>IF(T$7=0,0,T$7/NMM!T$9*1000)</f>
        <v>0.19283086304338212</v>
      </c>
      <c r="U185" s="274">
        <f>IF(U$7=0,0,U$7/NMM!U$9*1000)</f>
        <v>0.18420554189419944</v>
      </c>
      <c r="V185" s="274">
        <f>IF(V$7=0,0,V$7/NMM!V$9*1000)</f>
        <v>0.17790497131093283</v>
      </c>
      <c r="W185" s="274">
        <f>IF(W$7=0,0,W$7/NMM!W$9*1000)</f>
        <v>0.17554264205675346</v>
      </c>
      <c r="X185" s="274">
        <f>IF(X$7=0,0,X$7/NMM!X$9*1000)</f>
        <v>0.1681442183077376</v>
      </c>
      <c r="Y185" s="274">
        <f>IF(Y$7=0,0,Y$7/NMM!Y$9*1000)</f>
        <v>0.17638848126493606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0.62839996363818584</v>
      </c>
      <c r="C186" s="274">
        <f>IF(C$8=0,0,C$8/NMM!C$9*1000)</f>
        <v>0.57323097720333271</v>
      </c>
      <c r="D186" s="274">
        <f>IF(D$8=0,0,D$8/NMM!D$9*1000)</f>
        <v>0.81573221245667649</v>
      </c>
      <c r="E186" s="274">
        <f>IF(E$8=0,0,E$8/NMM!E$9*1000)</f>
        <v>0.84560810936156117</v>
      </c>
      <c r="F186" s="274">
        <f>IF(F$8=0,0,F$8/NMM!F$9*1000)</f>
        <v>0.68238174707293553</v>
      </c>
      <c r="G186" s="274">
        <f>IF(G$8=0,0,G$8/NMM!G$9*1000)</f>
        <v>0.62712822855451189</v>
      </c>
      <c r="H186" s="274">
        <f>IF(H$8=0,0,H$8/NMM!H$9*1000)</f>
        <v>0.56360797759187731</v>
      </c>
      <c r="I186" s="274">
        <f>IF(I$8=0,0,I$8/NMM!I$9*1000)</f>
        <v>0.5802834577931093</v>
      </c>
      <c r="J186" s="274">
        <f>IF(J$8=0,0,J$8/NMM!J$9*1000)</f>
        <v>0.67446388213485187</v>
      </c>
      <c r="K186" s="274">
        <f>IF(K$8=0,0,K$8/NMM!K$9*1000)</f>
        <v>0.59620777916539158</v>
      </c>
      <c r="L186" s="274">
        <f>IF(L$8=0,0,L$8/NMM!L$9*1000)</f>
        <v>0.69984099134046418</v>
      </c>
      <c r="M186" s="274">
        <f>IF(M$8=0,0,M$8/NMM!M$9*1000)</f>
        <v>0.61774350343514206</v>
      </c>
      <c r="N186" s="274">
        <f>IF(N$8=0,0,N$8/NMM!N$9*1000)</f>
        <v>0.63049531159440075</v>
      </c>
      <c r="O186" s="274">
        <f>IF(O$8=0,0,O$8/NMM!O$9*1000)</f>
        <v>0.65164121209618464</v>
      </c>
      <c r="P186" s="274">
        <f>IF(P$8=0,0,P$8/NMM!P$9*1000)</f>
        <v>0.74740919942400597</v>
      </c>
      <c r="Q186" s="274">
        <f>IF(Q$8=0,0,Q$8/NMM!Q$9*1000)</f>
        <v>0.96172433935157398</v>
      </c>
      <c r="R186" s="274">
        <f>IF(R$8=0,0,R$8/NMM!R$9*1000)</f>
        <v>1.0851366521794026</v>
      </c>
      <c r="S186" s="274">
        <f>IF(S$8=0,0,S$8/NMM!S$9*1000)</f>
        <v>1.1616405629660369</v>
      </c>
      <c r="T186" s="274">
        <f>IF(T$8=0,0,T$8/NMM!T$9*1000)</f>
        <v>1.0850283313956322</v>
      </c>
      <c r="U186" s="274">
        <f>IF(U$8=0,0,U$8/NMM!U$9*1000)</f>
        <v>0.87884532642221169</v>
      </c>
      <c r="V186" s="274">
        <f>IF(V$8=0,0,V$8/NMM!V$9*1000)</f>
        <v>1.012576282921299</v>
      </c>
      <c r="W186" s="274">
        <f>IF(W$8=0,0,W$8/NMM!W$9*1000)</f>
        <v>0.90842560431531505</v>
      </c>
      <c r="X186" s="274">
        <f>IF(X$8=0,0,X$8/NMM!X$9*1000)</f>
        <v>0.93328557742948104</v>
      </c>
      <c r="Y186" s="274">
        <f>IF(Y$8=0,0,Y$8/NMM!Y$9*1000)</f>
        <v>1.022967412957553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0.11331990968380438</v>
      </c>
      <c r="C187" s="274">
        <f>IF(C$9=0,0,C$9/NMM!C$9*1000)</f>
        <v>0.10567000588294477</v>
      </c>
      <c r="D187" s="274">
        <f>IF(D$9=0,0,D$9/NMM!D$9*1000)</f>
        <v>0.10803330366372006</v>
      </c>
      <c r="E187" s="274">
        <f>IF(E$9=0,0,E$9/NMM!E$9*1000)</f>
        <v>0.11147631404840477</v>
      </c>
      <c r="F187" s="274">
        <f>IF(F$9=0,0,F$9/NMM!F$9*1000)</f>
        <v>0.10471800442833851</v>
      </c>
      <c r="G187" s="274">
        <f>IF(G$9=0,0,G$9/NMM!G$9*1000)</f>
        <v>0.10087789808754627</v>
      </c>
      <c r="H187" s="274">
        <f>IF(H$9=0,0,H$9/NMM!H$9*1000)</f>
        <v>9.2132255456841491E-2</v>
      </c>
      <c r="I187" s="274">
        <f>IF(I$9=0,0,I$9/NMM!I$9*1000)</f>
        <v>9.209659817512994E-2</v>
      </c>
      <c r="J187" s="274">
        <f>IF(J$9=0,0,J$9/NMM!J$9*1000)</f>
        <v>9.3398040167633659E-2</v>
      </c>
      <c r="K187" s="274">
        <f>IF(K$9=0,0,K$9/NMM!K$9*1000)</f>
        <v>9.0321132042063892E-2</v>
      </c>
      <c r="L187" s="274">
        <f>IF(L$9=0,0,L$9/NMM!L$9*1000)</f>
        <v>8.8494259433444314E-2</v>
      </c>
      <c r="M187" s="274">
        <f>IF(M$9=0,0,M$9/NMM!M$9*1000)</f>
        <v>8.7359787040631146E-2</v>
      </c>
      <c r="N187" s="274">
        <f>IF(N$9=0,0,N$9/NMM!N$9*1000)</f>
        <v>9.3261107622377687E-2</v>
      </c>
      <c r="O187" s="274">
        <f>IF(O$9=0,0,O$9/NMM!O$9*1000)</f>
        <v>9.4490086599331322E-2</v>
      </c>
      <c r="P187" s="274">
        <f>IF(P$9=0,0,P$9/NMM!P$9*1000)</f>
        <v>9.6215533143323415E-2</v>
      </c>
      <c r="Q187" s="274">
        <f>IF(Q$9=0,0,Q$9/NMM!Q$9*1000)</f>
        <v>9.8596161815300037E-2</v>
      </c>
      <c r="R187" s="274">
        <f>IF(R$9=0,0,R$9/NMM!R$9*1000)</f>
        <v>9.9284808184643872E-2</v>
      </c>
      <c r="S187" s="274">
        <f>IF(S$9=0,0,S$9/NMM!S$9*1000)</f>
        <v>9.8900698553938154E-2</v>
      </c>
      <c r="T187" s="274">
        <f>IF(T$9=0,0,T$9/NMM!T$9*1000)</f>
        <v>9.6223551717674161E-2</v>
      </c>
      <c r="U187" s="274">
        <f>IF(U$9=0,0,U$9/NMM!U$9*1000)</f>
        <v>9.1919473923378375E-2</v>
      </c>
      <c r="V187" s="274">
        <f>IF(V$9=0,0,V$9/NMM!V$9*1000)</f>
        <v>8.8775458127351894E-2</v>
      </c>
      <c r="W187" s="274">
        <f>IF(W$9=0,0,W$9/NMM!W$9*1000)</f>
        <v>8.7596644178297614E-2</v>
      </c>
      <c r="X187" s="274">
        <f>IF(X$9=0,0,X$9/NMM!X$9*1000)</f>
        <v>8.3904794237852548E-2</v>
      </c>
      <c r="Y187" s="274">
        <f>IF(Y$9=0,0,Y$9/NMM!Y$9*1000)</f>
        <v>8.801872211493518E-2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0.45180967357307095</v>
      </c>
      <c r="C188" s="275">
        <f>IF(C$10=0,0,C$10/NMM!C$9*1000)</f>
        <v>0.42111551230840627</v>
      </c>
      <c r="D188" s="275">
        <f>IF(D$10=0,0,D$10/NMM!D$9*1000)</f>
        <v>0.44037091367100728</v>
      </c>
      <c r="E188" s="275">
        <f>IF(E$10=0,0,E$10/NMM!E$9*1000)</f>
        <v>0.45297751965531019</v>
      </c>
      <c r="F188" s="275">
        <f>IF(F$10=0,0,F$10/NMM!F$9*1000)</f>
        <v>0.4111614248396897</v>
      </c>
      <c r="G188" s="275">
        <f>IF(G$10=0,0,G$10/NMM!G$9*1000)</f>
        <v>0.39967236030581343</v>
      </c>
      <c r="H188" s="275">
        <f>IF(H$10=0,0,H$10/NMM!H$9*1000)</f>
        <v>0.35970833635120325</v>
      </c>
      <c r="I188" s="275">
        <f>IF(I$10=0,0,I$10/NMM!I$9*1000)</f>
        <v>0.3606588791737535</v>
      </c>
      <c r="J188" s="275">
        <f>IF(J$10=0,0,J$10/NMM!J$9*1000)</f>
        <v>0.37757013914359472</v>
      </c>
      <c r="K188" s="275">
        <f>IF(K$10=0,0,K$10/NMM!K$9*1000)</f>
        <v>0.35091755224528987</v>
      </c>
      <c r="L188" s="275">
        <f>IF(L$10=0,0,L$10/NMM!L$9*1000)</f>
        <v>0.3658229686351494</v>
      </c>
      <c r="M188" s="275">
        <f>IF(M$10=0,0,M$10/NMM!M$9*1000)</f>
        <v>0.34893957995941094</v>
      </c>
      <c r="N188" s="275">
        <f>IF(N$10=0,0,N$10/NMM!N$9*1000)</f>
        <v>0.36696287593692617</v>
      </c>
      <c r="O188" s="275">
        <f>IF(O$10=0,0,O$10/NMM!O$9*1000)</f>
        <v>0.37057962269799199</v>
      </c>
      <c r="P188" s="275">
        <f>IF(P$10=0,0,P$10/NMM!P$9*1000)</f>
        <v>0.39348181211985278</v>
      </c>
      <c r="Q188" s="275">
        <f>IF(Q$10=0,0,Q$10/NMM!Q$9*1000)</f>
        <v>0.44626954397746821</v>
      </c>
      <c r="R188" s="275">
        <f>IF(R$10=0,0,R$10/NMM!R$9*1000)</f>
        <v>0.47603045569918656</v>
      </c>
      <c r="S188" s="275">
        <f>IF(S$10=0,0,S$10/NMM!S$9*1000)</f>
        <v>0.49546430493706156</v>
      </c>
      <c r="T188" s="275">
        <f>IF(T$10=0,0,T$10/NMM!T$9*1000)</f>
        <v>0.50337626914728328</v>
      </c>
      <c r="U188" s="275">
        <f>IF(U$10=0,0,U$10/NMM!U$9*1000)</f>
        <v>0.44373394279097028</v>
      </c>
      <c r="V188" s="275">
        <f>IF(V$10=0,0,V$10/NMM!V$9*1000)</f>
        <v>0.47596256675125359</v>
      </c>
      <c r="W188" s="275">
        <f>IF(W$10=0,0,W$10/NMM!W$9*1000)</f>
        <v>0.48017714394454492</v>
      </c>
      <c r="X188" s="275">
        <f>IF(X$10=0,0,X$10/NMM!X$9*1000)</f>
        <v>0.5044536244534843</v>
      </c>
      <c r="Y188" s="275">
        <f>IF(Y$10=0,0,Y$10/NMM!Y$9*1000)</f>
        <v>0.55416916561845431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2.489953463842205</v>
      </c>
      <c r="C189" s="276">
        <f>IF(C$16=0,0,C$16/NMM!C$9*1000)</f>
        <v>2.2713535007314176</v>
      </c>
      <c r="D189" s="276">
        <f>IF(D$16=0,0,D$16/NMM!D$9*1000)</f>
        <v>3.2322332360025956</v>
      </c>
      <c r="E189" s="276">
        <f>IF(E$16=0,0,E$16/NMM!E$9*1000)</f>
        <v>3.3506126078806968</v>
      </c>
      <c r="F189" s="276">
        <f>IF(F$16=0,0,F$16/NMM!F$9*1000)</f>
        <v>2.703849288834844</v>
      </c>
      <c r="G189" s="276">
        <f>IF(G$16=0,0,G$16/NMM!G$9*1000)</f>
        <v>2.4849143782917373</v>
      </c>
      <c r="H189" s="276">
        <f>IF(H$16=0,0,H$16/NMM!H$9*1000)</f>
        <v>2.2332236111681354</v>
      </c>
      <c r="I189" s="276">
        <f>IF(I$16=0,0,I$16/NMM!I$9*1000)</f>
        <v>2.2992980416119218</v>
      </c>
      <c r="J189" s="276">
        <f>IF(J$16=0,0,J$16/NMM!J$9*1000)</f>
        <v>2.6724757745611107</v>
      </c>
      <c r="K189" s="276">
        <f>IF(K$16=0,0,K$16/NMM!K$9*1000)</f>
        <v>2.3623961024881339</v>
      </c>
      <c r="L189" s="276">
        <f>IF(L$16=0,0,L$16/NMM!L$9*1000)</f>
        <v>2.7730292828760765</v>
      </c>
      <c r="M189" s="276">
        <f>IF(M$16=0,0,M$16/NMM!M$9*1000)</f>
        <v>2.4477286205413815</v>
      </c>
      <c r="N189" s="276">
        <f>IF(N$16=0,0,N$16/NMM!N$9*1000)</f>
        <v>2.4982560087235348</v>
      </c>
      <c r="O189" s="276">
        <f>IF(O$16=0,0,O$16/NMM!O$9*1000)</f>
        <v>2.5820439005872506</v>
      </c>
      <c r="P189" s="276">
        <f>IF(P$16=0,0,P$16/NMM!P$9*1000)</f>
        <v>2.9615121462432961</v>
      </c>
      <c r="Q189" s="276">
        <f>IF(Q$16=0,0,Q$16/NMM!Q$9*1000)</f>
        <v>3.8107081295258896</v>
      </c>
      <c r="R189" s="276">
        <f>IF(R$16=0,0,R$16/NMM!R$9*1000)</f>
        <v>4.2997134344074111</v>
      </c>
      <c r="S189" s="276">
        <f>IF(S$16=0,0,S$16/NMM!S$9*1000)</f>
        <v>4.6028502719046429</v>
      </c>
      <c r="T189" s="276">
        <f>IF(T$16=0,0,T$16/NMM!T$9*1000)</f>
        <v>4.2992842273317224</v>
      </c>
      <c r="U189" s="276">
        <f>IF(U$16=0,0,U$16/NMM!U$9*1000)</f>
        <v>3.482310775508684</v>
      </c>
      <c r="V189" s="276">
        <f>IF(V$16=0,0,V$16/NMM!V$9*1000)</f>
        <v>4.0122023694387483</v>
      </c>
      <c r="W189" s="276">
        <f>IF(W$16=0,0,W$16/NMM!W$9*1000)</f>
        <v>3.5995187953419792</v>
      </c>
      <c r="X189" s="276">
        <f>IF(X$16=0,0,X$16/NMM!X$9*1000)</f>
        <v>3.6980232188754627</v>
      </c>
      <c r="Y189" s="276">
        <f>IF(Y$16=0,0,Y$16/NMM!Y$9*1000)</f>
        <v>4.0533758763199543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16.607333781127593</v>
      </c>
      <c r="C190" s="276">
        <f>IF(C$17=0,0,C$17/NMM!C$9*1000)</f>
        <v>15.507248364912559</v>
      </c>
      <c r="D190" s="276">
        <f>IF(D$17=0,0,D$17/NMM!D$9*1000)</f>
        <v>15.535934455082256</v>
      </c>
      <c r="E190" s="276">
        <f>IF(E$17=0,0,E$17/NMM!E$9*1000)</f>
        <v>16.029923412160819</v>
      </c>
      <c r="F190" s="276">
        <f>IF(F$17=0,0,F$17/NMM!F$9*1000)</f>
        <v>15.228412165514127</v>
      </c>
      <c r="G190" s="276">
        <f>IF(G$17=0,0,G$17/NMM!G$9*1000)</f>
        <v>14.725552514034069</v>
      </c>
      <c r="H190" s="276">
        <f>IF(H$17=0,0,H$17/NMM!H$9*1000)</f>
        <v>13.441130199834276</v>
      </c>
      <c r="I190" s="276">
        <f>IF(I$17=0,0,I$17/NMM!I$9*1000)</f>
        <v>13.423286729338308</v>
      </c>
      <c r="J190" s="276">
        <f>IF(J$17=0,0,J$17/NMM!J$9*1000)</f>
        <v>13.479066371357016</v>
      </c>
      <c r="K190" s="276">
        <f>IF(K$17=0,0,K$17/NMM!K$9*1000)</f>
        <v>13.154581419278166</v>
      </c>
      <c r="L190" s="276">
        <f>IF(L$17=0,0,L$17/NMM!L$9*1000)</f>
        <v>12.702683630873178</v>
      </c>
      <c r="M190" s="276">
        <f>IF(M$17=0,0,M$17/NMM!M$9*1000)</f>
        <v>12.660384650899427</v>
      </c>
      <c r="N190" s="276">
        <f>IF(N$17=0,0,N$17/NMM!N$9*1000)</f>
        <v>13.562413130958324</v>
      </c>
      <c r="O190" s="276">
        <f>IF(O$17=0,0,O$17/NMM!O$9*1000)</f>
        <v>13.73015397466</v>
      </c>
      <c r="P190" s="276">
        <f>IF(P$17=0,0,P$17/NMM!P$9*1000)</f>
        <v>13.854268257284691</v>
      </c>
      <c r="Q190" s="276">
        <f>IF(Q$17=0,0,Q$17/NMM!Q$9*1000)</f>
        <v>13.874095963499339</v>
      </c>
      <c r="R190" s="276">
        <f>IF(R$17=0,0,R$17/NMM!R$9*1000)</f>
        <v>13.781053490263046</v>
      </c>
      <c r="S190" s="276">
        <f>IF(S$17=0,0,S$17/NMM!S$9*1000)</f>
        <v>13.65150121316166</v>
      </c>
      <c r="T190" s="276">
        <f>IF(T$17=0,0,T$17/NMM!T$9*1000)</f>
        <v>13.334744917923354</v>
      </c>
      <c r="U190" s="276">
        <f>IF(U$17=0,0,U$17/NMM!U$9*1000)</f>
        <v>12.984955796477358</v>
      </c>
      <c r="V190" s="276">
        <f>IF(V$17=0,0,V$17/NMM!V$9*1000)</f>
        <v>12.293494466852055</v>
      </c>
      <c r="W190" s="276">
        <f>IF(W$17=0,0,W$17/NMM!W$9*1000)</f>
        <v>12.261784362560768</v>
      </c>
      <c r="X190" s="276">
        <f>IF(X$17=0,0,X$17/NMM!X$9*1000)</f>
        <v>11.644719203449533</v>
      </c>
      <c r="Y190" s="276">
        <f>IF(Y$17=0,0,Y$17/NMM!Y$9*1000)</f>
        <v>12.148463525502725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91.047364838270838</v>
      </c>
      <c r="C191" s="276">
        <f>IF(C$25=0,0,C$25/NMM!C$9*1000)</f>
        <v>85.01630172101045</v>
      </c>
      <c r="D191" s="276">
        <f>IF(D$25=0,0,D$25/NMM!D$9*1000)</f>
        <v>85.173569163929699</v>
      </c>
      <c r="E191" s="276">
        <f>IF(E$25=0,0,E$25/NMM!E$9*1000)</f>
        <v>87.881793939439433</v>
      </c>
      <c r="F191" s="276">
        <f>IF(F$25=0,0,F$25/NMM!F$9*1000)</f>
        <v>83.487621590212086</v>
      </c>
      <c r="G191" s="276">
        <f>IF(G$25=0,0,G$25/NMM!G$9*1000)</f>
        <v>80.730764483939055</v>
      </c>
      <c r="H191" s="276">
        <f>IF(H$25=0,0,H$25/NMM!H$9*1000)</f>
        <v>73.689100325887495</v>
      </c>
      <c r="I191" s="276">
        <f>IF(I$25=0,0,I$25/NMM!I$9*1000)</f>
        <v>73.591276015878563</v>
      </c>
      <c r="J191" s="276">
        <f>IF(J$25=0,0,J$25/NMM!J$9*1000)</f>
        <v>73.897080035015975</v>
      </c>
      <c r="K191" s="276">
        <f>IF(K$25=0,0,K$25/NMM!K$9*1000)</f>
        <v>72.118137056822491</v>
      </c>
      <c r="L191" s="276">
        <f>IF(L$25=0,0,L$25/NMM!L$9*1000)</f>
        <v>69.640671176220252</v>
      </c>
      <c r="M191" s="276">
        <f>IF(M$25=0,0,M$25/NMM!M$9*1000)</f>
        <v>69.408772985173286</v>
      </c>
      <c r="N191" s="276">
        <f>IF(N$25=0,0,N$25/NMM!N$9*1000)</f>
        <v>74.354016887705143</v>
      </c>
      <c r="O191" s="276">
        <f>IF(O$25=0,0,O$25/NMM!O$9*1000)</f>
        <v>75.273632401915009</v>
      </c>
      <c r="P191" s="276">
        <f>IF(P$25=0,0,P$25/NMM!P$9*1000)</f>
        <v>75.954071448946863</v>
      </c>
      <c r="Q191" s="276">
        <f>IF(Q$25=0,0,Q$25/NMM!Q$9*1000)</f>
        <v>76.062774051388871</v>
      </c>
      <c r="R191" s="276">
        <f>IF(R$25=0,0,R$25/NMM!R$9*1000)</f>
        <v>75.552681816365137</v>
      </c>
      <c r="S191" s="276">
        <f>IF(S$25=0,0,S$25/NMM!S$9*1000)</f>
        <v>74.842429731693784</v>
      </c>
      <c r="T191" s="276">
        <f>IF(T$25=0,0,T$25/NMM!T$9*1000)</f>
        <v>73.105858024430717</v>
      </c>
      <c r="U191" s="276">
        <f>IF(U$25=0,0,U$25/NMM!U$9*1000)</f>
        <v>71.188188507067082</v>
      </c>
      <c r="V191" s="276">
        <f>IF(V$25=0,0,V$25/NMM!V$9*1000)</f>
        <v>67.397349304359309</v>
      </c>
      <c r="W191" s="276">
        <f>IF(W$25=0,0,W$25/NMM!W$9*1000)</f>
        <v>67.22350313058341</v>
      </c>
      <c r="X191" s="276">
        <f>IF(X$25=0,0,X$25/NMM!X$9*1000)</f>
        <v>63.840530438456845</v>
      </c>
      <c r="Y191" s="276">
        <f>IF(Y$25=0,0,Y$25/NMM!Y$9*1000)</f>
        <v>66.602237626356185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6.6667712282698712</v>
      </c>
      <c r="C192" s="277">
        <f>IF(C$33=0,0,C$33/NMM!C$9*1000)</f>
        <v>6.143855077270592</v>
      </c>
      <c r="D192" s="277">
        <f>IF(D$33=0,0,D$33/NMM!D$9*1000)</f>
        <v>7.1939066881161837</v>
      </c>
      <c r="E192" s="277">
        <f>IF(E$33=0,0,E$33/NMM!E$9*1000)</f>
        <v>7.4127446001291188</v>
      </c>
      <c r="F192" s="277">
        <f>IF(F$33=0,0,F$33/NMM!F$9*1000)</f>
        <v>6.429270399103773</v>
      </c>
      <c r="G192" s="277">
        <f>IF(G$33=0,0,G$33/NMM!G$9*1000)</f>
        <v>5.9796349290062718</v>
      </c>
      <c r="H192" s="277">
        <f>IF(H$33=0,0,H$33/NMM!H$9*1000)</f>
        <v>5.5624238642517536</v>
      </c>
      <c r="I192" s="277">
        <f>IF(I$33=0,0,I$33/NMM!I$9*1000)</f>
        <v>5.5572953695321097</v>
      </c>
      <c r="J192" s="277">
        <f>IF(J$33=0,0,J$33/NMM!J$9*1000)</f>
        <v>6.0653890257589032</v>
      </c>
      <c r="K192" s="277">
        <f>IF(K$33=0,0,K$33/NMM!K$9*1000)</f>
        <v>5.3827639091912545</v>
      </c>
      <c r="L192" s="277">
        <f>IF(L$33=0,0,L$33/NMM!L$9*1000)</f>
        <v>5.8823807014062091</v>
      </c>
      <c r="M192" s="277">
        <f>IF(M$33=0,0,M$33/NMM!M$9*1000)</f>
        <v>5.4006184166182347</v>
      </c>
      <c r="N192" s="277">
        <f>IF(N$33=0,0,N$33/NMM!N$9*1000)</f>
        <v>5.611444127831426</v>
      </c>
      <c r="O192" s="277">
        <f>IF(O$33=0,0,O$33/NMM!O$9*1000)</f>
        <v>5.6940975373174725</v>
      </c>
      <c r="P192" s="277">
        <f>IF(P$33=0,0,P$33/NMM!P$9*1000)</f>
        <v>6.1864629045259054</v>
      </c>
      <c r="Q192" s="277">
        <f>IF(Q$33=0,0,Q$33/NMM!Q$9*1000)</f>
        <v>7.4183053365475757</v>
      </c>
      <c r="R192" s="277">
        <f>IF(R$33=0,0,R$33/NMM!R$9*1000)</f>
        <v>8.095690298562328</v>
      </c>
      <c r="S192" s="277">
        <f>IF(S$33=0,0,S$33/NMM!S$9*1000)</f>
        <v>8.1368141001756733</v>
      </c>
      <c r="T192" s="277">
        <f>IF(T$33=0,0,T$33/NMM!T$9*1000)</f>
        <v>7.7772560697891162</v>
      </c>
      <c r="U192" s="277">
        <f>IF(U$33=0,0,U$33/NMM!U$9*1000)</f>
        <v>6.6497940784819018</v>
      </c>
      <c r="V192" s="277">
        <f>IF(V$33=0,0,V$33/NMM!V$9*1000)</f>
        <v>7.1653869978142364</v>
      </c>
      <c r="W192" s="277">
        <f>IF(W$33=0,0,W$33/NMM!W$9*1000)</f>
        <v>6.6571915063430991</v>
      </c>
      <c r="X192" s="277">
        <f>IF(X$33=0,0,X$33/NMM!X$9*1000)</f>
        <v>6.6687963434092197</v>
      </c>
      <c r="Y192" s="277">
        <f>IF(Y$33=0,0,Y$33/NMM!Y$9*1000)</f>
        <v>7.1884929796551997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62.9015566336505</v>
      </c>
      <c r="C194" s="320">
        <f t="shared" si="50"/>
        <v>55.132923706378122</v>
      </c>
      <c r="D194" s="320">
        <f t="shared" si="50"/>
        <v>58.362304577957715</v>
      </c>
      <c r="E194" s="320">
        <f t="shared" si="50"/>
        <v>60.222305280718125</v>
      </c>
      <c r="F194" s="320">
        <f t="shared" si="50"/>
        <v>58.871361936766405</v>
      </c>
      <c r="G194" s="320">
        <f t="shared" si="50"/>
        <v>56.41142639214231</v>
      </c>
      <c r="H194" s="320">
        <f t="shared" si="50"/>
        <v>51.805968860807965</v>
      </c>
      <c r="I194" s="320">
        <f t="shared" si="50"/>
        <v>52.191141286860415</v>
      </c>
      <c r="J194" s="320">
        <f t="shared" si="50"/>
        <v>52.928668451319538</v>
      </c>
      <c r="K194" s="320">
        <f t="shared" si="50"/>
        <v>51.184984646685351</v>
      </c>
      <c r="L194" s="320">
        <f t="shared" si="50"/>
        <v>50.149695957139087</v>
      </c>
      <c r="M194" s="320">
        <f t="shared" si="50"/>
        <v>49.50679046318951</v>
      </c>
      <c r="N194" s="320">
        <f t="shared" si="50"/>
        <v>52.851068779244727</v>
      </c>
      <c r="O194" s="320">
        <f t="shared" si="50"/>
        <v>53.547531153526151</v>
      </c>
      <c r="P194" s="320">
        <f t="shared" si="50"/>
        <v>54.52534169314584</v>
      </c>
      <c r="Q194" s="320">
        <f t="shared" si="50"/>
        <v>55.874443938139144</v>
      </c>
      <c r="R194" s="320">
        <f t="shared" si="50"/>
        <v>56.264699828921373</v>
      </c>
      <c r="S194" s="320">
        <f t="shared" si="50"/>
        <v>52.43538812356153</v>
      </c>
      <c r="T194" s="320">
        <f t="shared" si="50"/>
        <v>52.98300068753268</v>
      </c>
      <c r="U194" s="320">
        <f t="shared" si="50"/>
        <v>50.856324989176287</v>
      </c>
      <c r="V194" s="320">
        <f t="shared" si="50"/>
        <v>49.116834081857718</v>
      </c>
      <c r="W194" s="320">
        <f t="shared" si="50"/>
        <v>49.904648760026134</v>
      </c>
      <c r="X194" s="320">
        <f t="shared" si="50"/>
        <v>47.308074991372294</v>
      </c>
      <c r="Y194" s="320">
        <f t="shared" si="50"/>
        <v>50.505093796173767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0.45261131020014078</v>
      </c>
      <c r="C195" s="273">
        <f>IF(C$49=0,0,C$49/NMM!C$10*1000)</f>
        <v>0.39671172176610409</v>
      </c>
      <c r="D195" s="273">
        <f>IF(D$49=0,0,D$49/NMM!D$10*1000)</f>
        <v>0.41994889403433722</v>
      </c>
      <c r="E195" s="273">
        <f>IF(E$49=0,0,E$49/NMM!E$10*1000)</f>
        <v>0.43333262251584237</v>
      </c>
      <c r="F195" s="273">
        <f>IF(F$49=0,0,F$49/NMM!F$10*1000)</f>
        <v>0.42361184182877049</v>
      </c>
      <c r="G195" s="273">
        <f>IF(G$49=0,0,G$49/NMM!G$10*1000)</f>
        <v>0.40591125205884926</v>
      </c>
      <c r="H195" s="273">
        <f>IF(H$49=0,0,H$49/NMM!H$10*1000)</f>
        <v>0.37277245106749635</v>
      </c>
      <c r="I195" s="273">
        <f>IF(I$49=0,0,I$49/NMM!I$10*1000)</f>
        <v>0.3755439786057615</v>
      </c>
      <c r="J195" s="273">
        <f>IF(J$49=0,0,J$49/NMM!J$10*1000)</f>
        <v>0.38085089236250924</v>
      </c>
      <c r="K195" s="273">
        <f>IF(K$49=0,0,K$49/NMM!K$10*1000)</f>
        <v>0.36830412796381151</v>
      </c>
      <c r="L195" s="273">
        <f>IF(L$49=0,0,L$49/NMM!L$10*1000)</f>
        <v>0.36085465619748719</v>
      </c>
      <c r="M195" s="273">
        <f>IF(M$49=0,0,M$49/NMM!M$10*1000)</f>
        <v>0.35622859742358792</v>
      </c>
      <c r="N195" s="273">
        <f>IF(N$49=0,0,N$49/NMM!N$10*1000)</f>
        <v>0.38029252002435687</v>
      </c>
      <c r="O195" s="273">
        <f>IF(O$49=0,0,O$49/NMM!O$10*1000)</f>
        <v>0.3853039500207342</v>
      </c>
      <c r="P195" s="273">
        <f>IF(P$49=0,0,P$49/NMM!P$10*1000)</f>
        <v>0.39233983487232793</v>
      </c>
      <c r="Q195" s="273">
        <f>IF(Q$49=0,0,Q$49/NMM!Q$10*1000)</f>
        <v>0.40204736783894679</v>
      </c>
      <c r="R195" s="273">
        <f>IF(R$49=0,0,R$49/NMM!R$10*1000)</f>
        <v>0.40485547370287922</v>
      </c>
      <c r="S195" s="273">
        <f>IF(S$49=0,0,S$49/NMM!S$10*1000)</f>
        <v>0.37730146898672196</v>
      </c>
      <c r="T195" s="273">
        <f>IF(T$49=0,0,T$49/NMM!T$10*1000)</f>
        <v>0.38124184269656025</v>
      </c>
      <c r="U195" s="273">
        <f>IF(U$49=0,0,U$49/NMM!U$10*1000)</f>
        <v>0.36593924088978824</v>
      </c>
      <c r="V195" s="273">
        <f>IF(V$49=0,0,V$49/NMM!V$10*1000)</f>
        <v>0.35342264669414736</v>
      </c>
      <c r="W195" s="273">
        <f>IF(W$49=0,0,W$49/NMM!W$10*1000)</f>
        <v>0.35909140678174956</v>
      </c>
      <c r="X195" s="273">
        <f>IF(X$49=0,0,X$49/NMM!X$10*1000)</f>
        <v>0.34040762980758782</v>
      </c>
      <c r="Y195" s="273">
        <f>IF(Y$49=0,0,Y$49/NMM!Y$10*1000)</f>
        <v>0.36341193919847736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0.50676263388273812</v>
      </c>
      <c r="C196" s="274">
        <f>IF(C$50=0,0,C$50/NMM!C$10*1000)</f>
        <v>0.44417510672777794</v>
      </c>
      <c r="D196" s="274">
        <f>IF(D$50=0,0,D$50/NMM!D$10*1000)</f>
        <v>0.47019242082766122</v>
      </c>
      <c r="E196" s="274">
        <f>IF(E$50=0,0,E$50/NMM!E$10*1000)</f>
        <v>0.48517740539081688</v>
      </c>
      <c r="F196" s="274">
        <f>IF(F$50=0,0,F$50/NMM!F$10*1000)</f>
        <v>0.4742936110326984</v>
      </c>
      <c r="G196" s="274">
        <f>IF(G$50=0,0,G$50/NMM!G$10*1000)</f>
        <v>0.45447528725038572</v>
      </c>
      <c r="H196" s="274">
        <f>IF(H$50=0,0,H$50/NMM!H$10*1000)</f>
        <v>0.41737169373508465</v>
      </c>
      <c r="I196" s="274">
        <f>IF(I$50=0,0,I$50/NMM!I$10*1000)</f>
        <v>0.42047481237909001</v>
      </c>
      <c r="J196" s="274">
        <f>IF(J$50=0,0,J$50/NMM!J$10*1000)</f>
        <v>0.42641665592685479</v>
      </c>
      <c r="K196" s="274">
        <f>IF(K$50=0,0,K$50/NMM!K$10*1000)</f>
        <v>0.41236877150571927</v>
      </c>
      <c r="L196" s="274">
        <f>IF(L$50=0,0,L$50/NMM!L$10*1000)</f>
        <v>0.40402803001680621</v>
      </c>
      <c r="M196" s="274">
        <f>IF(M$50=0,0,M$50/NMM!M$10*1000)</f>
        <v>0.39884850030571528</v>
      </c>
      <c r="N196" s="274">
        <f>IF(N$50=0,0,N$50/NMM!N$10*1000)</f>
        <v>0.42579147880380808</v>
      </c>
      <c r="O196" s="274">
        <f>IF(O$50=0,0,O$50/NMM!O$10*1000)</f>
        <v>0.43140248632229039</v>
      </c>
      <c r="P196" s="274">
        <f>IF(P$50=0,0,P$50/NMM!P$10*1000)</f>
        <v>0.43928015852962571</v>
      </c>
      <c r="Q196" s="274">
        <f>IF(Q$50=0,0,Q$50/NMM!Q$10*1000)</f>
        <v>0.45014912018348252</v>
      </c>
      <c r="R196" s="274">
        <f>IF(R$50=0,0,R$50/NMM!R$10*1000)</f>
        <v>0.45329319345730024</v>
      </c>
      <c r="S196" s="274">
        <f>IF(S$50=0,0,S$50/NMM!S$10*1000)</f>
        <v>0.42244257242928701</v>
      </c>
      <c r="T196" s="274">
        <f>IF(T$50=0,0,T$50/NMM!T$10*1000)</f>
        <v>0.42685438034190198</v>
      </c>
      <c r="U196" s="274">
        <f>IF(U$50=0,0,U$50/NMM!U$10*1000)</f>
        <v>0.40972094460555331</v>
      </c>
      <c r="V196" s="274">
        <f>IF(V$50=0,0,V$50/NMM!V$10*1000)</f>
        <v>0.39570684001099621</v>
      </c>
      <c r="W196" s="274">
        <f>IF(W$50=0,0,W$50/NMM!W$10*1000)</f>
        <v>0.40205382190937672</v>
      </c>
      <c r="X196" s="274">
        <f>IF(X$50=0,0,X$50/NMM!X$10*1000)</f>
        <v>0.38113468043649373</v>
      </c>
      <c r="Y196" s="274">
        <f>IF(Y$50=0,0,Y$50/NMM!Y$10*1000)</f>
        <v>0.40689127147798926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0.42428958852801441</v>
      </c>
      <c r="C197" s="274">
        <f>IF(C$51=0,0,C$51/NMM!C$10*1000)</f>
        <v>0.36420146377819207</v>
      </c>
      <c r="D197" s="274">
        <f>IF(D$51=0,0,D$51/NMM!D$10*1000)</f>
        <v>0.5275929894169713</v>
      </c>
      <c r="E197" s="274">
        <f>IF(E$51=0,0,E$51/NMM!E$10*1000)</f>
        <v>0.54751831458925804</v>
      </c>
      <c r="F197" s="274">
        <f>IF(F$51=0,0,F$51/NMM!F$10*1000)</f>
        <v>0.46374622358885015</v>
      </c>
      <c r="G197" s="274">
        <f>IF(G$51=0,0,G$51/NMM!G$10*1000)</f>
        <v>0.42488413063417474</v>
      </c>
      <c r="H197" s="274">
        <f>IF(H$51=0,0,H$51/NMM!H$10*1000)</f>
        <v>0.38428944022288747</v>
      </c>
      <c r="I197" s="274">
        <f>IF(I$51=0,0,I$51/NMM!I$10*1000)</f>
        <v>0.39875058348823128</v>
      </c>
      <c r="J197" s="274">
        <f>IF(J$51=0,0,J$51/NMM!J$10*1000)</f>
        <v>0.45911255263042289</v>
      </c>
      <c r="K197" s="274">
        <f>IF(K$51=0,0,K$51/NMM!K$10*1000)</f>
        <v>0.40988021612038156</v>
      </c>
      <c r="L197" s="274">
        <f>IF(L$51=0,0,L$51/NMM!L$10*1000)</f>
        <v>0.47342382052498322</v>
      </c>
      <c r="M197" s="274">
        <f>IF(M$51=0,0,M$51/NMM!M$10*1000)</f>
        <v>0.4208876480449682</v>
      </c>
      <c r="N197" s="274">
        <f>IF(N$51=0,0,N$51/NMM!N$10*1000)</f>
        <v>0.43063177847349893</v>
      </c>
      <c r="O197" s="274">
        <f>IF(O$51=0,0,O$51/NMM!O$10*1000)</f>
        <v>0.44452932615569274</v>
      </c>
      <c r="P197" s="274">
        <f>IF(P$51=0,0,P$51/NMM!P$10*1000)</f>
        <v>0.50623192247909699</v>
      </c>
      <c r="Q197" s="274">
        <f>IF(Q$51=0,0,Q$51/NMM!Q$10*1000)</f>
        <v>0.64004110355219312</v>
      </c>
      <c r="R197" s="274">
        <f>IF(R$51=0,0,R$51/NMM!R$10*1000)</f>
        <v>0.71516037538781474</v>
      </c>
      <c r="S197" s="274">
        <f>IF(S$51=0,0,S$51/NMM!S$10*1000)</f>
        <v>0.71122143843088914</v>
      </c>
      <c r="T197" s="274">
        <f>IF(T$51=0,0,T$51/NMM!T$10*1000)</f>
        <v>0.69299336776283538</v>
      </c>
      <c r="U197" s="274">
        <f>IF(U$51=0,0,U$51/NMM!U$10*1000)</f>
        <v>0.57222844336014711</v>
      </c>
      <c r="V197" s="274">
        <f>IF(V$51=0,0,V$51/NMM!V$10*1000)</f>
        <v>0.64909672606211266</v>
      </c>
      <c r="W197" s="274">
        <f>IF(W$51=0,0,W$51/NMM!W$10*1000)</f>
        <v>0.60459647172109854</v>
      </c>
      <c r="X197" s="274">
        <f>IF(X$51=0,0,X$51/NMM!X$10*1000)</f>
        <v>0.61039054829114991</v>
      </c>
      <c r="Y197" s="274">
        <f>IF(Y$51=0,0,Y$51/NMM!Y$10*1000)</f>
        <v>0.68053985233678127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0.3727318923391108</v>
      </c>
      <c r="C198" s="274">
        <f>IF(C$52=0,0,C$52/NMM!C$10*1000)</f>
        <v>0.32669778115266546</v>
      </c>
      <c r="D198" s="274">
        <f>IF(D$52=0,0,D$52/NMM!D$10*1000)</f>
        <v>0.34583392511760214</v>
      </c>
      <c r="E198" s="274">
        <f>IF(E$52=0,0,E$52/NMM!E$10*1000)</f>
        <v>0.3568556170882653</v>
      </c>
      <c r="F198" s="274">
        <f>IF(F$52=0,0,F$52/NMM!F$10*1000)</f>
        <v>0.34885041505541375</v>
      </c>
      <c r="G198" s="274">
        <f>IF(G$52=0,0,G$52/NMM!G$10*1000)</f>
        <v>0.3342737260249436</v>
      </c>
      <c r="H198" s="274">
        <f>IF(H$52=0,0,H$52/NMM!H$10*1000)</f>
        <v>0.30698344908092684</v>
      </c>
      <c r="I198" s="274">
        <f>IF(I$52=0,0,I$52/NMM!I$10*1000)</f>
        <v>0.30926584167856352</v>
      </c>
      <c r="J198" s="274">
        <f>IF(J$52=0,0,J$52/NMM!J$10*1000)</f>
        <v>0.31363616111702042</v>
      </c>
      <c r="K198" s="274">
        <f>IF(K$52=0,0,K$52/NMM!K$10*1000)</f>
        <v>0.30330372104831854</v>
      </c>
      <c r="L198" s="274">
        <f>IF(L$52=0,0,L$52/NMM!L$10*1000)</f>
        <v>0.29716897442176832</v>
      </c>
      <c r="M198" s="274">
        <f>IF(M$52=0,0,M$52/NMM!M$10*1000)</f>
        <v>0.2933593488070107</v>
      </c>
      <c r="N198" s="274">
        <f>IF(N$52=0,0,N$52/NMM!N$10*1000)</f>
        <v>0.31317633350436691</v>
      </c>
      <c r="O198" s="274">
        <f>IF(O$52=0,0,O$52/NMM!O$10*1000)</f>
        <v>0.31730331783679261</v>
      </c>
      <c r="P198" s="274">
        <f>IF(P$52=0,0,P$52/NMM!P$10*1000)</f>
        <v>0.3230974697192433</v>
      </c>
      <c r="Q198" s="274">
        <f>IF(Q$52=0,0,Q$52/NMM!Q$10*1000)</f>
        <v>0.33109176206468233</v>
      </c>
      <c r="R198" s="274">
        <f>IF(R$52=0,0,R$52/NMM!R$10*1000)</f>
        <v>0.33340427743706502</v>
      </c>
      <c r="S198" s="274">
        <f>IF(S$52=0,0,S$52/NMM!S$10*1000)</f>
        <v>0.31071316016287975</v>
      </c>
      <c r="T198" s="274">
        <f>IF(T$52=0,0,T$52/NMM!T$10*1000)</f>
        <v>0.31395811431292497</v>
      </c>
      <c r="U198" s="274">
        <f>IF(U$52=0,0,U$52/NMM!U$10*1000)</f>
        <v>0.30135620269337682</v>
      </c>
      <c r="V198" s="274">
        <f>IF(V$52=0,0,V$52/NMM!V$10*1000)</f>
        <v>0.29104860821872913</v>
      </c>
      <c r="W198" s="274">
        <f>IF(W$52=0,0,W$52/NMM!W$10*1000)</f>
        <v>0.29571691328988187</v>
      </c>
      <c r="X198" s="274">
        <f>IF(X$52=0,0,X$52/NMM!X$10*1000)</f>
        <v>0.28033055552400626</v>
      </c>
      <c r="Y198" s="274">
        <f>IF(Y$52=0,0,Y$52/NMM!Y$10*1000)</f>
        <v>0.29927493357639973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0.49497490893740759</v>
      </c>
      <c r="C199" s="275">
        <f>IF(C$53=0,0,C$53/NMM!C$10*1000)</f>
        <v>0.4341249141639219</v>
      </c>
      <c r="D199" s="275">
        <f>IF(D$53=0,0,D$53/NMM!D$10*1000)</f>
        <v>0.46213777100955672</v>
      </c>
      <c r="E199" s="275">
        <f>IF(E$53=0,0,E$53/NMM!E$10*1000)</f>
        <v>0.47589111521252786</v>
      </c>
      <c r="F199" s="275">
        <f>IF(F$53=0,0,F$53/NMM!F$10*1000)</f>
        <v>0.45338461883121767</v>
      </c>
      <c r="G199" s="275">
        <f>IF(G$53=0,0,G$53/NMM!G$10*1000)</f>
        <v>0.43935918653046363</v>
      </c>
      <c r="H199" s="275">
        <f>IF(H$53=0,0,H$53/NMM!H$10*1000)</f>
        <v>0.39795435101933035</v>
      </c>
      <c r="I199" s="275">
        <f>IF(I$53=0,0,I$53/NMM!I$10*1000)</f>
        <v>0.40212326997976733</v>
      </c>
      <c r="J199" s="275">
        <f>IF(J$53=0,0,J$53/NMM!J$10*1000)</f>
        <v>0.41702255475405858</v>
      </c>
      <c r="K199" s="275">
        <f>IF(K$53=0,0,K$53/NMM!K$10*1000)</f>
        <v>0.39144057895144824</v>
      </c>
      <c r="L199" s="275">
        <f>IF(L$53=0,0,L$53/NMM!L$10*1000)</f>
        <v>0.40153474827650493</v>
      </c>
      <c r="M199" s="275">
        <f>IF(M$53=0,0,M$53/NMM!M$10*1000)</f>
        <v>0.38575331168908056</v>
      </c>
      <c r="N199" s="275">
        <f>IF(N$53=0,0,N$53/NMM!N$10*1000)</f>
        <v>0.40667528547697618</v>
      </c>
      <c r="O199" s="275">
        <f>IF(O$53=0,0,O$53/NMM!O$10*1000)</f>
        <v>0.4101803437186573</v>
      </c>
      <c r="P199" s="275">
        <f>IF(P$53=0,0,P$53/NMM!P$10*1000)</f>
        <v>0.43243136556485839</v>
      </c>
      <c r="Q199" s="275">
        <f>IF(Q$53=0,0,Q$53/NMM!Q$10*1000)</f>
        <v>0.4818989084604709</v>
      </c>
      <c r="R199" s="275">
        <f>IF(R$53=0,0,R$53/NMM!R$10*1000)</f>
        <v>0.50904383906114303</v>
      </c>
      <c r="S199" s="275">
        <f>IF(S$53=0,0,S$53/NMM!S$10*1000)</f>
        <v>0.492205970930987</v>
      </c>
      <c r="T199" s="275">
        <f>IF(T$53=0,0,T$53/NMM!T$10*1000)</f>
        <v>0.52165355699434479</v>
      </c>
      <c r="U199" s="275">
        <f>IF(U$53=0,0,U$53/NMM!U$10*1000)</f>
        <v>0.46879295860246295</v>
      </c>
      <c r="V199" s="275">
        <f>IF(V$53=0,0,V$53/NMM!V$10*1000)</f>
        <v>0.4950577926898978</v>
      </c>
      <c r="W199" s="275">
        <f>IF(W$53=0,0,W$53/NMM!W$10*1000)</f>
        <v>0.51853629654134781</v>
      </c>
      <c r="X199" s="275">
        <f>IF(X$53=0,0,X$53/NMM!X$10*1000)</f>
        <v>0.53532303045552487</v>
      </c>
      <c r="Y199" s="275">
        <f>IF(Y$53=0,0,Y$53/NMM!Y$10*1000)</f>
        <v>0.59818505210750506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1.8093279782866127</v>
      </c>
      <c r="C200" s="276">
        <f>IF(C$59=0,0,C$59/NMM!C$10*1000)</f>
        <v>1.5530899554545918</v>
      </c>
      <c r="D200" s="276">
        <f>IF(D$59=0,0,D$59/NMM!D$10*1000)</f>
        <v>2.2498519471376812</v>
      </c>
      <c r="E200" s="276">
        <f>IF(E$59=0,0,E$59/NMM!E$10*1000)</f>
        <v>2.3348209147613037</v>
      </c>
      <c r="F200" s="276">
        <f>IF(F$59=0,0,F$59/NMM!F$10*1000)</f>
        <v>1.9775856864059356</v>
      </c>
      <c r="G200" s="276">
        <f>IF(G$59=0,0,G$59/NMM!G$10*1000)</f>
        <v>1.8118633260680126</v>
      </c>
      <c r="H200" s="276">
        <f>IF(H$59=0,0,H$59/NMM!H$10*1000)</f>
        <v>1.6387525283559072</v>
      </c>
      <c r="I200" s="276">
        <f>IF(I$59=0,0,I$59/NMM!I$10*1000)</f>
        <v>1.7004202001900695</v>
      </c>
      <c r="J200" s="276">
        <f>IF(J$59=0,0,J$59/NMM!J$10*1000)</f>
        <v>1.9578259969534038</v>
      </c>
      <c r="K200" s="276">
        <f>IF(K$59=0,0,K$59/NMM!K$10*1000)</f>
        <v>1.7478810765676001</v>
      </c>
      <c r="L200" s="276">
        <f>IF(L$59=0,0,L$59/NMM!L$10*1000)</f>
        <v>2.0188545446870783</v>
      </c>
      <c r="M200" s="276">
        <f>IF(M$59=0,0,M$59/NMM!M$10*1000)</f>
        <v>1.7948208438603466</v>
      </c>
      <c r="N200" s="276">
        <f>IF(N$59=0,0,N$59/NMM!N$10*1000)</f>
        <v>1.8363734255995763</v>
      </c>
      <c r="O200" s="276">
        <f>IF(O$59=0,0,O$59/NMM!O$10*1000)</f>
        <v>1.8956377170902097</v>
      </c>
      <c r="P200" s="276">
        <f>IF(P$59=0,0,P$59/NMM!P$10*1000)</f>
        <v>2.1587604447729061</v>
      </c>
      <c r="Q200" s="276">
        <f>IF(Q$59=0,0,Q$59/NMM!Q$10*1000)</f>
        <v>2.729372360816158</v>
      </c>
      <c r="R200" s="276">
        <f>IF(R$59=0,0,R$59/NMM!R$10*1000)</f>
        <v>3.0497087629235899</v>
      </c>
      <c r="S200" s="276">
        <f>IF(S$59=0,0,S$59/NMM!S$10*1000)</f>
        <v>3.0329116766090332</v>
      </c>
      <c r="T200" s="276">
        <f>IF(T$59=0,0,T$59/NMM!T$10*1000)</f>
        <v>2.9551804309182934</v>
      </c>
      <c r="U200" s="276">
        <f>IF(U$59=0,0,U$59/NMM!U$10*1000)</f>
        <v>2.4401940574003733</v>
      </c>
      <c r="V200" s="276">
        <f>IF(V$59=0,0,V$59/NMM!V$10*1000)</f>
        <v>2.7679888897412299</v>
      </c>
      <c r="W200" s="276">
        <f>IF(W$59=0,0,W$59/NMM!W$10*1000)</f>
        <v>2.5782233206651677</v>
      </c>
      <c r="X200" s="276">
        <f>IF(X$59=0,0,X$59/NMM!X$10*1000)</f>
        <v>2.6029314095034963</v>
      </c>
      <c r="Y200" s="276">
        <f>IF(Y$59=0,0,Y$59/NMM!Y$10*1000)</f>
        <v>2.9020740278916333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10.373280976653094</v>
      </c>
      <c r="C201" s="276">
        <f>IF(C$60=0,0,C$60/NMM!C$10*1000)</f>
        <v>9.1036279804638163</v>
      </c>
      <c r="D201" s="276">
        <f>IF(D$60=0,0,D$60/NMM!D$10*1000)</f>
        <v>9.1918577351672184</v>
      </c>
      <c r="E201" s="276">
        <f>IF(E$60=0,0,E$60/NMM!E$10*1000)</f>
        <v>9.4275430527848449</v>
      </c>
      <c r="F201" s="276">
        <f>IF(F$60=0,0,F$60/NMM!F$10*1000)</f>
        <v>9.4043825583327916</v>
      </c>
      <c r="G201" s="276">
        <f>IF(G$60=0,0,G$60/NMM!G$10*1000)</f>
        <v>9.0335353458927905</v>
      </c>
      <c r="H201" s="276">
        <f>IF(H$60=0,0,H$60/NMM!H$10*1000)</f>
        <v>8.3753074170515589</v>
      </c>
      <c r="I201" s="276">
        <f>IF(I$60=0,0,I$60/NMM!I$10*1000)</f>
        <v>8.3358334511660122</v>
      </c>
      <c r="J201" s="276">
        <f>IF(J$60=0,0,J$60/NMM!J$10*1000)</f>
        <v>8.3674702981296072</v>
      </c>
      <c r="K201" s="276">
        <f>IF(K$60=0,0,K$60/NMM!K$10*1000)</f>
        <v>7.9748158241291156</v>
      </c>
      <c r="L201" s="276">
        <f>IF(L$60=0,0,L$60/NMM!L$10*1000)</f>
        <v>7.7776528787505024</v>
      </c>
      <c r="M201" s="276">
        <f>IF(M$60=0,0,M$60/NMM!M$10*1000)</f>
        <v>7.7653793970706415</v>
      </c>
      <c r="N201" s="276">
        <f>IF(N$60=0,0,N$60/NMM!N$10*1000)</f>
        <v>8.3337767866982961</v>
      </c>
      <c r="O201" s="276">
        <f>IF(O$60=0,0,O$60/NMM!O$10*1000)</f>
        <v>8.4039090434567356</v>
      </c>
      <c r="P201" s="276">
        <f>IF(P$60=0,0,P$60/NMM!P$10*1000)</f>
        <v>8.4139874998839286</v>
      </c>
      <c r="Q201" s="276">
        <f>IF(Q$60=0,0,Q$60/NMM!Q$10*1000)</f>
        <v>8.4065549974188407</v>
      </c>
      <c r="R201" s="276">
        <f>IF(R$60=0,0,R$60/NMM!R$10*1000)</f>
        <v>8.3187943203622901</v>
      </c>
      <c r="S201" s="276">
        <f>IF(S$60=0,0,S$60/NMM!S$10*1000)</f>
        <v>7.5258182397887001</v>
      </c>
      <c r="T201" s="276">
        <f>IF(T$60=0,0,T$60/NMM!T$10*1000)</f>
        <v>7.6707038140738835</v>
      </c>
      <c r="U201" s="276">
        <f>IF(U$60=0,0,U$60/NMM!U$10*1000)</f>
        <v>7.575854171725827</v>
      </c>
      <c r="V201" s="276">
        <f>IF(V$60=0,0,V$60/NMM!V$10*1000)</f>
        <v>7.0652182109004071</v>
      </c>
      <c r="W201" s="276">
        <f>IF(W$60=0,0,W$60/NMM!W$10*1000)</f>
        <v>7.3151822201511516</v>
      </c>
      <c r="X201" s="276">
        <f>IF(X$60=0,0,X$60/NMM!X$10*1000)</f>
        <v>6.8440139149255721</v>
      </c>
      <c r="Y201" s="276">
        <f>IF(Y$60=0,0,Y$60/NMM!Y$10*1000)</f>
        <v>7.1367059657435874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42.088965970464379</v>
      </c>
      <c r="C202" s="276">
        <f>IF(C$79=0,0,C$79/NMM!C$10*1000)</f>
        <v>36.945559942255635</v>
      </c>
      <c r="D202" s="276">
        <f>IF(D$79=0,0,D$79/NMM!D$10*1000)</f>
        <v>38.33842452319135</v>
      </c>
      <c r="E202" s="276">
        <f>IF(E$79=0,0,E$79/NMM!E$10*1000)</f>
        <v>39.611787538523373</v>
      </c>
      <c r="F202" s="276">
        <f>IF(F$79=0,0,F$79/NMM!F$10*1000)</f>
        <v>39.150766207046729</v>
      </c>
      <c r="G202" s="276">
        <f>IF(G$79=0,0,G$79/NMM!G$10*1000)</f>
        <v>37.647882880674132</v>
      </c>
      <c r="H202" s="276">
        <f>IF(H$79=0,0,H$79/NMM!H$10*1000)</f>
        <v>34.558358179032254</v>
      </c>
      <c r="I202" s="276">
        <f>IF(I$79=0,0,I$79/NMM!I$10*1000)</f>
        <v>34.832643421073399</v>
      </c>
      <c r="J202" s="276">
        <f>IF(J$79=0,0,J$79/NMM!J$10*1000)</f>
        <v>34.912302172566115</v>
      </c>
      <c r="K202" s="276">
        <f>IF(K$79=0,0,K$79/NMM!K$10*1000)</f>
        <v>34.230850033925783</v>
      </c>
      <c r="L202" s="276">
        <f>IF(L$79=0,0,L$79/NMM!L$10*1000)</f>
        <v>32.880088050098067</v>
      </c>
      <c r="M202" s="276">
        <f>IF(M$79=0,0,M$79/NMM!M$10*1000)</f>
        <v>32.776552425704232</v>
      </c>
      <c r="N202" s="276">
        <f>IF(N$79=0,0,N$79/NMM!N$10*1000)</f>
        <v>35.108021418711111</v>
      </c>
      <c r="O202" s="276">
        <f>IF(O$79=0,0,O$79/NMM!O$10*1000)</f>
        <v>35.537126584564682</v>
      </c>
      <c r="P202" s="276">
        <f>IF(P$79=0,0,P$79/NMM!P$10*1000)</f>
        <v>35.860155985937524</v>
      </c>
      <c r="Q202" s="276">
        <f>IF(Q$79=0,0,Q$79/NMM!Q$10*1000)</f>
        <v>35.884666015009579</v>
      </c>
      <c r="R202" s="276">
        <f>IF(R$79=0,0,R$79/NMM!R$10*1000)</f>
        <v>35.659040976185565</v>
      </c>
      <c r="S202" s="276">
        <f>IF(S$79=0,0,S$79/NMM!S$10*1000)</f>
        <v>33.039730141068844</v>
      </c>
      <c r="T202" s="276">
        <f>IF(T$79=0,0,T$79/NMM!T$10*1000)</f>
        <v>33.532479492084626</v>
      </c>
      <c r="U202" s="276">
        <f>IF(U$79=0,0,U$79/NMM!U$10*1000)</f>
        <v>32.799871643530935</v>
      </c>
      <c r="V202" s="276">
        <f>IF(V$79=0,0,V$79/NMM!V$10*1000)</f>
        <v>31.060929037654976</v>
      </c>
      <c r="W202" s="276">
        <f>IF(W$79=0,0,W$79/NMM!W$10*1000)</f>
        <v>31.880091931074674</v>
      </c>
      <c r="X202" s="276">
        <f>IF(X$79=0,0,X$79/NMM!X$10*1000)</f>
        <v>29.946501469278413</v>
      </c>
      <c r="Y202" s="276">
        <f>IF(Y$79=0,0,Y$79/NMM!Y$10*1000)</f>
        <v>31.917191636848216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6.3786113743590009</v>
      </c>
      <c r="C203" s="277">
        <f>IF(C$89=0,0,C$89/NMM!C$10*1000)</f>
        <v>5.5647348406154116</v>
      </c>
      <c r="D203" s="277">
        <f>IF(D$89=0,0,D$89/NMM!D$10*1000)</f>
        <v>6.3564643720553438</v>
      </c>
      <c r="E203" s="277">
        <f>IF(E$89=0,0,E$89/NMM!E$10*1000)</f>
        <v>6.5493786998518928</v>
      </c>
      <c r="F203" s="277">
        <f>IF(F$89=0,0,F$89/NMM!F$10*1000)</f>
        <v>6.1747407746440004</v>
      </c>
      <c r="G203" s="277">
        <f>IF(G$89=0,0,G$89/NMM!G$10*1000)</f>
        <v>5.8592412570085557</v>
      </c>
      <c r="H203" s="277">
        <f>IF(H$89=0,0,H$89/NMM!H$10*1000)</f>
        <v>5.3541793512425198</v>
      </c>
      <c r="I203" s="277">
        <f>IF(I$89=0,0,I$89/NMM!I$10*1000)</f>
        <v>5.4160857282995245</v>
      </c>
      <c r="J203" s="277">
        <f>IF(J$89=0,0,J$89/NMM!J$10*1000)</f>
        <v>5.6940311668795465</v>
      </c>
      <c r="K203" s="277">
        <f>IF(K$89=0,0,K$89/NMM!K$10*1000)</f>
        <v>5.3461402964731732</v>
      </c>
      <c r="L203" s="277">
        <f>IF(L$89=0,0,L$89/NMM!L$10*1000)</f>
        <v>5.5360902541658881</v>
      </c>
      <c r="M203" s="277">
        <f>IF(M$89=0,0,M$89/NMM!M$10*1000)</f>
        <v>5.3149603902839289</v>
      </c>
      <c r="N203" s="277">
        <f>IF(N$89=0,0,N$89/NMM!N$10*1000)</f>
        <v>5.616329751952736</v>
      </c>
      <c r="O203" s="277">
        <f>IF(O$89=0,0,O$89/NMM!O$10*1000)</f>
        <v>5.7221383843603526</v>
      </c>
      <c r="P203" s="277">
        <f>IF(P$89=0,0,P$89/NMM!P$10*1000)</f>
        <v>5.9990570113863244</v>
      </c>
      <c r="Q203" s="277">
        <f>IF(Q$89=0,0,Q$89/NMM!Q$10*1000)</f>
        <v>6.5486223027947874</v>
      </c>
      <c r="R203" s="277">
        <f>IF(R$89=0,0,R$89/NMM!R$10*1000)</f>
        <v>6.8213986104037287</v>
      </c>
      <c r="S203" s="277">
        <f>IF(S$89=0,0,S$89/NMM!S$10*1000)</f>
        <v>6.5230434551541849</v>
      </c>
      <c r="T203" s="277">
        <f>IF(T$89=0,0,T$89/NMM!T$10*1000)</f>
        <v>6.4879356883473029</v>
      </c>
      <c r="U203" s="277">
        <f>IF(U$89=0,0,U$89/NMM!U$10*1000)</f>
        <v>5.9223673263678211</v>
      </c>
      <c r="V203" s="277">
        <f>IF(V$89=0,0,V$89/NMM!V$10*1000)</f>
        <v>6.0383653298852256</v>
      </c>
      <c r="W203" s="277">
        <f>IF(W$89=0,0,W$89/NMM!W$10*1000)</f>
        <v>5.9511563778916852</v>
      </c>
      <c r="X203" s="277">
        <f>IF(X$89=0,0,X$89/NMM!X$10*1000)</f>
        <v>5.767041753150056</v>
      </c>
      <c r="Y203" s="277">
        <f>IF(Y$89=0,0,Y$89/NMM!Y$10*1000)</f>
        <v>6.2008191169931841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254.24042241795578</v>
      </c>
      <c r="C205" s="320">
        <f t="shared" si="51"/>
        <v>233.39232246324448</v>
      </c>
      <c r="D205" s="320">
        <f t="shared" si="51"/>
        <v>244.03661772677691</v>
      </c>
      <c r="E205" s="320">
        <f t="shared" si="51"/>
        <v>247.43972825367541</v>
      </c>
      <c r="F205" s="320">
        <f t="shared" si="51"/>
        <v>235.20532883304355</v>
      </c>
      <c r="G205" s="320">
        <f t="shared" si="51"/>
        <v>225.77495059482916</v>
      </c>
      <c r="H205" s="320">
        <f t="shared" si="51"/>
        <v>225.09751583753032</v>
      </c>
      <c r="I205" s="320">
        <f t="shared" si="51"/>
        <v>221.47647208987402</v>
      </c>
      <c r="J205" s="320">
        <f t="shared" si="51"/>
        <v>226.50891374101059</v>
      </c>
      <c r="K205" s="320">
        <f t="shared" si="51"/>
        <v>206.44026430590247</v>
      </c>
      <c r="L205" s="320">
        <f t="shared" si="51"/>
        <v>203.9068038921161</v>
      </c>
      <c r="M205" s="320">
        <f t="shared" si="51"/>
        <v>206.70587261652477</v>
      </c>
      <c r="N205" s="320">
        <f t="shared" si="51"/>
        <v>213.67813068965268</v>
      </c>
      <c r="O205" s="320">
        <f t="shared" si="51"/>
        <v>218.52923803455704</v>
      </c>
      <c r="P205" s="320">
        <f t="shared" si="51"/>
        <v>209.03948254067271</v>
      </c>
      <c r="Q205" s="320">
        <f t="shared" si="51"/>
        <v>209.21607589822128</v>
      </c>
      <c r="R205" s="320">
        <f t="shared" si="51"/>
        <v>206.68888856318483</v>
      </c>
      <c r="S205" s="320">
        <f t="shared" si="51"/>
        <v>205.6459485610975</v>
      </c>
      <c r="T205" s="320">
        <f t="shared" si="51"/>
        <v>207.79362609704802</v>
      </c>
      <c r="U205" s="320">
        <f t="shared" si="51"/>
        <v>200.78055685008238</v>
      </c>
      <c r="V205" s="320">
        <f t="shared" si="51"/>
        <v>191.00746937226802</v>
      </c>
      <c r="W205" s="320">
        <f t="shared" si="51"/>
        <v>193.43846662076129</v>
      </c>
      <c r="X205" s="320">
        <f t="shared" si="51"/>
        <v>187.72546882859402</v>
      </c>
      <c r="Y205" s="320">
        <f t="shared" si="51"/>
        <v>196.77177854944782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2.1585284518538854</v>
      </c>
      <c r="C206" s="273">
        <f>IF(C$100=0,0,C$100/NMM!C$11*1000)</f>
        <v>1.9815258474248223</v>
      </c>
      <c r="D206" s="273">
        <f>IF(D$100=0,0,D$100/NMM!D$11*1000)</f>
        <v>2.0718970557415393</v>
      </c>
      <c r="E206" s="273">
        <f>IF(E$100=0,0,E$100/NMM!E$11*1000)</f>
        <v>2.1007898290748295</v>
      </c>
      <c r="F206" s="273">
        <f>IF(F$100=0,0,F$100/NMM!F$11*1000)</f>
        <v>1.9969184659378238</v>
      </c>
      <c r="G206" s="273">
        <f>IF(G$100=0,0,G$100/NMM!G$11*1000)</f>
        <v>1.9168535433506428</v>
      </c>
      <c r="H206" s="273">
        <f>IF(H$100=0,0,H$100/NMM!H$11*1000)</f>
        <v>1.9111020496114106</v>
      </c>
      <c r="I206" s="273">
        <f>IF(I$100=0,0,I$100/NMM!I$11*1000)</f>
        <v>1.8803589998610406</v>
      </c>
      <c r="J206" s="273">
        <f>IF(J$100=0,0,J$100/NMM!J$11*1000)</f>
        <v>1.9230849691755949</v>
      </c>
      <c r="K206" s="273">
        <f>IF(K$100=0,0,K$100/NMM!K$11*1000)</f>
        <v>1.75269998325321</v>
      </c>
      <c r="L206" s="273">
        <f>IF(L$100=0,0,L$100/NMM!L$11*1000)</f>
        <v>1.7311906326411433</v>
      </c>
      <c r="M206" s="273">
        <f>IF(M$100=0,0,M$100/NMM!M$11*1000)</f>
        <v>1.7549550262901299</v>
      </c>
      <c r="N206" s="273">
        <f>IF(N$100=0,0,N$100/NMM!N$11*1000)</f>
        <v>1.8141502450554285</v>
      </c>
      <c r="O206" s="273">
        <f>IF(O$100=0,0,O$100/NMM!O$11*1000)</f>
        <v>1.8553366666645421</v>
      </c>
      <c r="P206" s="273">
        <f>IF(P$100=0,0,P$100/NMM!P$11*1000)</f>
        <v>1.7747676248085584</v>
      </c>
      <c r="Q206" s="273">
        <f>IF(Q$100=0,0,Q$100/NMM!Q$11*1000)</f>
        <v>1.7762669213374283</v>
      </c>
      <c r="R206" s="273">
        <f>IF(R$100=0,0,R$100/NMM!R$11*1000)</f>
        <v>1.7548108298386385</v>
      </c>
      <c r="S206" s="273">
        <f>IF(S$100=0,0,S$100/NMM!S$11*1000)</f>
        <v>1.7459561573709792</v>
      </c>
      <c r="T206" s="273">
        <f>IF(T$100=0,0,T$100/NMM!T$11*1000)</f>
        <v>1.7641901699753515</v>
      </c>
      <c r="U206" s="273">
        <f>IF(U$100=0,0,U$100/NMM!U$11*1000)</f>
        <v>1.7046484599693705</v>
      </c>
      <c r="V206" s="273">
        <f>IF(V$100=0,0,V$100/NMM!V$11*1000)</f>
        <v>1.6216738991838864</v>
      </c>
      <c r="W206" s="273">
        <f>IF(W$100=0,0,W$100/NMM!W$11*1000)</f>
        <v>1.6423133265344843</v>
      </c>
      <c r="X206" s="273">
        <f>IF(X$100=0,0,X$100/NMM!X$11*1000)</f>
        <v>1.5938093625977416</v>
      </c>
      <c r="Y206" s="273">
        <f>IF(Y$100=0,0,Y$100/NMM!Y$11*1000)</f>
        <v>1.6706135022777406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2.4201192630601942</v>
      </c>
      <c r="C207" s="274">
        <f>IF(C$101=0,0,C$101/NMM!C$11*1000)</f>
        <v>2.2216658156559288</v>
      </c>
      <c r="D207" s="274">
        <f>IF(D$101=0,0,D$101/NMM!D$11*1000)</f>
        <v>2.3229890582962889</v>
      </c>
      <c r="E207" s="274">
        <f>IF(E$101=0,0,E$101/NMM!E$11*1000)</f>
        <v>2.3553833300730047</v>
      </c>
      <c r="F207" s="274">
        <f>IF(F$101=0,0,F$101/NMM!F$11*1000)</f>
        <v>2.2389238566793197</v>
      </c>
      <c r="G207" s="274">
        <f>IF(G$101=0,0,G$101/NMM!G$11*1000)</f>
        <v>2.1491559125587578</v>
      </c>
      <c r="H207" s="274">
        <f>IF(H$101=0,0,H$101/NMM!H$11*1000)</f>
        <v>2.1427073986289416</v>
      </c>
      <c r="I207" s="274">
        <f>IF(I$101=0,0,I$101/NMM!I$11*1000)</f>
        <v>2.1082386165092579</v>
      </c>
      <c r="J207" s="274">
        <f>IF(J$101=0,0,J$101/NMM!J$11*1000)</f>
        <v>2.1561425212654193</v>
      </c>
      <c r="K207" s="274">
        <f>IF(K$101=0,0,K$101/NMM!K$11*1000)</f>
        <v>1.9651086777166582</v>
      </c>
      <c r="L207" s="274">
        <f>IF(L$101=0,0,L$101/NMM!L$11*1000)</f>
        <v>1.9409926213786153</v>
      </c>
      <c r="M207" s="274">
        <f>IF(M$101=0,0,M$101/NMM!M$11*1000)</f>
        <v>1.9676370081113725</v>
      </c>
      <c r="N207" s="274">
        <f>IF(N$101=0,0,N$101/NMM!N$11*1000)</f>
        <v>2.034006061107605</v>
      </c>
      <c r="O207" s="274">
        <f>IF(O$101=0,0,O$101/NMM!O$11*1000)</f>
        <v>2.0801838412647879</v>
      </c>
      <c r="P207" s="274">
        <f>IF(P$101=0,0,P$101/NMM!P$11*1000)</f>
        <v>1.9898506839536112</v>
      </c>
      <c r="Q207" s="274">
        <f>IF(Q$101=0,0,Q$101/NMM!Q$11*1000)</f>
        <v>1.9915316793592728</v>
      </c>
      <c r="R207" s="274">
        <f>IF(R$101=0,0,R$101/NMM!R$11*1000)</f>
        <v>1.9674753365755557</v>
      </c>
      <c r="S207" s="274">
        <f>IF(S$101=0,0,S$101/NMM!S$11*1000)</f>
        <v>1.9575475714869537</v>
      </c>
      <c r="T207" s="274">
        <f>IF(T$101=0,0,T$101/NMM!T$11*1000)</f>
        <v>1.9779913535037359</v>
      </c>
      <c r="U207" s="274">
        <f>IF(U$101=0,0,U$101/NMM!U$11*1000)</f>
        <v>1.9112338181943178</v>
      </c>
      <c r="V207" s="274">
        <f>IF(V$101=0,0,V$101/NMM!V$11*1000)</f>
        <v>1.8182036185096928</v>
      </c>
      <c r="W207" s="274">
        <f>IF(W$101=0,0,W$101/NMM!W$11*1000)</f>
        <v>1.8413443260907372</v>
      </c>
      <c r="X207" s="274">
        <f>IF(X$101=0,0,X$101/NMM!X$11*1000)</f>
        <v>1.7869621948951666</v>
      </c>
      <c r="Y207" s="274">
        <f>IF(Y$101=0,0,Y$101/NMM!Y$11*1000)</f>
        <v>1.8730741837191673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2.9922813364249135</v>
      </c>
      <c r="C208" s="274">
        <f>IF(C$102=0,0,C$102/NMM!C$11*1000)</f>
        <v>2.6956638597647049</v>
      </c>
      <c r="D208" s="274">
        <f>IF(D$102=0,0,D$102/NMM!D$11*1000)</f>
        <v>3.7345885945175166</v>
      </c>
      <c r="E208" s="274">
        <f>IF(E$102=0,0,E$102/NMM!E$11*1000)</f>
        <v>3.8196892957160489</v>
      </c>
      <c r="F208" s="274">
        <f>IF(F$102=0,0,F$102/NMM!F$11*1000)</f>
        <v>3.1932312690984346</v>
      </c>
      <c r="G208" s="274">
        <f>IF(G$102=0,0,G$102/NMM!G$11*1000)</f>
        <v>2.9402720035440741</v>
      </c>
      <c r="H208" s="274">
        <f>IF(H$102=0,0,H$102/NMM!H$11*1000)</f>
        <v>2.8964162778505598</v>
      </c>
      <c r="I208" s="274">
        <f>IF(I$102=0,0,I$102/NMM!I$11*1000)</f>
        <v>2.9365845010066725</v>
      </c>
      <c r="J208" s="274">
        <f>IF(J$102=0,0,J$102/NMM!J$11*1000)</f>
        <v>3.3471838632818764</v>
      </c>
      <c r="K208" s="274">
        <f>IF(K$102=0,0,K$102/NMM!K$11*1000)</f>
        <v>2.8722528402856904</v>
      </c>
      <c r="L208" s="274">
        <f>IF(L$102=0,0,L$102/NMM!L$11*1000)</f>
        <v>3.2355602290738688</v>
      </c>
      <c r="M208" s="274">
        <f>IF(M$102=0,0,M$102/NMM!M$11*1000)</f>
        <v>2.9893867161852952</v>
      </c>
      <c r="N208" s="274">
        <f>IF(N$102=0,0,N$102/NMM!N$11*1000)</f>
        <v>2.9735187185197356</v>
      </c>
      <c r="O208" s="274">
        <f>IF(O$102=0,0,O$102/NMM!O$11*1000)</f>
        <v>3.0891041982725453</v>
      </c>
      <c r="P208" s="274">
        <f>IF(P$102=0,0,P$102/NMM!P$11*1000)</f>
        <v>3.263962560975656</v>
      </c>
      <c r="Q208" s="274">
        <f>IF(Q$102=0,0,Q$102/NMM!Q$11*1000)</f>
        <v>3.9149716559711467</v>
      </c>
      <c r="R208" s="274">
        <f>IF(R$102=0,0,R$102/NMM!R$11*1000)</f>
        <v>4.2267847425207474</v>
      </c>
      <c r="S208" s="274">
        <f>IF(S$102=0,0,S$102/NMM!S$11*1000)</f>
        <v>4.4225176515482589</v>
      </c>
      <c r="T208" s="274">
        <f>IF(T$102=0,0,T$102/NMM!T$11*1000)</f>
        <v>4.3491848386037129</v>
      </c>
      <c r="U208" s="274">
        <f>IF(U$102=0,0,U$102/NMM!U$11*1000)</f>
        <v>3.7010859360274968</v>
      </c>
      <c r="V208" s="274">
        <f>IF(V$102=0,0,V$102/NMM!V$11*1000)</f>
        <v>4.0300115962616543</v>
      </c>
      <c r="W208" s="274">
        <f>IF(W$102=0,0,W$102/NMM!W$11*1000)</f>
        <v>3.7948767902951439</v>
      </c>
      <c r="X208" s="274">
        <f>IF(X$102=0,0,X$102/NMM!X$11*1000)</f>
        <v>3.877653154288645</v>
      </c>
      <c r="Y208" s="274">
        <f>IF(Y$102=0,0,Y$102/NMM!Y$11*1000)</f>
        <v>4.2571319675238444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1.9373600541223386</v>
      </c>
      <c r="C209" s="274">
        <f>IF(C$103=0,0,C$103/NMM!C$11*1000)</f>
        <v>1.7784935935010002</v>
      </c>
      <c r="D209" s="274">
        <f>IF(D$103=0,0,D$103/NMM!D$11*1000)</f>
        <v>1.8596051345071911</v>
      </c>
      <c r="E209" s="274">
        <f>IF(E$103=0,0,E$103/NMM!E$11*1000)</f>
        <v>1.8855374796938631</v>
      </c>
      <c r="F209" s="274">
        <f>IF(F$103=0,0,F$103/NMM!F$11*1000)</f>
        <v>1.7923090445828802</v>
      </c>
      <c r="G209" s="274">
        <f>IF(G$103=0,0,G$103/NMM!G$11*1000)</f>
        <v>1.7204477806632037</v>
      </c>
      <c r="H209" s="274">
        <f>IF(H$103=0,0,H$103/NMM!H$11*1000)</f>
        <v>1.7152855998208083</v>
      </c>
      <c r="I209" s="274">
        <f>IF(I$103=0,0,I$103/NMM!I$11*1000)</f>
        <v>1.687692562315507</v>
      </c>
      <c r="J209" s="274">
        <f>IF(J$103=0,0,J$103/NMM!J$11*1000)</f>
        <v>1.7260407185108004</v>
      </c>
      <c r="K209" s="274">
        <f>IF(K$103=0,0,K$103/NMM!K$11*1000)</f>
        <v>1.5731138181196018</v>
      </c>
      <c r="L209" s="274">
        <f>IF(L$103=0,0,L$103/NMM!L$11*1000)</f>
        <v>1.55380837110076</v>
      </c>
      <c r="M209" s="274">
        <f>IF(M$103=0,0,M$103/NMM!M$11*1000)</f>
        <v>1.5751378036252386</v>
      </c>
      <c r="N209" s="274">
        <f>IF(N$103=0,0,N$103/NMM!N$11*1000)</f>
        <v>1.6282677274547916</v>
      </c>
      <c r="O209" s="274">
        <f>IF(O$103=0,0,O$103/NMM!O$11*1000)</f>
        <v>1.6652340819771103</v>
      </c>
      <c r="P209" s="274">
        <f>IF(P$103=0,0,P$103/NMM!P$11*1000)</f>
        <v>1.5929203521503696</v>
      </c>
      <c r="Q209" s="274">
        <f>IF(Q$103=0,0,Q$103/NMM!Q$11*1000)</f>
        <v>1.5942660268862396</v>
      </c>
      <c r="R209" s="274">
        <f>IF(R$103=0,0,R$103/NMM!R$11*1000)</f>
        <v>1.5750083819144314</v>
      </c>
      <c r="S209" s="274">
        <f>IF(S$103=0,0,S$103/NMM!S$11*1000)</f>
        <v>1.5670609820474306</v>
      </c>
      <c r="T209" s="274">
        <f>IF(T$103=0,0,T$103/NMM!T$11*1000)</f>
        <v>1.5834266906466081</v>
      </c>
      <c r="U209" s="274">
        <f>IF(U$103=0,0,U$103/NMM!U$11*1000)</f>
        <v>1.5299857779634098</v>
      </c>
      <c r="V209" s="274">
        <f>IF(V$103=0,0,V$103/NMM!V$11*1000)</f>
        <v>1.4555130048868816</v>
      </c>
      <c r="W209" s="274">
        <f>IF(W$103=0,0,W$103/NMM!W$11*1000)</f>
        <v>1.4740376632274583</v>
      </c>
      <c r="X209" s="274">
        <f>IF(X$103=0,0,X$103/NMM!X$11*1000)</f>
        <v>1.4305035406556998</v>
      </c>
      <c r="Y209" s="274">
        <f>IF(Y$103=0,0,Y$103/NMM!Y$11*1000)</f>
        <v>1.4994381299030479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2.0496257051215445</v>
      </c>
      <c r="C210" s="275">
        <f>IF(C$104=0,0,C$104/NMM!C$11*1000)</f>
        <v>1.8866445504197016</v>
      </c>
      <c r="D210" s="275">
        <f>IF(D$104=0,0,D$104/NMM!D$11*1000)</f>
        <v>1.9207309812969073</v>
      </c>
      <c r="E210" s="275">
        <f>IF(E$104=0,0,E$104/NMM!E$11*1000)</f>
        <v>1.9493432075407662</v>
      </c>
      <c r="F210" s="275">
        <f>IF(F$104=0,0,F$104/NMM!F$11*1000)</f>
        <v>1.8330237650892705</v>
      </c>
      <c r="G210" s="275">
        <f>IF(G$104=0,0,G$104/NMM!G$11*1000)</f>
        <v>1.7852047569547782</v>
      </c>
      <c r="H210" s="275">
        <f>IF(H$104=0,0,H$104/NMM!H$11*1000)</f>
        <v>1.7611125501177973</v>
      </c>
      <c r="I210" s="275">
        <f>IF(I$104=0,0,I$104/NMM!I$11*1000)</f>
        <v>1.738808289753117</v>
      </c>
      <c r="J210" s="275">
        <f>IF(J$104=0,0,J$104/NMM!J$11*1000)</f>
        <v>1.7851358526407213</v>
      </c>
      <c r="K210" s="275">
        <f>IF(K$104=0,0,K$104/NMM!K$11*1000)</f>
        <v>1.6105821515148042</v>
      </c>
      <c r="L210" s="275">
        <f>IF(L$104=0,0,L$104/NMM!L$11*1000)</f>
        <v>1.6112904866445623</v>
      </c>
      <c r="M210" s="275">
        <f>IF(M$104=0,0,M$104/NMM!M$11*1000)</f>
        <v>1.6087068414503087</v>
      </c>
      <c r="N210" s="275">
        <f>IF(N$104=0,0,N$104/NMM!N$11*1000)</f>
        <v>1.648783783549477</v>
      </c>
      <c r="O210" s="275">
        <f>IF(O$104=0,0,O$104/NMM!O$11*1000)</f>
        <v>1.6736256026990375</v>
      </c>
      <c r="P210" s="275">
        <f>IF(P$104=0,0,P$104/NMM!P$11*1000)</f>
        <v>1.6370583285116465</v>
      </c>
      <c r="Q210" s="275">
        <f>IF(Q$104=0,0,Q$104/NMM!Q$11*1000)</f>
        <v>1.7307248332997931</v>
      </c>
      <c r="R210" s="275">
        <f>IF(R$104=0,0,R$104/NMM!R$11*1000)</f>
        <v>1.7664981980817718</v>
      </c>
      <c r="S210" s="275">
        <f>IF(S$104=0,0,S$104/NMM!S$11*1000)</f>
        <v>1.7970614975847787</v>
      </c>
      <c r="T210" s="275">
        <f>IF(T$104=0,0,T$104/NMM!T$11*1000)</f>
        <v>1.9222606954409902</v>
      </c>
      <c r="U210" s="275">
        <f>IF(U$104=0,0,U$104/NMM!U$11*1000)</f>
        <v>1.7802956620240271</v>
      </c>
      <c r="V210" s="275">
        <f>IF(V$104=0,0,V$104/NMM!V$11*1000)</f>
        <v>1.8046962009473073</v>
      </c>
      <c r="W210" s="275">
        <f>IF(W$104=0,0,W$104/NMM!W$11*1000)</f>
        <v>1.9110082370661945</v>
      </c>
      <c r="X210" s="275">
        <f>IF(X$104=0,0,X$104/NMM!X$11*1000)</f>
        <v>1.9967717032256007</v>
      </c>
      <c r="Y210" s="275">
        <f>IF(Y$104=0,0,Y$104/NMM!Y$11*1000)</f>
        <v>2.1971030794340449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200.28332765308636</v>
      </c>
      <c r="C211" s="276">
        <f>IF(C$110=0,0,C$110/NMM!C$11*1000)</f>
        <v>184.30777242836098</v>
      </c>
      <c r="D211" s="276">
        <f>IF(D$110=0,0,D$110/NMM!D$11*1000)</f>
        <v>184.67009404554793</v>
      </c>
      <c r="E211" s="276">
        <f>IF(E$110=0,0,E$110/NMM!E$11*1000)</f>
        <v>186.95195173479729</v>
      </c>
      <c r="F211" s="276">
        <f>IF(F$110=0,0,F$110/NMM!F$11*1000)</f>
        <v>181.59221488777902</v>
      </c>
      <c r="G211" s="276">
        <f>IF(G$110=0,0,G$110/NMM!G$11*1000)</f>
        <v>175.39127926727204</v>
      </c>
      <c r="H211" s="276">
        <f>IF(H$110=0,0,H$110/NMM!H$11*1000)</f>
        <v>175.19177753875482</v>
      </c>
      <c r="I211" s="276">
        <f>IF(I$110=0,0,I$110/NMM!I$11*1000)</f>
        <v>171.6015773055455</v>
      </c>
      <c r="J211" s="276">
        <f>IF(J$110=0,0,J$110/NMM!J$11*1000)</f>
        <v>172.45685635635701</v>
      </c>
      <c r="K211" s="276">
        <f>IF(K$110=0,0,K$110/NMM!K$11*1000)</f>
        <v>158.76797397860463</v>
      </c>
      <c r="L211" s="276">
        <f>IF(L$110=0,0,L$110/NMM!L$11*1000)</f>
        <v>153.28002225833259</v>
      </c>
      <c r="M211" s="276">
        <f>IF(M$110=0,0,M$110/NMM!M$11*1000)</f>
        <v>157.97383324851455</v>
      </c>
      <c r="N211" s="276">
        <f>IF(N$110=0,0,N$110/NMM!N$11*1000)</f>
        <v>164.34631032566242</v>
      </c>
      <c r="O211" s="276">
        <f>IF(O$110=0,0,O$110/NMM!O$11*1000)</f>
        <v>167.66436557740042</v>
      </c>
      <c r="P211" s="276">
        <f>IF(P$110=0,0,P$110/NMM!P$11*1000)</f>
        <v>157.62053614287612</v>
      </c>
      <c r="Q211" s="276">
        <f>IF(Q$110=0,0,Q$110/NMM!Q$11*1000)</f>
        <v>151.94220889189046</v>
      </c>
      <c r="R211" s="276">
        <f>IF(R$110=0,0,R$110/NMM!R$11*1000)</f>
        <v>146.88241282814298</v>
      </c>
      <c r="S211" s="276">
        <f>IF(S$110=0,0,S$110/NMM!S$11*1000)</f>
        <v>144.18741755142295</v>
      </c>
      <c r="T211" s="276">
        <f>IF(T$110=0,0,T$110/NMM!T$11*1000)</f>
        <v>146.65080582308289</v>
      </c>
      <c r="U211" s="276">
        <f>IF(U$110=0,0,U$110/NMM!U$11*1000)</f>
        <v>146.20079782691559</v>
      </c>
      <c r="V211" s="276">
        <f>IF(V$110=0,0,V$110/NMM!V$11*1000)</f>
        <v>134.48498922640925</v>
      </c>
      <c r="W211" s="276">
        <f>IF(W$110=0,0,W$110/NMM!W$11*1000)</f>
        <v>138.64983672447227</v>
      </c>
      <c r="X211" s="276">
        <f>IF(X$110=0,0,X$110/NMM!X$11*1000)</f>
        <v>132.70249408216904</v>
      </c>
      <c r="Y211" s="276">
        <f>IF(Y$110=0,0,Y$110/NMM!Y$11*1000)</f>
        <v>137.29973329478682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12.321019136909154</v>
      </c>
      <c r="C212" s="276">
        <f>IF(C$118=0,0,C$118/NMM!C$11*1000)</f>
        <v>11.099666865722456</v>
      </c>
      <c r="D212" s="276">
        <f>IF(D$118=0,0,D$118/NMM!D$11*1000)</f>
        <v>15.377543876442116</v>
      </c>
      <c r="E212" s="276">
        <f>IF(E$118=0,0,E$118/NMM!E$11*1000)</f>
        <v>15.727954566529242</v>
      </c>
      <c r="F212" s="276">
        <f>IF(F$118=0,0,F$118/NMM!F$11*1000)</f>
        <v>13.148450680825812</v>
      </c>
      <c r="G212" s="276">
        <f>IF(G$118=0,0,G$118/NMM!G$11*1000)</f>
        <v>12.106865481662178</v>
      </c>
      <c r="H212" s="276">
        <f>IF(H$118=0,0,H$118/NMM!H$11*1000)</f>
        <v>11.926285123473528</v>
      </c>
      <c r="I212" s="276">
        <f>IF(I$118=0,0,I$118/NMM!I$11*1000)</f>
        <v>12.091681819358216</v>
      </c>
      <c r="J212" s="276">
        <f>IF(J$118=0,0,J$118/NMM!J$11*1000)</f>
        <v>13.782365960121467</v>
      </c>
      <c r="K212" s="276">
        <f>IF(K$118=0,0,K$118/NMM!K$11*1000)</f>
        <v>11.826789740794711</v>
      </c>
      <c r="L212" s="276">
        <f>IF(L$118=0,0,L$118/NMM!L$11*1000)</f>
        <v>13.322744427725254</v>
      </c>
      <c r="M212" s="276">
        <f>IF(M$118=0,0,M$118/NMM!M$11*1000)</f>
        <v>12.309100247153607</v>
      </c>
      <c r="N212" s="276">
        <f>IF(N$118=0,0,N$118/NMM!N$11*1000)</f>
        <v>12.243762171979379</v>
      </c>
      <c r="O212" s="276">
        <f>IF(O$118=0,0,O$118/NMM!O$11*1000)</f>
        <v>12.719697001584901</v>
      </c>
      <c r="P212" s="276">
        <f>IF(P$118=0,0,P$118/NMM!P$11*1000)</f>
        <v>13.43969388385924</v>
      </c>
      <c r="Q212" s="276">
        <f>IF(Q$118=0,0,Q$118/NMM!Q$11*1000)</f>
        <v>16.120289261072244</v>
      </c>
      <c r="R212" s="276">
        <f>IF(R$118=0,0,R$118/NMM!R$11*1000)</f>
        <v>17.404210983187596</v>
      </c>
      <c r="S212" s="276">
        <f>IF(S$118=0,0,S$118/NMM!S$11*1000)</f>
        <v>18.210160907913668</v>
      </c>
      <c r="T212" s="276">
        <f>IF(T$118=0,0,T$118/NMM!T$11*1000)</f>
        <v>17.90820568042405</v>
      </c>
      <c r="U212" s="276">
        <f>IF(U$118=0,0,U$118/NMM!U$11*1000)</f>
        <v>15.239593312981384</v>
      </c>
      <c r="V212" s="276">
        <f>IF(V$118=0,0,V$118/NMM!V$11*1000)</f>
        <v>16.593977777113214</v>
      </c>
      <c r="W212" s="276">
        <f>IF(W$118=0,0,W$118/NMM!W$11*1000)</f>
        <v>15.625786581719741</v>
      </c>
      <c r="X212" s="276">
        <f>IF(X$118=0,0,X$118/NMM!X$11*1000)</f>
        <v>15.966626579761584</v>
      </c>
      <c r="Y212" s="276">
        <f>IF(Y$118=0,0,Y$118/NMM!Y$11*1000)</f>
        <v>17.529168732134419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19.084020664443074</v>
      </c>
      <c r="C213" s="276">
        <f>IF(C$119=0,0,C$119/NMM!C$11*1000)</f>
        <v>17.516571376057907</v>
      </c>
      <c r="D213" s="276">
        <f>IF(D$119=0,0,D$119/NMM!D$11*1000)</f>
        <v>18.357668290679051</v>
      </c>
      <c r="E213" s="276">
        <f>IF(E$119=0,0,E$119/NMM!E$11*1000)</f>
        <v>18.614903966270422</v>
      </c>
      <c r="F213" s="276">
        <f>IF(F$119=0,0,F$119/NMM!F$11*1000)</f>
        <v>17.677793178621769</v>
      </c>
      <c r="G213" s="276">
        <f>IF(G$119=0,0,G$119/NMM!G$11*1000)</f>
        <v>16.961822649801856</v>
      </c>
      <c r="H213" s="276">
        <f>IF(H$119=0,0,H$119/NMM!H$11*1000)</f>
        <v>16.910913342942223</v>
      </c>
      <c r="I213" s="276">
        <f>IF(I$119=0,0,I$119/NMM!I$11*1000)</f>
        <v>16.642029295174275</v>
      </c>
      <c r="J213" s="276">
        <f>IF(J$119=0,0,J$119/NMM!J$11*1000)</f>
        <v>17.03399233524161</v>
      </c>
      <c r="K213" s="276">
        <f>IF(K$119=0,0,K$119/NMM!K$11*1000)</f>
        <v>15.518607654596337</v>
      </c>
      <c r="L213" s="276">
        <f>IF(L$119=0,0,L$119/NMM!L$11*1000)</f>
        <v>15.343207529710599</v>
      </c>
      <c r="M213" s="276">
        <f>IF(M$119=0,0,M$119/NMM!M$11*1000)</f>
        <v>15.543610889272557</v>
      </c>
      <c r="N213" s="276">
        <f>IF(N$119=0,0,N$119/NMM!N$11*1000)</f>
        <v>16.064128487480691</v>
      </c>
      <c r="O213" s="276">
        <f>IF(O$119=0,0,O$119/NMM!O$11*1000)</f>
        <v>16.431807586356378</v>
      </c>
      <c r="P213" s="276">
        <f>IF(P$119=0,0,P$119/NMM!P$11*1000)</f>
        <v>15.728350728709241</v>
      </c>
      <c r="Q213" s="276">
        <f>IF(Q$119=0,0,Q$119/NMM!Q$11*1000)</f>
        <v>15.761558518524833</v>
      </c>
      <c r="R213" s="276">
        <f>IF(R$119=0,0,R$119/NMM!R$11*1000)</f>
        <v>15.581775924078766</v>
      </c>
      <c r="S213" s="276">
        <f>IF(S$119=0,0,S$119/NMM!S$11*1000)</f>
        <v>15.509159585430277</v>
      </c>
      <c r="T213" s="276">
        <f>IF(T$119=0,0,T$119/NMM!T$11*1000)</f>
        <v>15.657931161299967</v>
      </c>
      <c r="U213" s="276">
        <f>IF(U$119=0,0,U$119/NMM!U$11*1000)</f>
        <v>15.114509715192607</v>
      </c>
      <c r="V213" s="276">
        <f>IF(V$119=0,0,V$119/NMM!V$11*1000)</f>
        <v>14.391470032455048</v>
      </c>
      <c r="W213" s="276">
        <f>IF(W$119=0,0,W$119/NMM!W$11*1000)</f>
        <v>14.556253406128388</v>
      </c>
      <c r="X213" s="276">
        <f>IF(X$119=0,0,X$119/NMM!X$11*1000)</f>
        <v>14.123504493674814</v>
      </c>
      <c r="Y213" s="276">
        <f>IF(Y$119=0,0,Y$119/NMM!Y$11*1000)</f>
        <v>14.804103560225673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10.994140152934337</v>
      </c>
      <c r="C214" s="277">
        <f>IF(C$127=0,0,C$127/NMM!C$11*1000)</f>
        <v>9.9043181263369764</v>
      </c>
      <c r="D214" s="277">
        <f>IF(D$127=0,0,D$127/NMM!D$11*1000)</f>
        <v>13.721500689748378</v>
      </c>
      <c r="E214" s="277">
        <f>IF(E$127=0,0,E$127/NMM!E$11*1000)</f>
        <v>14.034174843979969</v>
      </c>
      <c r="F214" s="277">
        <f>IF(F$127=0,0,F$127/NMM!F$11*1000)</f>
        <v>11.732463684429206</v>
      </c>
      <c r="G214" s="277">
        <f>IF(G$127=0,0,G$127/NMM!G$11*1000)</f>
        <v>10.80304919902165</v>
      </c>
      <c r="H214" s="277">
        <f>IF(H$127=0,0,H$127/NMM!H$11*1000)</f>
        <v>10.641915956330244</v>
      </c>
      <c r="I214" s="277">
        <f>IF(I$127=0,0,I$127/NMM!I$11*1000)</f>
        <v>10.789500700350429</v>
      </c>
      <c r="J214" s="277">
        <f>IF(J$127=0,0,J$127/NMM!J$11*1000)</f>
        <v>12.298111164416103</v>
      </c>
      <c r="K214" s="277">
        <f>IF(K$127=0,0,K$127/NMM!K$11*1000)</f>
        <v>10.553135461016838</v>
      </c>
      <c r="L214" s="277">
        <f>IF(L$127=0,0,L$127/NMM!L$11*1000)</f>
        <v>11.887987335508706</v>
      </c>
      <c r="M214" s="277">
        <f>IF(M$127=0,0,M$127/NMM!M$11*1000)</f>
        <v>10.983504835921694</v>
      </c>
      <c r="N214" s="277">
        <f>IF(N$127=0,0,N$127/NMM!N$11*1000)</f>
        <v>10.925203168843158</v>
      </c>
      <c r="O214" s="277">
        <f>IF(O$127=0,0,O$127/NMM!O$11*1000)</f>
        <v>11.349883478337318</v>
      </c>
      <c r="P214" s="277">
        <f>IF(P$127=0,0,P$127/NMM!P$11*1000)</f>
        <v>11.992342234828261</v>
      </c>
      <c r="Q214" s="277">
        <f>IF(Q$127=0,0,Q$127/NMM!Q$11*1000)</f>
        <v>14.384258109879866</v>
      </c>
      <c r="R214" s="277">
        <f>IF(R$127=0,0,R$127/NMM!R$11*1000)</f>
        <v>15.529911338844345</v>
      </c>
      <c r="S214" s="277">
        <f>IF(S$127=0,0,S$127/NMM!S$11*1000)</f>
        <v>16.249066656292218</v>
      </c>
      <c r="T214" s="277">
        <f>IF(T$127=0,0,T$127/NMM!T$11*1000)</f>
        <v>15.979629684070719</v>
      </c>
      <c r="U214" s="277">
        <f>IF(U$127=0,0,U$127/NMM!U$11*1000)</f>
        <v>13.598406340814176</v>
      </c>
      <c r="V214" s="277">
        <f>IF(V$127=0,0,V$127/NMM!V$11*1000)</f>
        <v>14.806934016501048</v>
      </c>
      <c r="W214" s="277">
        <f>IF(W$127=0,0,W$127/NMM!W$11*1000)</f>
        <v>13.943009565226868</v>
      </c>
      <c r="X214" s="277">
        <f>IF(X$127=0,0,X$127/NMM!X$11*1000)</f>
        <v>14.24714371732574</v>
      </c>
      <c r="Y214" s="277">
        <f>IF(Y$127=0,0,Y$127/NMM!Y$11*1000)</f>
        <v>15.641412099443048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29.181779737826758</v>
      </c>
      <c r="C5" s="223">
        <v>25.271302070580141</v>
      </c>
      <c r="D5" s="223">
        <v>30.475617693118551</v>
      </c>
      <c r="E5" s="223">
        <v>31.608922518957911</v>
      </c>
      <c r="F5" s="223">
        <v>37.537604633190767</v>
      </c>
      <c r="G5" s="223">
        <v>40.05108180912525</v>
      </c>
      <c r="H5" s="223">
        <v>48.039212422941809</v>
      </c>
      <c r="I5" s="223">
        <v>50.092171359581172</v>
      </c>
      <c r="J5" s="223">
        <v>49.730585217522169</v>
      </c>
      <c r="K5" s="223">
        <v>25.72904074830479</v>
      </c>
      <c r="L5" s="223">
        <v>36.626843445323587</v>
      </c>
      <c r="M5" s="223">
        <v>43.196444047422219</v>
      </c>
      <c r="N5" s="223">
        <v>46.913984109964851</v>
      </c>
      <c r="O5" s="223">
        <v>50.162242123292764</v>
      </c>
      <c r="P5" s="223">
        <v>43.110734329341859</v>
      </c>
      <c r="Q5" s="223">
        <v>48.10758458580537</v>
      </c>
      <c r="R5" s="223">
        <v>50.028187400809443</v>
      </c>
      <c r="S5" s="223">
        <v>51.135059247415093</v>
      </c>
      <c r="T5" s="223">
        <v>57.273403581440022</v>
      </c>
      <c r="U5" s="223">
        <v>59.296011945548933</v>
      </c>
      <c r="V5" s="223">
        <v>57.26555889109629</v>
      </c>
      <c r="W5" s="223">
        <v>63.947466941548683</v>
      </c>
      <c r="X5" s="223">
        <v>67.550106061877614</v>
      </c>
      <c r="Y5" s="223">
        <v>52.976634596031282</v>
      </c>
      <c r="DA5" s="89" t="s">
        <v>1579</v>
      </c>
    </row>
    <row r="6" spans="1:105" ht="12" customHeight="1" x14ac:dyDescent="0.25">
      <c r="A6" s="55" t="s">
        <v>91</v>
      </c>
      <c r="B6" s="259">
        <v>0.1130096181484416</v>
      </c>
      <c r="C6" s="259">
        <v>9.7800648768435611E-2</v>
      </c>
      <c r="D6" s="259">
        <v>0.1151685258357555</v>
      </c>
      <c r="E6" s="259">
        <v>0.1170543899604511</v>
      </c>
      <c r="F6" s="259">
        <v>0.13991892014489929</v>
      </c>
      <c r="G6" s="259">
        <v>0.1495925491916337</v>
      </c>
      <c r="H6" s="259">
        <v>0.1785261278936191</v>
      </c>
      <c r="I6" s="259">
        <v>0.18581892758950061</v>
      </c>
      <c r="J6" s="259">
        <v>0.18343858264038779</v>
      </c>
      <c r="K6" s="259">
        <v>9.6116639546714316E-2</v>
      </c>
      <c r="L6" s="259">
        <v>0.13471681337866459</v>
      </c>
      <c r="M6" s="259">
        <v>0.15882232765626381</v>
      </c>
      <c r="N6" s="259">
        <v>0.1727854875819255</v>
      </c>
      <c r="O6" s="259">
        <v>0.18454856655190979</v>
      </c>
      <c r="P6" s="259">
        <v>0.15854230241204501</v>
      </c>
      <c r="Q6" s="259">
        <v>0.17629253378923229</v>
      </c>
      <c r="R6" s="259">
        <v>0.18302790383739659</v>
      </c>
      <c r="S6" s="259">
        <v>0.18718366616013249</v>
      </c>
      <c r="T6" s="259">
        <v>0.20964945071433971</v>
      </c>
      <c r="U6" s="259">
        <v>0.2174963411690562</v>
      </c>
      <c r="V6" s="259">
        <v>0.20969690040490391</v>
      </c>
      <c r="W6" s="259">
        <v>0.2342984922369194</v>
      </c>
      <c r="X6" s="259">
        <v>0.24697822797740471</v>
      </c>
      <c r="Y6" s="259">
        <v>0.19444285545122489</v>
      </c>
      <c r="DA6" s="67" t="s">
        <v>1580</v>
      </c>
    </row>
    <row r="7" spans="1:105" ht="12" customHeight="1" x14ac:dyDescent="0.25">
      <c r="A7" s="173" t="s">
        <v>92</v>
      </c>
      <c r="B7" s="224">
        <v>1.170505508832361E-2</v>
      </c>
      <c r="C7" s="224">
        <v>1.0129774794961671E-2</v>
      </c>
      <c r="D7" s="224">
        <v>1.192866555462411E-2</v>
      </c>
      <c r="E7" s="224">
        <v>1.2123995331242419E-2</v>
      </c>
      <c r="F7" s="224">
        <v>1.449220601775285E-2</v>
      </c>
      <c r="G7" s="224">
        <v>1.549415932713669E-2</v>
      </c>
      <c r="H7" s="224">
        <v>1.8490976218989499E-2</v>
      </c>
      <c r="I7" s="224">
        <v>1.924633336103625E-2</v>
      </c>
      <c r="J7" s="224">
        <v>1.8999787365969009E-2</v>
      </c>
      <c r="K7" s="224">
        <v>9.9553522897586118E-3</v>
      </c>
      <c r="L7" s="224">
        <v>1.3953393947844469E-2</v>
      </c>
      <c r="M7" s="224">
        <v>1.645014048300264E-2</v>
      </c>
      <c r="N7" s="224">
        <v>1.789638513734932E-2</v>
      </c>
      <c r="O7" s="224">
        <v>1.9114754773561261E-2</v>
      </c>
      <c r="P7" s="224">
        <v>1.6421136660466081E-2</v>
      </c>
      <c r="Q7" s="224">
        <v>1.8259630051599911E-2</v>
      </c>
      <c r="R7" s="224">
        <v>1.8957251004096631E-2</v>
      </c>
      <c r="S7" s="224">
        <v>1.938768717155373E-2</v>
      </c>
      <c r="T7" s="224">
        <v>2.1714597483417589E-2</v>
      </c>
      <c r="U7" s="224">
        <v>2.252734498711988E-2</v>
      </c>
      <c r="V7" s="224">
        <v>2.1719512120340321E-2</v>
      </c>
      <c r="W7" s="224">
        <v>2.4267640256442371E-2</v>
      </c>
      <c r="X7" s="224">
        <v>2.5580953298105918E-2</v>
      </c>
      <c r="Y7" s="224">
        <v>2.013956309097498E-2</v>
      </c>
      <c r="DA7" s="177" t="s">
        <v>1581</v>
      </c>
    </row>
    <row r="8" spans="1:105" ht="12" customHeight="1" x14ac:dyDescent="0.25">
      <c r="A8" s="173" t="s">
        <v>93</v>
      </c>
      <c r="B8" s="224">
        <v>0.17754744945783979</v>
      </c>
      <c r="C8" s="224">
        <v>0.1503103044555725</v>
      </c>
      <c r="D8" s="224">
        <v>0.24637285840790971</v>
      </c>
      <c r="E8" s="224">
        <v>0.25156101805020659</v>
      </c>
      <c r="F8" s="224">
        <v>0.25831616686237929</v>
      </c>
      <c r="G8" s="224">
        <v>0.26347498418942739</v>
      </c>
      <c r="H8" s="224">
        <v>0.30941140152751262</v>
      </c>
      <c r="I8" s="224">
        <v>0.33170777388040529</v>
      </c>
      <c r="J8" s="224">
        <v>0.37530186250594011</v>
      </c>
      <c r="K8" s="224">
        <v>0.17975291562959289</v>
      </c>
      <c r="L8" s="224">
        <v>0.30183887783128871</v>
      </c>
      <c r="M8" s="224">
        <v>0.31818322223925782</v>
      </c>
      <c r="N8" s="224">
        <v>0.33094639458238811</v>
      </c>
      <c r="O8" s="224">
        <v>0.36058036242882002</v>
      </c>
      <c r="P8" s="224">
        <v>0.34892132105864582</v>
      </c>
      <c r="Q8" s="224">
        <v>0.48718467330204251</v>
      </c>
      <c r="R8" s="224">
        <v>0.56674544242725211</v>
      </c>
      <c r="S8" s="224">
        <v>0.62288727314031977</v>
      </c>
      <c r="T8" s="224">
        <v>0.66976511422653984</v>
      </c>
      <c r="U8" s="224">
        <v>0.58915012170717684</v>
      </c>
      <c r="V8" s="224">
        <v>0.67763517064533563</v>
      </c>
      <c r="W8" s="224">
        <v>0.68839941163227003</v>
      </c>
      <c r="X8" s="224">
        <v>0.7783152626376858</v>
      </c>
      <c r="Y8" s="224">
        <v>0.64024740857810436</v>
      </c>
      <c r="DA8" s="177" t="s">
        <v>1582</v>
      </c>
    </row>
    <row r="9" spans="1:105" ht="12" customHeight="1" x14ac:dyDescent="0.25">
      <c r="A9" s="173" t="s">
        <v>94</v>
      </c>
      <c r="B9" s="224">
        <v>2.22864064407392E-2</v>
      </c>
      <c r="C9" s="224">
        <v>1.9287075244855109E-2</v>
      </c>
      <c r="D9" s="224">
        <v>2.2712160416160251E-2</v>
      </c>
      <c r="E9" s="224">
        <v>2.3084068002997421E-2</v>
      </c>
      <c r="F9" s="224">
        <v>2.7593137417760219E-2</v>
      </c>
      <c r="G9" s="224">
        <v>2.9500854939726179E-2</v>
      </c>
      <c r="H9" s="224">
        <v>3.5206789578763387E-2</v>
      </c>
      <c r="I9" s="224">
        <v>3.6644988386760641E-2</v>
      </c>
      <c r="J9" s="224">
        <v>3.6175565200714618E-2</v>
      </c>
      <c r="K9" s="224">
        <v>1.8954975069842249E-2</v>
      </c>
      <c r="L9" s="224">
        <v>2.656724008583454E-2</v>
      </c>
      <c r="M9" s="224">
        <v>3.132104155384724E-2</v>
      </c>
      <c r="N9" s="224">
        <v>3.4074689096409358E-2</v>
      </c>
      <c r="O9" s="224">
        <v>3.6394462963579059E-2</v>
      </c>
      <c r="P9" s="224">
        <v>3.1265818321448299E-2</v>
      </c>
      <c r="Q9" s="224">
        <v>3.4766306840660371E-2</v>
      </c>
      <c r="R9" s="224">
        <v>3.6094576034747881E-2</v>
      </c>
      <c r="S9" s="224">
        <v>3.6914125819209137E-2</v>
      </c>
      <c r="T9" s="224">
        <v>4.1344559385735162E-2</v>
      </c>
      <c r="U9" s="224">
        <v>4.2892029351876103E-2</v>
      </c>
      <c r="V9" s="224">
        <v>4.1353916846690493E-2</v>
      </c>
      <c r="W9" s="224">
        <v>4.6205548801921778E-2</v>
      </c>
      <c r="X9" s="224">
        <v>4.8706094763438422E-2</v>
      </c>
      <c r="Y9" s="224">
        <v>3.8345696384813922E-2</v>
      </c>
      <c r="DA9" s="177" t="s">
        <v>1583</v>
      </c>
    </row>
    <row r="10" spans="1:105" ht="12" customHeight="1" x14ac:dyDescent="0.25">
      <c r="A10" s="56" t="s">
        <v>95</v>
      </c>
      <c r="B10" s="260">
        <v>0.1312576545764873</v>
      </c>
      <c r="C10" s="260">
        <v>0.11334059640683079</v>
      </c>
      <c r="D10" s="260">
        <v>0.14342807862949719</v>
      </c>
      <c r="E10" s="260">
        <v>0.14560574821200861</v>
      </c>
      <c r="F10" s="260">
        <v>0.16452399144210819</v>
      </c>
      <c r="G10" s="260">
        <v>0.1744335862275779</v>
      </c>
      <c r="H10" s="260">
        <v>0.20653089859979251</v>
      </c>
      <c r="I10" s="260">
        <v>0.21601217284369839</v>
      </c>
      <c r="J10" s="260">
        <v>0.22316876038502251</v>
      </c>
      <c r="K10" s="260">
        <v>0.11171784142395461</v>
      </c>
      <c r="L10" s="260">
        <v>0.17103626824064891</v>
      </c>
      <c r="M10" s="260">
        <v>0.1931286295040773</v>
      </c>
      <c r="N10" s="260">
        <v>0.2061239253856772</v>
      </c>
      <c r="O10" s="260">
        <v>0.22191473196905279</v>
      </c>
      <c r="P10" s="260">
        <v>0.20174129866578799</v>
      </c>
      <c r="Q10" s="260">
        <v>0.25473677614602042</v>
      </c>
      <c r="R10" s="260">
        <v>0.28407561641504231</v>
      </c>
      <c r="S10" s="260">
        <v>0.30576420236830731</v>
      </c>
      <c r="T10" s="260">
        <v>0.36711164631406601</v>
      </c>
      <c r="U10" s="260">
        <v>0.34711895584685942</v>
      </c>
      <c r="V10" s="260">
        <v>0.37929468069712458</v>
      </c>
      <c r="W10" s="260">
        <v>0.44169846694362308</v>
      </c>
      <c r="X10" s="260">
        <v>0.52299788314835371</v>
      </c>
      <c r="Y10" s="260">
        <v>0.43622089110514539</v>
      </c>
      <c r="DA10" s="68" t="s">
        <v>1584</v>
      </c>
    </row>
    <row r="11" spans="1:105" ht="12" customHeight="1" x14ac:dyDescent="0.25">
      <c r="A11" s="37" t="s">
        <v>159</v>
      </c>
      <c r="B11" s="226">
        <v>2.3445634567447219E-3</v>
      </c>
      <c r="C11" s="226">
        <v>1.9689110004448679E-3</v>
      </c>
      <c r="D11" s="226">
        <v>2.566752518125142E-3</v>
      </c>
      <c r="E11" s="226">
        <v>2.5635440843131529E-3</v>
      </c>
      <c r="F11" s="226">
        <v>6.9595020791207267E-3</v>
      </c>
      <c r="G11" s="226">
        <v>1.161605376903785E-2</v>
      </c>
      <c r="H11" s="226">
        <v>9.8007939091553052E-3</v>
      </c>
      <c r="I11" s="226">
        <v>9.7591218298972854E-3</v>
      </c>
      <c r="J11" s="226">
        <v>1.048971586053803E-2</v>
      </c>
      <c r="K11" s="226">
        <v>9.4367680032696188E-3</v>
      </c>
      <c r="L11" s="226">
        <v>7.7378215004248064E-3</v>
      </c>
      <c r="M11" s="226">
        <v>4.4959186514906676E-3</v>
      </c>
      <c r="N11" s="226">
        <v>9.3371874514120799E-3</v>
      </c>
      <c r="O11" s="226">
        <v>9.8514968401642936E-3</v>
      </c>
      <c r="P11" s="226">
        <v>7.7041372622706633E-3</v>
      </c>
      <c r="Q11" s="226">
        <v>7.7739611989235966E-3</v>
      </c>
      <c r="R11" s="226">
        <v>3.52760553670155E-3</v>
      </c>
      <c r="S11" s="226">
        <v>5.6999827854294352E-3</v>
      </c>
      <c r="T11" s="226">
        <v>9.6031720950449997E-3</v>
      </c>
      <c r="U11" s="226">
        <v>1.065551230753837E-2</v>
      </c>
      <c r="V11" s="226">
        <v>9.8993244180206677E-3</v>
      </c>
      <c r="W11" s="226">
        <v>1.269324283524963E-2</v>
      </c>
      <c r="X11" s="226">
        <v>1.3211384479331029E-2</v>
      </c>
      <c r="Y11" s="226">
        <v>7.961662580376002E-3</v>
      </c>
      <c r="DA11" s="69" t="s">
        <v>1585</v>
      </c>
    </row>
    <row r="12" spans="1:105" ht="12" customHeight="1" x14ac:dyDescent="0.25">
      <c r="A12" s="37" t="s">
        <v>35</v>
      </c>
      <c r="B12" s="226">
        <v>0.10796876697919471</v>
      </c>
      <c r="C12" s="226">
        <v>9.4300176732045174E-2</v>
      </c>
      <c r="D12" s="226">
        <v>8.5190792424254355E-2</v>
      </c>
      <c r="E12" s="226">
        <v>8.5203972661529778E-2</v>
      </c>
      <c r="F12" s="226">
        <v>0.1070420394272952</v>
      </c>
      <c r="G12" s="226">
        <v>0.1215286965438287</v>
      </c>
      <c r="H12" s="226">
        <v>0.14327277240609329</v>
      </c>
      <c r="I12" s="226">
        <v>0.14871512932059819</v>
      </c>
      <c r="J12" s="226">
        <v>0.13836770841397469</v>
      </c>
      <c r="K12" s="226">
        <v>6.5921823432043211E-2</v>
      </c>
      <c r="L12" s="226">
        <v>9.0139164995921284E-2</v>
      </c>
      <c r="M12" s="226">
        <v>0.11631651904071109</v>
      </c>
      <c r="N12" s="226">
        <v>0.12110858392889751</v>
      </c>
      <c r="O12" s="226">
        <v>0.1189867776368396</v>
      </c>
      <c r="P12" s="226">
        <v>9.6354991730893957E-2</v>
      </c>
      <c r="Q12" s="226">
        <v>9.4989452341543962E-2</v>
      </c>
      <c r="R12" s="226">
        <v>9.6311225933096253E-2</v>
      </c>
      <c r="S12" s="226">
        <v>9.0960621352460691E-2</v>
      </c>
      <c r="T12" s="226">
        <v>8.892593269708407E-2</v>
      </c>
      <c r="U12" s="226">
        <v>0.10445811810172401</v>
      </c>
      <c r="V12" s="226">
        <v>8.5482401423982501E-2</v>
      </c>
      <c r="W12" s="226">
        <v>9.2725544560764497E-2</v>
      </c>
      <c r="X12" s="226">
        <v>7.2436254429138716E-2</v>
      </c>
      <c r="Y12" s="226">
        <v>4.3576380641288402E-2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5.2194633289844083E-2</v>
      </c>
      <c r="U14" s="226">
        <v>5.809376888357036E-2</v>
      </c>
      <c r="V14" s="226">
        <v>6.6641422743710002E-2</v>
      </c>
      <c r="W14" s="226">
        <v>0.13976504244824869</v>
      </c>
      <c r="X14" s="226">
        <v>0.18815033988647559</v>
      </c>
      <c r="Y14" s="226">
        <v>0.15463785984204789</v>
      </c>
      <c r="DA14" s="69" t="s">
        <v>1588</v>
      </c>
    </row>
    <row r="15" spans="1:105" ht="12" customHeight="1" x14ac:dyDescent="0.25">
      <c r="A15" s="37" t="s">
        <v>40</v>
      </c>
      <c r="B15" s="226">
        <v>2.0944324140547959E-2</v>
      </c>
      <c r="C15" s="226">
        <v>1.707150867434077E-2</v>
      </c>
      <c r="D15" s="226">
        <v>5.5670533687117732E-2</v>
      </c>
      <c r="E15" s="226">
        <v>5.78382314661657E-2</v>
      </c>
      <c r="F15" s="226">
        <v>5.0522449935692333E-2</v>
      </c>
      <c r="G15" s="226">
        <v>4.128883591471133E-2</v>
      </c>
      <c r="H15" s="226">
        <v>5.345733228454385E-2</v>
      </c>
      <c r="I15" s="226">
        <v>5.7537921693202848E-2</v>
      </c>
      <c r="J15" s="226">
        <v>7.4311336110509746E-2</v>
      </c>
      <c r="K15" s="226">
        <v>3.6359249988641817E-2</v>
      </c>
      <c r="L15" s="226">
        <v>7.3159281744302862E-2</v>
      </c>
      <c r="M15" s="226">
        <v>7.2316191811875513E-2</v>
      </c>
      <c r="N15" s="226">
        <v>7.5678154005367565E-2</v>
      </c>
      <c r="O15" s="226">
        <v>9.3076457492048806E-2</v>
      </c>
      <c r="P15" s="226">
        <v>9.7682169672623359E-2</v>
      </c>
      <c r="Q15" s="226">
        <v>0.1519733626055528</v>
      </c>
      <c r="R15" s="226">
        <v>0.18423678494524451</v>
      </c>
      <c r="S15" s="226">
        <v>0.2091035982304171</v>
      </c>
      <c r="T15" s="226">
        <v>0.21638790823209289</v>
      </c>
      <c r="U15" s="226">
        <v>0.17391155655402671</v>
      </c>
      <c r="V15" s="226">
        <v>0.21727153211141151</v>
      </c>
      <c r="W15" s="226">
        <v>0.19651463709936029</v>
      </c>
      <c r="X15" s="226">
        <v>0.2491999043534083</v>
      </c>
      <c r="Y15" s="226">
        <v>0.230044988041433</v>
      </c>
      <c r="DA15" s="69" t="s">
        <v>1589</v>
      </c>
    </row>
    <row r="16" spans="1:105" ht="12" customHeight="1" x14ac:dyDescent="0.25">
      <c r="A16" s="57" t="s">
        <v>1450</v>
      </c>
      <c r="B16" s="261">
        <v>0.69190191718468341</v>
      </c>
      <c r="C16" s="261">
        <v>0.58575883879492041</v>
      </c>
      <c r="D16" s="261">
        <v>0.96011434461739098</v>
      </c>
      <c r="E16" s="261">
        <v>0.98033258832704129</v>
      </c>
      <c r="F16" s="261">
        <v>1.006657384477492</v>
      </c>
      <c r="G16" s="261">
        <v>1.026761281266152</v>
      </c>
      <c r="H16" s="261">
        <v>1.20577537198878</v>
      </c>
      <c r="I16" s="261">
        <v>1.2926642730928939</v>
      </c>
      <c r="J16" s="261">
        <v>1.4625503153313599</v>
      </c>
      <c r="K16" s="261">
        <v>0.70049661272765884</v>
      </c>
      <c r="L16" s="261">
        <v>1.176265268186427</v>
      </c>
      <c r="M16" s="261">
        <v>1.2399591329281221</v>
      </c>
      <c r="N16" s="261">
        <v>1.2896971800841719</v>
      </c>
      <c r="O16" s="261">
        <v>1.4051806704375731</v>
      </c>
      <c r="P16" s="261">
        <v>1.3597454186150759</v>
      </c>
      <c r="Q16" s="261">
        <v>1.8985573181141111</v>
      </c>
      <c r="R16" s="261">
        <v>2.2086054143189058</v>
      </c>
      <c r="S16" s="261">
        <v>2.4273899726059769</v>
      </c>
      <c r="T16" s="261">
        <v>2.610072789059144</v>
      </c>
      <c r="U16" s="261">
        <v>2.2959163872167121</v>
      </c>
      <c r="V16" s="261">
        <v>2.640742377054603</v>
      </c>
      <c r="W16" s="261">
        <v>2.6826905942700039</v>
      </c>
      <c r="X16" s="261">
        <v>3.033092415788214</v>
      </c>
      <c r="Y16" s="261">
        <v>2.495042372168276</v>
      </c>
      <c r="DA16" s="70" t="s">
        <v>1590</v>
      </c>
    </row>
    <row r="17" spans="1:105" ht="12" customHeight="1" x14ac:dyDescent="0.25">
      <c r="A17" s="57" t="s">
        <v>1452</v>
      </c>
      <c r="B17" s="261">
        <v>2.9797048902476271</v>
      </c>
      <c r="C17" s="261">
        <v>2.585128298347898</v>
      </c>
      <c r="D17" s="261">
        <v>2.9049945556058372</v>
      </c>
      <c r="E17" s="261">
        <v>2.9199374637935112</v>
      </c>
      <c r="F17" s="261">
        <v>3.5223372630722132</v>
      </c>
      <c r="G17" s="261">
        <v>3.817854726487234</v>
      </c>
      <c r="H17" s="261">
        <v>4.5370855553664002</v>
      </c>
      <c r="I17" s="261">
        <v>4.7430622625745249</v>
      </c>
      <c r="J17" s="261">
        <v>4.6095064544860476</v>
      </c>
      <c r="K17" s="261">
        <v>2.4565066540611151</v>
      </c>
      <c r="L17" s="261">
        <v>3.3384036177936309</v>
      </c>
      <c r="M17" s="261">
        <v>3.946112050255759</v>
      </c>
      <c r="N17" s="261">
        <v>4.3000264518701954</v>
      </c>
      <c r="O17" s="261">
        <v>4.5690227994347694</v>
      </c>
      <c r="P17" s="261">
        <v>3.9057269063151581</v>
      </c>
      <c r="Q17" s="261">
        <v>4.2712412480899209</v>
      </c>
      <c r="R17" s="261">
        <v>4.3952394171926192</v>
      </c>
      <c r="S17" s="261">
        <v>4.4779126507919722</v>
      </c>
      <c r="T17" s="261">
        <v>4.9981351473842794</v>
      </c>
      <c r="U17" s="261">
        <v>5.2599159104721958</v>
      </c>
      <c r="V17" s="261">
        <v>4.9881839756972282</v>
      </c>
      <c r="W17" s="261">
        <v>5.6152703192117288</v>
      </c>
      <c r="X17" s="261">
        <v>5.8469986170633348</v>
      </c>
      <c r="Y17" s="261">
        <v>4.5354221851194829</v>
      </c>
      <c r="DA17" s="70" t="s">
        <v>1591</v>
      </c>
    </row>
    <row r="18" spans="1:105" ht="12" customHeight="1" x14ac:dyDescent="0.25">
      <c r="A18" s="18" t="s">
        <v>28</v>
      </c>
      <c r="B18" s="230">
        <v>9.2903317446212691E-2</v>
      </c>
      <c r="C18" s="230">
        <v>8.6915257165485565E-2</v>
      </c>
      <c r="D18" s="230">
        <v>0.91142702088987959</v>
      </c>
      <c r="E18" s="230">
        <v>1.5387010190302299</v>
      </c>
      <c r="F18" s="230">
        <v>1.745187197694698</v>
      </c>
      <c r="G18" s="230">
        <v>1.7262723956356629</v>
      </c>
      <c r="H18" s="230">
        <v>2.5228407073113792</v>
      </c>
      <c r="I18" s="230">
        <v>2.6807640754520299</v>
      </c>
      <c r="J18" s="230">
        <v>2.782632014637763</v>
      </c>
      <c r="K18" s="230">
        <v>1.206375801310352</v>
      </c>
      <c r="L18" s="230">
        <v>2.2375825364944348</v>
      </c>
      <c r="M18" s="230">
        <v>2.7710403041951448</v>
      </c>
      <c r="N18" s="230">
        <v>3.0570036790086301</v>
      </c>
      <c r="O18" s="230">
        <v>3.4336576553324352</v>
      </c>
      <c r="P18" s="230">
        <v>2.807085849567144</v>
      </c>
      <c r="Q18" s="230">
        <v>3.0327948146213179</v>
      </c>
      <c r="R18" s="230">
        <v>2.9861098183038011</v>
      </c>
      <c r="S18" s="230">
        <v>3.0954692015961691</v>
      </c>
      <c r="T18" s="230">
        <v>3.3396096973326159</v>
      </c>
      <c r="U18" s="230">
        <v>3.6511941070233438</v>
      </c>
      <c r="V18" s="230">
        <v>3.313954576262053</v>
      </c>
      <c r="W18" s="230">
        <v>3.8479307479297979</v>
      </c>
      <c r="X18" s="230">
        <v>4.2610768708342599</v>
      </c>
      <c r="Y18" s="230">
        <v>2.4782165135077472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4.8085636831340034E-3</v>
      </c>
      <c r="T19" s="230">
        <v>4.5900165370701676E-3</v>
      </c>
      <c r="U19" s="230">
        <v>8.9510453010448725E-3</v>
      </c>
      <c r="V19" s="230">
        <v>4.902130944192928E-3</v>
      </c>
      <c r="W19" s="230">
        <v>9.5708403684429989E-3</v>
      </c>
      <c r="X19" s="230">
        <v>0.14396268787114611</v>
      </c>
      <c r="Y19" s="230">
        <v>0.18111181571234999</v>
      </c>
      <c r="DA19" s="71" t="s">
        <v>1593</v>
      </c>
    </row>
    <row r="20" spans="1:105" ht="12" customHeight="1" x14ac:dyDescent="0.25">
      <c r="A20" s="18" t="s">
        <v>159</v>
      </c>
      <c r="B20" s="295">
        <v>2.2374229743912871E-2</v>
      </c>
      <c r="C20" s="295">
        <v>1.917914536502641E-2</v>
      </c>
      <c r="D20" s="295">
        <v>2.2583671261462081E-2</v>
      </c>
      <c r="E20" s="295">
        <v>2.2602508334084059E-2</v>
      </c>
      <c r="F20" s="295">
        <v>5.112972904578738E-2</v>
      </c>
      <c r="G20" s="295">
        <v>9.6130003756028787E-2</v>
      </c>
      <c r="H20" s="295">
        <v>7.1412792152744042E-2</v>
      </c>
      <c r="I20" s="295">
        <v>7.3623456485542665E-2</v>
      </c>
      <c r="J20" s="295">
        <v>8.7853002013880341E-2</v>
      </c>
      <c r="K20" s="295">
        <v>6.8333592747478453E-2</v>
      </c>
      <c r="L20" s="295">
        <v>6.1428545497191983E-2</v>
      </c>
      <c r="M20" s="295">
        <v>3.049327394605153E-2</v>
      </c>
      <c r="N20" s="295">
        <v>5.8752178209461228E-2</v>
      </c>
      <c r="O20" s="295">
        <v>5.7429928254211123E-2</v>
      </c>
      <c r="P20" s="295">
        <v>5.5045391390315758E-2</v>
      </c>
      <c r="Q20" s="295">
        <v>7.2823790714499473E-2</v>
      </c>
      <c r="R20" s="295">
        <v>3.9438690172637403E-2</v>
      </c>
      <c r="S20" s="295">
        <v>6.8074702433743819E-2</v>
      </c>
      <c r="T20" s="295">
        <v>0.1137464864361009</v>
      </c>
      <c r="U20" s="295">
        <v>9.8662022403647714E-2</v>
      </c>
      <c r="V20" s="295">
        <v>0.11723356309542091</v>
      </c>
      <c r="W20" s="295">
        <v>0.13969727808434529</v>
      </c>
      <c r="X20" s="295">
        <v>0.14545362238494941</v>
      </c>
      <c r="Y20" s="295">
        <v>9.2308152233840285E-2</v>
      </c>
      <c r="DA20" s="122" t="s">
        <v>1594</v>
      </c>
    </row>
    <row r="21" spans="1:105" ht="12" customHeight="1" x14ac:dyDescent="0.25">
      <c r="A21" s="18" t="s">
        <v>32</v>
      </c>
      <c r="B21" s="295">
        <v>1.7680086949862741</v>
      </c>
      <c r="C21" s="295">
        <v>1.4991605764440219</v>
      </c>
      <c r="D21" s="295">
        <v>1.023802521173885</v>
      </c>
      <c r="E21" s="295">
        <v>0.26110093398370687</v>
      </c>
      <c r="F21" s="295">
        <v>0.56963849846587278</v>
      </c>
      <c r="G21" s="295">
        <v>0.61992843114244711</v>
      </c>
      <c r="H21" s="295">
        <v>0.4035088937048083</v>
      </c>
      <c r="I21" s="295">
        <v>0</v>
      </c>
      <c r="J21" s="295">
        <v>5.176786237340042E-2</v>
      </c>
      <c r="K21" s="295">
        <v>2.0211865655038401E-2</v>
      </c>
      <c r="L21" s="295">
        <v>0</v>
      </c>
      <c r="M21" s="295">
        <v>0</v>
      </c>
      <c r="N21" s="295">
        <v>0.1036635136758652</v>
      </c>
      <c r="O21" s="295">
        <v>7.6243713695219387E-2</v>
      </c>
      <c r="P21" s="295">
        <v>7.2205096620134995E-2</v>
      </c>
      <c r="Q21" s="295">
        <v>6.3364136157590373E-2</v>
      </c>
      <c r="R21" s="295">
        <v>3.4379568544737421E-2</v>
      </c>
      <c r="S21" s="295">
        <v>8.5317269253997505E-2</v>
      </c>
      <c r="T21" s="295">
        <v>1.419162819381879E-2</v>
      </c>
      <c r="U21" s="295">
        <v>2.0765859300366708E-2</v>
      </c>
      <c r="V21" s="295">
        <v>2.2789201545122269E-2</v>
      </c>
      <c r="W21" s="295">
        <v>2.2219813064916979E-2</v>
      </c>
      <c r="X21" s="295">
        <v>1.5896609809539931E-2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4.3733445468380733E-2</v>
      </c>
      <c r="H22" s="295">
        <v>0.237804501964611</v>
      </c>
      <c r="I22" s="295">
        <v>0.56783231368191545</v>
      </c>
      <c r="J22" s="295">
        <v>0.1920901656108413</v>
      </c>
      <c r="K22" s="295">
        <v>0.47846230203624401</v>
      </c>
      <c r="L22" s="295">
        <v>8.4279674305820826E-2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1596</v>
      </c>
    </row>
    <row r="23" spans="1:105" ht="12" customHeight="1" x14ac:dyDescent="0.25">
      <c r="A23" s="18" t="s">
        <v>35</v>
      </c>
      <c r="B23" s="295">
        <v>1.005676926723625</v>
      </c>
      <c r="C23" s="295">
        <v>0.8965817923222138</v>
      </c>
      <c r="D23" s="295">
        <v>0.7316063184018825</v>
      </c>
      <c r="E23" s="295">
        <v>0.73324639272162606</v>
      </c>
      <c r="F23" s="295">
        <v>0.76758051245006687</v>
      </c>
      <c r="G23" s="295">
        <v>0.98164267102730174</v>
      </c>
      <c r="H23" s="295">
        <v>1.018949509479592</v>
      </c>
      <c r="I23" s="295">
        <v>1.0950522940013829</v>
      </c>
      <c r="J23" s="295">
        <v>1.13110226804503</v>
      </c>
      <c r="K23" s="295">
        <v>0.46592330217723971</v>
      </c>
      <c r="L23" s="295">
        <v>0.69845639625177747</v>
      </c>
      <c r="M23" s="295">
        <v>0.77001866157177823</v>
      </c>
      <c r="N23" s="295">
        <v>0.7438015240396656</v>
      </c>
      <c r="O23" s="295">
        <v>0.67703169038609567</v>
      </c>
      <c r="P23" s="295">
        <v>0.67196308236060176</v>
      </c>
      <c r="Q23" s="295">
        <v>0.8685214318366844</v>
      </c>
      <c r="R23" s="295">
        <v>1.050977990537328</v>
      </c>
      <c r="S23" s="295">
        <v>1.060327118477147</v>
      </c>
      <c r="T23" s="295">
        <v>1.0280777274143731</v>
      </c>
      <c r="U23" s="295">
        <v>0.94404374447368122</v>
      </c>
      <c r="V23" s="295">
        <v>0.98809195831395802</v>
      </c>
      <c r="W23" s="295">
        <v>0.99606800695912057</v>
      </c>
      <c r="X23" s="295">
        <v>0.77840647206182556</v>
      </c>
      <c r="Y23" s="295">
        <v>0.49313030021826698</v>
      </c>
      <c r="DA23" s="122" t="s">
        <v>1597</v>
      </c>
    </row>
    <row r="24" spans="1:105" ht="12" customHeight="1" x14ac:dyDescent="0.25">
      <c r="A24" s="18" t="s">
        <v>38</v>
      </c>
      <c r="B24" s="295">
        <v>9.0741721347601556E-2</v>
      </c>
      <c r="C24" s="295">
        <v>8.329152705115013E-2</v>
      </c>
      <c r="D24" s="295">
        <v>0.21557502387872771</v>
      </c>
      <c r="E24" s="295">
        <v>0.36428660972386379</v>
      </c>
      <c r="F24" s="295">
        <v>0.38880132541578771</v>
      </c>
      <c r="G24" s="295">
        <v>0.35014777945741321</v>
      </c>
      <c r="H24" s="295">
        <v>0.28256915075326577</v>
      </c>
      <c r="I24" s="295">
        <v>0.32579012295365323</v>
      </c>
      <c r="J24" s="295">
        <v>0.36406114180513383</v>
      </c>
      <c r="K24" s="295">
        <v>0.21719979013476309</v>
      </c>
      <c r="L24" s="295">
        <v>0.25665646524440588</v>
      </c>
      <c r="M24" s="295">
        <v>0.3745598105427837</v>
      </c>
      <c r="N24" s="295">
        <v>0.33680555693657338</v>
      </c>
      <c r="O24" s="295">
        <v>0.32465981176680703</v>
      </c>
      <c r="P24" s="295">
        <v>0.29942748637696109</v>
      </c>
      <c r="Q24" s="295">
        <v>0.23373707475982849</v>
      </c>
      <c r="R24" s="295">
        <v>0.28433334963411472</v>
      </c>
      <c r="S24" s="295">
        <v>0.16391579534778131</v>
      </c>
      <c r="T24" s="295">
        <v>0.49791959147029941</v>
      </c>
      <c r="U24" s="295">
        <v>0.53629913197011103</v>
      </c>
      <c r="V24" s="295">
        <v>0.54121254553648168</v>
      </c>
      <c r="W24" s="295">
        <v>0.59978363280510483</v>
      </c>
      <c r="X24" s="295">
        <v>0.50220235410161318</v>
      </c>
      <c r="Y24" s="295">
        <v>1.2906554034472779</v>
      </c>
      <c r="DA24" s="122" t="s">
        <v>1598</v>
      </c>
    </row>
    <row r="25" spans="1:105" ht="12" customHeight="1" x14ac:dyDescent="0.25">
      <c r="A25" s="57" t="s">
        <v>1461</v>
      </c>
      <c r="B25" s="261">
        <v>23.165657376257279</v>
      </c>
      <c r="C25" s="261">
        <v>20.095064105275949</v>
      </c>
      <c r="D25" s="261">
        <v>23.907502685023431</v>
      </c>
      <c r="E25" s="261">
        <v>24.971242725407841</v>
      </c>
      <c r="F25" s="261">
        <v>30.005329979040312</v>
      </c>
      <c r="G25" s="261">
        <v>32.104184411722883</v>
      </c>
      <c r="H25" s="261">
        <v>38.530834507639618</v>
      </c>
      <c r="I25" s="261">
        <v>40.138214806008598</v>
      </c>
      <c r="J25" s="261">
        <v>39.476826475271743</v>
      </c>
      <c r="K25" s="261">
        <v>20.575653456915049</v>
      </c>
      <c r="L25" s="261">
        <v>28.969622771770879</v>
      </c>
      <c r="M25" s="261">
        <v>34.587357224343918</v>
      </c>
      <c r="N25" s="261">
        <v>37.711014868349288</v>
      </c>
      <c r="O25" s="261">
        <v>40.329786965120967</v>
      </c>
      <c r="P25" s="261">
        <v>34.284261450974853</v>
      </c>
      <c r="Q25" s="261">
        <v>37.240368726577657</v>
      </c>
      <c r="R25" s="261">
        <v>38.105049230020143</v>
      </c>
      <c r="S25" s="261">
        <v>38.735153140626309</v>
      </c>
      <c r="T25" s="261">
        <v>43.597107125292027</v>
      </c>
      <c r="U25" s="261">
        <v>46.152707911819917</v>
      </c>
      <c r="V25" s="261">
        <v>43.568519436185468</v>
      </c>
      <c r="W25" s="261">
        <v>49.253739214132906</v>
      </c>
      <c r="X25" s="261">
        <v>51.5684306779632</v>
      </c>
      <c r="Y25" s="261">
        <v>40.176774913045477</v>
      </c>
      <c r="DA25" s="70" t="s">
        <v>1599</v>
      </c>
    </row>
    <row r="26" spans="1:105" ht="12" customHeight="1" x14ac:dyDescent="0.25">
      <c r="A26" s="18" t="s">
        <v>28</v>
      </c>
      <c r="B26" s="230">
        <v>0.84902826235830109</v>
      </c>
      <c r="C26" s="230">
        <v>0.79430435631494634</v>
      </c>
      <c r="D26" s="230">
        <v>8.3293828582660989</v>
      </c>
      <c r="E26" s="230">
        <v>14.061937596927439</v>
      </c>
      <c r="F26" s="230">
        <v>15.948981098619379</v>
      </c>
      <c r="G26" s="230">
        <v>15.77612180826808</v>
      </c>
      <c r="H26" s="230">
        <v>23.055829660501399</v>
      </c>
      <c r="I26" s="230">
        <v>24.49906555911025</v>
      </c>
      <c r="J26" s="230">
        <v>25.430020037102459</v>
      </c>
      <c r="K26" s="230">
        <v>11.024871646059671</v>
      </c>
      <c r="L26" s="230">
        <v>20.448901772996869</v>
      </c>
      <c r="M26" s="230">
        <v>25.324085286381049</v>
      </c>
      <c r="N26" s="230">
        <v>27.937457918166491</v>
      </c>
      <c r="O26" s="230">
        <v>31.379637162343538</v>
      </c>
      <c r="P26" s="230">
        <v>25.65349964524572</v>
      </c>
      <c r="Q26" s="230">
        <v>27.716217055843959</v>
      </c>
      <c r="R26" s="230">
        <v>27.289570490454999</v>
      </c>
      <c r="S26" s="230">
        <v>28.288988054021019</v>
      </c>
      <c r="T26" s="230">
        <v>30.520148216696789</v>
      </c>
      <c r="U26" s="230">
        <v>33.367667306537847</v>
      </c>
      <c r="V26" s="230">
        <v>30.285690250481061</v>
      </c>
      <c r="W26" s="230">
        <v>35.165611373150128</v>
      </c>
      <c r="X26" s="230">
        <v>38.941286391781532</v>
      </c>
      <c r="Y26" s="230">
        <v>22.64801643309784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3.6384683753357239E-2</v>
      </c>
      <c r="T27" s="295">
        <v>3.4731015564949501E-2</v>
      </c>
      <c r="U27" s="295">
        <v>6.7729362446173905E-2</v>
      </c>
      <c r="V27" s="295">
        <v>3.7092673795214789E-2</v>
      </c>
      <c r="W27" s="295">
        <v>7.2419130328061201E-2</v>
      </c>
      <c r="X27" s="295">
        <v>1.08931423511085</v>
      </c>
      <c r="Y27" s="295">
        <v>1.3704084156779439</v>
      </c>
      <c r="DA27" s="122" t="s">
        <v>1601</v>
      </c>
    </row>
    <row r="28" spans="1:105" ht="12" customHeight="1" x14ac:dyDescent="0.25">
      <c r="A28" s="18" t="s">
        <v>159</v>
      </c>
      <c r="B28" s="295">
        <v>0.17827490746993291</v>
      </c>
      <c r="C28" s="295">
        <v>0.15281689713732799</v>
      </c>
      <c r="D28" s="295">
        <v>0.17994370981927901</v>
      </c>
      <c r="E28" s="295">
        <v>0.18009380112597989</v>
      </c>
      <c r="F28" s="295">
        <v>0.40739492795636251</v>
      </c>
      <c r="G28" s="295">
        <v>0.76595117332934259</v>
      </c>
      <c r="H28" s="295">
        <v>0.56900769585883171</v>
      </c>
      <c r="I28" s="295">
        <v>0.58662197728382615</v>
      </c>
      <c r="J28" s="295">
        <v>0.70000111665257925</v>
      </c>
      <c r="K28" s="295">
        <v>0.54447304169025468</v>
      </c>
      <c r="L28" s="295">
        <v>0.48945453720049692</v>
      </c>
      <c r="M28" s="295">
        <v>0.24296637933051629</v>
      </c>
      <c r="N28" s="295">
        <v>0.46812959613942828</v>
      </c>
      <c r="O28" s="295">
        <v>0.45759408313530042</v>
      </c>
      <c r="P28" s="295">
        <v>0.43859440834715541</v>
      </c>
      <c r="Q28" s="295">
        <v>0.58025034603791104</v>
      </c>
      <c r="R28" s="295">
        <v>0.31424227433684598</v>
      </c>
      <c r="S28" s="295">
        <v>0.54241023786397047</v>
      </c>
      <c r="T28" s="295">
        <v>0.9063169805853426</v>
      </c>
      <c r="U28" s="295">
        <v>0.78612596349119002</v>
      </c>
      <c r="V28" s="295">
        <v>0.93410154684286761</v>
      </c>
      <c r="W28" s="295">
        <v>1.113089460926076</v>
      </c>
      <c r="X28" s="295">
        <v>1.158955252030436</v>
      </c>
      <c r="Y28" s="295">
        <v>0.73549916518066671</v>
      </c>
      <c r="DA28" s="122" t="s">
        <v>1602</v>
      </c>
    </row>
    <row r="29" spans="1:105" ht="12" customHeight="1" x14ac:dyDescent="0.25">
      <c r="A29" s="18" t="s">
        <v>32</v>
      </c>
      <c r="B29" s="295">
        <v>14.01519674942921</v>
      </c>
      <c r="C29" s="295">
        <v>11.884008544434099</v>
      </c>
      <c r="D29" s="295">
        <v>8.1157936652144471</v>
      </c>
      <c r="E29" s="295">
        <v>2.069775432450454</v>
      </c>
      <c r="F29" s="295">
        <v>4.5155861816112921</v>
      </c>
      <c r="G29" s="295">
        <v>4.9142399342633434</v>
      </c>
      <c r="H29" s="295">
        <v>3.1986587800470669</v>
      </c>
      <c r="I29" s="295">
        <v>0</v>
      </c>
      <c r="J29" s="295">
        <v>0.41036946171026212</v>
      </c>
      <c r="K29" s="295">
        <v>0.160221651981521</v>
      </c>
      <c r="L29" s="295">
        <v>0</v>
      </c>
      <c r="M29" s="295">
        <v>0</v>
      </c>
      <c r="N29" s="295">
        <v>0.82175192012597853</v>
      </c>
      <c r="O29" s="295">
        <v>0.60439219070353356</v>
      </c>
      <c r="P29" s="295">
        <v>0.57237763497005578</v>
      </c>
      <c r="Q29" s="295">
        <v>0.50229438216260858</v>
      </c>
      <c r="R29" s="295">
        <v>0.27253056994650321</v>
      </c>
      <c r="S29" s="295">
        <v>0.676319250074777</v>
      </c>
      <c r="T29" s="295">
        <v>0.1124985764465718</v>
      </c>
      <c r="U29" s="295">
        <v>0.16461321971488571</v>
      </c>
      <c r="V29" s="295">
        <v>0.18065247321635161</v>
      </c>
      <c r="W29" s="295">
        <v>0.17613886895661829</v>
      </c>
      <c r="X29" s="295">
        <v>0.12601415070039471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0.3176044063153638</v>
      </c>
      <c r="H30" s="295">
        <v>1.727002225795303</v>
      </c>
      <c r="I30" s="295">
        <v>4.1237556964043538</v>
      </c>
      <c r="J30" s="295">
        <v>1.3950120406580011</v>
      </c>
      <c r="K30" s="295">
        <v>3.474725893535461</v>
      </c>
      <c r="L30" s="295">
        <v>0.6120623617845391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1604</v>
      </c>
    </row>
    <row r="31" spans="1:105" ht="12" customHeight="1" x14ac:dyDescent="0.25">
      <c r="A31" s="18" t="s">
        <v>35</v>
      </c>
      <c r="B31" s="295">
        <v>7.2901532239675264</v>
      </c>
      <c r="C31" s="295">
        <v>6.4993224664531093</v>
      </c>
      <c r="D31" s="295">
        <v>5.3034150620800986</v>
      </c>
      <c r="E31" s="295">
        <v>5.3153039627517877</v>
      </c>
      <c r="F31" s="295">
        <v>5.5641920370221492</v>
      </c>
      <c r="G31" s="295">
        <v>7.1159288761732151</v>
      </c>
      <c r="H31" s="295">
        <v>7.3863661919671229</v>
      </c>
      <c r="I31" s="295">
        <v>7.9380353664224934</v>
      </c>
      <c r="J31" s="295">
        <v>8.1993616706407337</v>
      </c>
      <c r="K31" s="295">
        <v>3.377478565163949</v>
      </c>
      <c r="L31" s="295">
        <v>5.0631112374470888</v>
      </c>
      <c r="M31" s="295">
        <v>5.5818661828714173</v>
      </c>
      <c r="N31" s="295">
        <v>5.3918181220835466</v>
      </c>
      <c r="O31" s="295">
        <v>4.907803519442556</v>
      </c>
      <c r="P31" s="295">
        <v>4.8710611739077283</v>
      </c>
      <c r="Q31" s="295">
        <v>6.2959128803092588</v>
      </c>
      <c r="R31" s="295">
        <v>7.6185406888033258</v>
      </c>
      <c r="S31" s="295">
        <v>7.6863125282287337</v>
      </c>
      <c r="T31" s="295">
        <v>7.4525366545063427</v>
      </c>
      <c r="U31" s="295">
        <v>6.8433742133894278</v>
      </c>
      <c r="V31" s="295">
        <v>7.162679767295165</v>
      </c>
      <c r="W31" s="295">
        <v>7.22049815329959</v>
      </c>
      <c r="X31" s="295">
        <v>5.6426694309734344</v>
      </c>
      <c r="Y31" s="295">
        <v>3.5747021259445009</v>
      </c>
      <c r="DA31" s="122" t="s">
        <v>1605</v>
      </c>
    </row>
    <row r="32" spans="1:105" ht="12" customHeight="1" x14ac:dyDescent="0.25">
      <c r="A32" s="18" t="s">
        <v>38</v>
      </c>
      <c r="B32" s="295">
        <v>0.83300423303231153</v>
      </c>
      <c r="C32" s="295">
        <v>0.76461184093646517</v>
      </c>
      <c r="D32" s="295">
        <v>1.9789673896435109</v>
      </c>
      <c r="E32" s="295">
        <v>3.3441319321521679</v>
      </c>
      <c r="F32" s="295">
        <v>3.5691757338311159</v>
      </c>
      <c r="G32" s="295">
        <v>3.214338213373543</v>
      </c>
      <c r="H32" s="295">
        <v>2.593969953469891</v>
      </c>
      <c r="I32" s="295">
        <v>2.990736206787679</v>
      </c>
      <c r="J32" s="295">
        <v>3.34206214850771</v>
      </c>
      <c r="K32" s="295">
        <v>1.99388265848419</v>
      </c>
      <c r="L32" s="295">
        <v>2.3560928623418889</v>
      </c>
      <c r="M32" s="295">
        <v>3.4384393757609319</v>
      </c>
      <c r="N32" s="295">
        <v>3.091857311833841</v>
      </c>
      <c r="O32" s="295">
        <v>2.980360009496029</v>
      </c>
      <c r="P32" s="295">
        <v>2.7487285885041919</v>
      </c>
      <c r="Q32" s="295">
        <v>2.1456940622239302</v>
      </c>
      <c r="R32" s="295">
        <v>2.6101652064784662</v>
      </c>
      <c r="S32" s="295">
        <v>1.5047383866844499</v>
      </c>
      <c r="T32" s="295">
        <v>4.570875681492037</v>
      </c>
      <c r="U32" s="295">
        <v>4.9231978462403827</v>
      </c>
      <c r="V32" s="295">
        <v>4.9683027245548086</v>
      </c>
      <c r="W32" s="295">
        <v>5.5059822274724333</v>
      </c>
      <c r="X32" s="295">
        <v>4.6101912173665553</v>
      </c>
      <c r="Y32" s="295">
        <v>11.848148773144541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1.888709370425337</v>
      </c>
      <c r="C33" s="261">
        <f t="shared" si="0"/>
        <v>1.6144824284907178</v>
      </c>
      <c r="D33" s="261">
        <f t="shared" si="0"/>
        <v>2.1633958190279339</v>
      </c>
      <c r="E33" s="261">
        <f t="shared" si="0"/>
        <v>2.1879805218726176</v>
      </c>
      <c r="F33" s="261">
        <f t="shared" si="0"/>
        <v>2.3984355847158687</v>
      </c>
      <c r="G33" s="261">
        <f t="shared" si="0"/>
        <v>2.469785255773481</v>
      </c>
      <c r="H33" s="261">
        <f t="shared" si="0"/>
        <v>3.0173507941283289</v>
      </c>
      <c r="I33" s="261">
        <f t="shared" si="0"/>
        <v>3.1287998218437538</v>
      </c>
      <c r="J33" s="261">
        <f t="shared" si="0"/>
        <v>3.3446174143349849</v>
      </c>
      <c r="K33" s="261">
        <f t="shared" si="0"/>
        <v>1.5798863006410997</v>
      </c>
      <c r="L33" s="261">
        <f t="shared" si="0"/>
        <v>2.4944391940883754</v>
      </c>
      <c r="M33" s="261">
        <f t="shared" si="0"/>
        <v>2.7051102784579579</v>
      </c>
      <c r="N33" s="261">
        <f t="shared" si="0"/>
        <v>2.851418727877443</v>
      </c>
      <c r="O33" s="261">
        <f t="shared" si="0"/>
        <v>3.0356988096125361</v>
      </c>
      <c r="P33" s="261">
        <f t="shared" si="0"/>
        <v>2.8041086763183722</v>
      </c>
      <c r="Q33" s="261">
        <f t="shared" si="0"/>
        <v>3.7261773728941208</v>
      </c>
      <c r="R33" s="261">
        <f t="shared" si="0"/>
        <v>4.2303925495592427</v>
      </c>
      <c r="S33" s="261">
        <f t="shared" si="0"/>
        <v>4.3224665287312938</v>
      </c>
      <c r="T33" s="261">
        <f t="shared" si="0"/>
        <v>4.7585031515804666</v>
      </c>
      <c r="U33" s="261">
        <f t="shared" si="0"/>
        <v>4.368286942978016</v>
      </c>
      <c r="V33" s="261">
        <f t="shared" si="0"/>
        <v>4.7384129214446027</v>
      </c>
      <c r="W33" s="261">
        <f t="shared" si="0"/>
        <v>4.9608972540628651</v>
      </c>
      <c r="X33" s="261">
        <f t="shared" si="0"/>
        <v>5.4790059292378732</v>
      </c>
      <c r="Y33" s="261">
        <f t="shared" si="0"/>
        <v>4.439998711087779</v>
      </c>
      <c r="DA33" s="70"/>
    </row>
    <row r="34" spans="1:105" ht="12" customHeight="1" x14ac:dyDescent="0.25">
      <c r="A34" s="60" t="s">
        <v>1471</v>
      </c>
      <c r="B34" s="262">
        <v>0.88675014642885897</v>
      </c>
      <c r="C34" s="262">
        <v>0.75071585028539356</v>
      </c>
      <c r="D34" s="262">
        <v>1.2304945463110599</v>
      </c>
      <c r="E34" s="262">
        <v>1.2564065001946629</v>
      </c>
      <c r="F34" s="262">
        <v>1.290144688023519</v>
      </c>
      <c r="G34" s="262">
        <v>1.315910093463748</v>
      </c>
      <c r="H34" s="262">
        <v>1.54533678996291</v>
      </c>
      <c r="I34" s="262">
        <v>1.6566946918034251</v>
      </c>
      <c r="J34" s="262">
        <v>1.8744227672568829</v>
      </c>
      <c r="K34" s="262">
        <v>0.89776521567777157</v>
      </c>
      <c r="L34" s="262">
        <v>1.5075162720283111</v>
      </c>
      <c r="M34" s="262">
        <v>1.5891471253089819</v>
      </c>
      <c r="N34" s="262">
        <v>1.652892028312249</v>
      </c>
      <c r="O34" s="262">
        <v>1.800897113191442</v>
      </c>
      <c r="P34" s="262">
        <v>1.742666726476271</v>
      </c>
      <c r="Q34" s="262">
        <v>2.433214792483215</v>
      </c>
      <c r="R34" s="262">
        <v>2.8305763084453188</v>
      </c>
      <c r="S34" s="262">
        <v>3.1109733333398859</v>
      </c>
      <c r="T34" s="262">
        <v>3.3451019145975138</v>
      </c>
      <c r="U34" s="262">
        <v>2.942475142772885</v>
      </c>
      <c r="V34" s="262">
        <v>3.384408441968541</v>
      </c>
      <c r="W34" s="262">
        <v>3.438169801540345</v>
      </c>
      <c r="X34" s="262">
        <v>3.887249156320157</v>
      </c>
      <c r="Y34" s="262">
        <v>3.1976774943317108</v>
      </c>
      <c r="DA34" s="72" t="s">
        <v>1607</v>
      </c>
    </row>
    <row r="35" spans="1:105" ht="12" customHeight="1" x14ac:dyDescent="0.25">
      <c r="A35" s="60" t="s">
        <v>1473</v>
      </c>
      <c r="B35" s="262">
        <v>1.0019592239964781</v>
      </c>
      <c r="C35" s="262">
        <v>0.8637665782053241</v>
      </c>
      <c r="D35" s="262">
        <v>0.93290127271687384</v>
      </c>
      <c r="E35" s="262">
        <v>0.93157402167795456</v>
      </c>
      <c r="F35" s="262">
        <v>1.1082908966923499</v>
      </c>
      <c r="G35" s="262">
        <v>1.153875162309733</v>
      </c>
      <c r="H35" s="262">
        <v>1.4720140041654191</v>
      </c>
      <c r="I35" s="262">
        <v>1.4721051300403289</v>
      </c>
      <c r="J35" s="262">
        <v>1.470194647078102</v>
      </c>
      <c r="K35" s="262">
        <v>0.68212108496332802</v>
      </c>
      <c r="L35" s="262">
        <v>0.98692292206006416</v>
      </c>
      <c r="M35" s="262">
        <v>1.115963153148976</v>
      </c>
      <c r="N35" s="262">
        <v>1.198526699565194</v>
      </c>
      <c r="O35" s="262">
        <v>1.2348016964210939</v>
      </c>
      <c r="P35" s="262">
        <v>1.0614419498421011</v>
      </c>
      <c r="Q35" s="262">
        <v>1.2929625804109059</v>
      </c>
      <c r="R35" s="262">
        <v>1.3998162411139241</v>
      </c>
      <c r="S35" s="262">
        <v>1.2114931953914081</v>
      </c>
      <c r="T35" s="262">
        <v>1.4134012369829529</v>
      </c>
      <c r="U35" s="262">
        <v>1.425811800205131</v>
      </c>
      <c r="V35" s="262">
        <v>1.354004479476062</v>
      </c>
      <c r="W35" s="262">
        <v>1.5227274525225201</v>
      </c>
      <c r="X35" s="262">
        <v>1.591756772917716</v>
      </c>
      <c r="Y35" s="262">
        <v>1.242321216756068</v>
      </c>
      <c r="DA35" s="72" t="s">
        <v>1608</v>
      </c>
    </row>
    <row r="36" spans="1:105" ht="12" customHeight="1" x14ac:dyDescent="0.25">
      <c r="A36" s="64" t="s">
        <v>28</v>
      </c>
      <c r="B36" s="229">
        <v>2.0902088939546239E-2</v>
      </c>
      <c r="C36" s="229">
        <v>1.9649769457440121E-2</v>
      </c>
      <c r="D36" s="229">
        <v>0.21416046523053101</v>
      </c>
      <c r="E36" s="229">
        <v>0.36487091009092298</v>
      </c>
      <c r="F36" s="229">
        <v>0.41814975405643962</v>
      </c>
      <c r="G36" s="229">
        <v>0.42532783546603259</v>
      </c>
      <c r="H36" s="229">
        <v>0.58782009104902588</v>
      </c>
      <c r="I36" s="229">
        <v>0.64405143759585282</v>
      </c>
      <c r="J36" s="229">
        <v>0.65774343687032466</v>
      </c>
      <c r="K36" s="229">
        <v>0.31371418327298489</v>
      </c>
      <c r="L36" s="229">
        <v>0.56056114318076167</v>
      </c>
      <c r="M36" s="229">
        <v>0.71789245195660623</v>
      </c>
      <c r="N36" s="229">
        <v>0.79962003405473647</v>
      </c>
      <c r="O36" s="229">
        <v>0.91701658737869507</v>
      </c>
      <c r="P36" s="229">
        <v>0.74709060850741427</v>
      </c>
      <c r="Q36" s="229">
        <v>0.74729604435934938</v>
      </c>
      <c r="R36" s="229">
        <v>0.70829974801747708</v>
      </c>
      <c r="S36" s="229">
        <v>0.82540735791908759</v>
      </c>
      <c r="T36" s="229">
        <v>0.86554915019077117</v>
      </c>
      <c r="U36" s="229">
        <v>0.97447365184993351</v>
      </c>
      <c r="V36" s="229">
        <v>0.88398944416041647</v>
      </c>
      <c r="W36" s="229">
        <v>1.026998555180701</v>
      </c>
      <c r="X36" s="229">
        <v>1.133368592947736</v>
      </c>
      <c r="Y36" s="229">
        <v>0.66100172924507217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1.2949847898820171E-3</v>
      </c>
      <c r="T38" s="229">
        <v>1.2014832423044659E-3</v>
      </c>
      <c r="U38" s="229">
        <v>2.4127725378068751E-3</v>
      </c>
      <c r="V38" s="229">
        <v>1.320665650494443E-3</v>
      </c>
      <c r="W38" s="229">
        <v>2.579883558350289E-3</v>
      </c>
      <c r="X38" s="229">
        <v>3.8673118864085081E-2</v>
      </c>
      <c r="Y38" s="229">
        <v>4.8788512858040908E-2</v>
      </c>
      <c r="DA38" s="73" t="s">
        <v>1611</v>
      </c>
    </row>
    <row r="39" spans="1:105" ht="12" customHeight="1" x14ac:dyDescent="0.25">
      <c r="A39" s="64" t="s">
        <v>159</v>
      </c>
      <c r="B39" s="229">
        <v>5.1807826432615717E-3</v>
      </c>
      <c r="C39" s="229">
        <v>4.4625130639997608E-3</v>
      </c>
      <c r="D39" s="229">
        <v>5.4613593690875676E-3</v>
      </c>
      <c r="E39" s="229">
        <v>5.5160786064190016E-3</v>
      </c>
      <c r="F39" s="229">
        <v>1.2608172102700869E-2</v>
      </c>
      <c r="G39" s="229">
        <v>2.4375989220151582E-2</v>
      </c>
      <c r="H39" s="229">
        <v>1.7124559916927809E-2</v>
      </c>
      <c r="I39" s="229">
        <v>1.8204006075498842E-2</v>
      </c>
      <c r="J39" s="229">
        <v>2.1372049037249329E-2</v>
      </c>
      <c r="K39" s="229">
        <v>1.8288353248434419E-2</v>
      </c>
      <c r="L39" s="229">
        <v>1.583809590281185E-2</v>
      </c>
      <c r="M39" s="229">
        <v>8.1303531461645144E-3</v>
      </c>
      <c r="N39" s="229">
        <v>1.5816139526300722E-2</v>
      </c>
      <c r="O39" s="229">
        <v>1.5785097993685219E-2</v>
      </c>
      <c r="P39" s="229">
        <v>1.507743121992664E-2</v>
      </c>
      <c r="Q39" s="229">
        <v>1.8467654713106949E-2</v>
      </c>
      <c r="R39" s="229">
        <v>9.62770122721281E-3</v>
      </c>
      <c r="S39" s="229">
        <v>1.868170070701403E-2</v>
      </c>
      <c r="T39" s="229">
        <v>3.034050612078806E-2</v>
      </c>
      <c r="U39" s="229">
        <v>2.710029401228586E-2</v>
      </c>
      <c r="V39" s="229">
        <v>3.218409506249395E-2</v>
      </c>
      <c r="W39" s="229">
        <v>3.8372433255477109E-2</v>
      </c>
      <c r="X39" s="229">
        <v>3.9816690180944761E-2</v>
      </c>
      <c r="Y39" s="229">
        <v>2.5339160160411388E-2</v>
      </c>
      <c r="DA39" s="73" t="s">
        <v>1612</v>
      </c>
    </row>
    <row r="40" spans="1:105" ht="12" customHeight="1" x14ac:dyDescent="0.25">
      <c r="A40" s="64" t="s">
        <v>32</v>
      </c>
      <c r="B40" s="229">
        <v>0.39688900258735033</v>
      </c>
      <c r="C40" s="229">
        <v>0.33817055673481811</v>
      </c>
      <c r="D40" s="229">
        <v>0.24002683362412769</v>
      </c>
      <c r="E40" s="229">
        <v>6.1775977129184957E-2</v>
      </c>
      <c r="F40" s="229">
        <v>0.1361806365468213</v>
      </c>
      <c r="G40" s="229">
        <v>0.15239904097692231</v>
      </c>
      <c r="H40" s="229">
        <v>9.3806710474816965E-2</v>
      </c>
      <c r="I40" s="229">
        <v>0</v>
      </c>
      <c r="J40" s="229">
        <v>1.220919914746544E-2</v>
      </c>
      <c r="K40" s="229">
        <v>5.2442590865654339E-3</v>
      </c>
      <c r="L40" s="229">
        <v>0</v>
      </c>
      <c r="M40" s="229">
        <v>0</v>
      </c>
      <c r="N40" s="229">
        <v>2.705451980716719E-2</v>
      </c>
      <c r="O40" s="229">
        <v>2.031657240359146E-2</v>
      </c>
      <c r="P40" s="229">
        <v>1.9173951972064798E-2</v>
      </c>
      <c r="Q40" s="229">
        <v>1.557827523711045E-2</v>
      </c>
      <c r="R40" s="229">
        <v>8.1365057100697951E-3</v>
      </c>
      <c r="S40" s="229">
        <v>2.2698909577195558E-2</v>
      </c>
      <c r="T40" s="229">
        <v>3.6699018133769818E-3</v>
      </c>
      <c r="U40" s="229">
        <v>5.529823705920465E-3</v>
      </c>
      <c r="V40" s="229">
        <v>6.0653495785235288E-3</v>
      </c>
      <c r="W40" s="229">
        <v>5.9171037715310022E-3</v>
      </c>
      <c r="X40" s="229">
        <v>4.2187376478675081E-3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1.0095602083037039E-2</v>
      </c>
      <c r="H41" s="229">
        <v>5.1913309777627148E-2</v>
      </c>
      <c r="I41" s="229">
        <v>0.12781626217631659</v>
      </c>
      <c r="J41" s="229">
        <v>4.2541218726061557E-2</v>
      </c>
      <c r="K41" s="229">
        <v>0.1165744333209421</v>
      </c>
      <c r="L41" s="229">
        <v>1.9782028608403422E-2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1614</v>
      </c>
    </row>
    <row r="42" spans="1:105" ht="12" customHeight="1" x14ac:dyDescent="0.25">
      <c r="A42" s="64" t="s">
        <v>35</v>
      </c>
      <c r="B42" s="229">
        <v>0.22797110776751181</v>
      </c>
      <c r="C42" s="229">
        <v>0.20422749441204679</v>
      </c>
      <c r="D42" s="229">
        <v>0.17320391470966759</v>
      </c>
      <c r="E42" s="229">
        <v>0.17518535112637329</v>
      </c>
      <c r="F42" s="229">
        <v>0.18530051305430201</v>
      </c>
      <c r="G42" s="229">
        <v>0.24368610300439569</v>
      </c>
      <c r="H42" s="229">
        <v>0.23920492365114079</v>
      </c>
      <c r="I42" s="229">
        <v>0.26506944737715121</v>
      </c>
      <c r="J42" s="229">
        <v>0.2693800774047429</v>
      </c>
      <c r="K42" s="229">
        <v>0.122075587345089</v>
      </c>
      <c r="L42" s="229">
        <v>0.17629746982532951</v>
      </c>
      <c r="M42" s="229">
        <v>0.20099286899709229</v>
      </c>
      <c r="N42" s="229">
        <v>0.19602326717459739</v>
      </c>
      <c r="O42" s="229">
        <v>0.18217637270226661</v>
      </c>
      <c r="P42" s="229">
        <v>0.18018799383987319</v>
      </c>
      <c r="Q42" s="229">
        <v>0.21562198933719079</v>
      </c>
      <c r="R42" s="229">
        <v>0.25117001257835919</v>
      </c>
      <c r="S42" s="229">
        <v>0.28486859384549812</v>
      </c>
      <c r="T42" s="229">
        <v>0.26846323907152858</v>
      </c>
      <c r="U42" s="229">
        <v>0.25385758976767792</v>
      </c>
      <c r="V42" s="229">
        <v>0.26555883016092058</v>
      </c>
      <c r="W42" s="229">
        <v>0.26785171454185219</v>
      </c>
      <c r="X42" s="229">
        <v>0.20860326285291059</v>
      </c>
      <c r="Y42" s="229">
        <v>0.13252197262132301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2.1500269330778719E-2</v>
      </c>
      <c r="C44" s="229">
        <v>1.9830820434095949E-2</v>
      </c>
      <c r="D44" s="229">
        <v>5.3345066690387501E-2</v>
      </c>
      <c r="E44" s="229">
        <v>9.0971765722091133E-2</v>
      </c>
      <c r="F44" s="229">
        <v>9.8106093265616215E-2</v>
      </c>
      <c r="G44" s="229">
        <v>9.0854046383681719E-2</v>
      </c>
      <c r="H44" s="229">
        <v>6.9335836574650617E-2</v>
      </c>
      <c r="I44" s="229">
        <v>8.2428669599992496E-2</v>
      </c>
      <c r="J44" s="229">
        <v>9.0626141623063178E-2</v>
      </c>
      <c r="K44" s="229">
        <v>5.9482519538295968E-2</v>
      </c>
      <c r="L44" s="229">
        <v>6.7713389371905242E-2</v>
      </c>
      <c r="M44" s="229">
        <v>0.1021918212186075</v>
      </c>
      <c r="N44" s="229">
        <v>9.277807797887884E-2</v>
      </c>
      <c r="O44" s="229">
        <v>9.1311851530960872E-2</v>
      </c>
      <c r="P44" s="229">
        <v>8.3924287798400998E-2</v>
      </c>
      <c r="Q44" s="229">
        <v>6.0653473468027227E-2</v>
      </c>
      <c r="R44" s="229">
        <v>7.1026028447626163E-2</v>
      </c>
      <c r="S44" s="229">
        <v>4.6030010264555721E-2</v>
      </c>
      <c r="T44" s="229">
        <v>0.13590444247831771</v>
      </c>
      <c r="U44" s="229">
        <v>0.150737285803236</v>
      </c>
      <c r="V44" s="229">
        <v>0.1520361280282583</v>
      </c>
      <c r="W44" s="229">
        <v>0.1685837124590796</v>
      </c>
      <c r="X44" s="229">
        <v>0.14067242252852361</v>
      </c>
      <c r="Y44" s="229">
        <v>0.36253677811527768</v>
      </c>
      <c r="DA44" s="73" t="s">
        <v>1617</v>
      </c>
    </row>
    <row r="45" spans="1:105" ht="12" customHeight="1" x14ac:dyDescent="0.25">
      <c r="A45" s="146" t="s">
        <v>39</v>
      </c>
      <c r="B45" s="325">
        <v>0.32951597272802929</v>
      </c>
      <c r="C45" s="325">
        <v>0.27742542410292331</v>
      </c>
      <c r="D45" s="325">
        <v>0.24670363309307239</v>
      </c>
      <c r="E45" s="325">
        <v>0.23325393900296321</v>
      </c>
      <c r="F45" s="325">
        <v>0.25794572766646978</v>
      </c>
      <c r="G45" s="325">
        <v>0.2071365451755115</v>
      </c>
      <c r="H45" s="325">
        <v>0.41280857272122978</v>
      </c>
      <c r="I45" s="325">
        <v>0.33453530721551761</v>
      </c>
      <c r="J45" s="325">
        <v>0.37632252426919482</v>
      </c>
      <c r="K45" s="325">
        <v>4.6741749151016303E-2</v>
      </c>
      <c r="L45" s="325">
        <v>0.1467307951708525</v>
      </c>
      <c r="M45" s="325">
        <v>8.6755657830505803E-2</v>
      </c>
      <c r="N45" s="325">
        <v>6.7234661023512804E-2</v>
      </c>
      <c r="O45" s="325">
        <v>8.1952144118952238E-3</v>
      </c>
      <c r="P45" s="325">
        <v>1.598767650442166E-2</v>
      </c>
      <c r="Q45" s="325">
        <v>0.235345143296121</v>
      </c>
      <c r="R45" s="325">
        <v>0.35155624513317868</v>
      </c>
      <c r="S45" s="325">
        <v>1.251163828817459E-2</v>
      </c>
      <c r="T45" s="325">
        <v>0.1082725140658657</v>
      </c>
      <c r="U45" s="325">
        <v>1.170038252827062E-2</v>
      </c>
      <c r="V45" s="325">
        <v>1.284996683495488E-2</v>
      </c>
      <c r="W45" s="325">
        <v>1.2424049755529369E-2</v>
      </c>
      <c r="X45" s="325">
        <v>2.6403947895648299E-2</v>
      </c>
      <c r="Y45" s="325">
        <v>1.213306375594287E-2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28.34837999831187</v>
      </c>
      <c r="C48" s="223">
        <v>34.087178121862351</v>
      </c>
      <c r="D48" s="223">
        <v>32.536583963022359</v>
      </c>
      <c r="E48" s="223">
        <v>31.909321592525099</v>
      </c>
      <c r="F48" s="223">
        <v>28.672404115174729</v>
      </c>
      <c r="G48" s="223">
        <v>38.011003641404201</v>
      </c>
      <c r="H48" s="223">
        <v>49.579675042685793</v>
      </c>
      <c r="I48" s="223">
        <v>48.928179497931119</v>
      </c>
      <c r="J48" s="223">
        <v>32.438832757633612</v>
      </c>
      <c r="K48" s="223">
        <v>27.395295966871299</v>
      </c>
      <c r="L48" s="223">
        <v>22.117735970858249</v>
      </c>
      <c r="M48" s="223">
        <v>25.533100967162252</v>
      </c>
      <c r="N48" s="223">
        <v>30.062923157535192</v>
      </c>
      <c r="O48" s="223">
        <v>34.366524720094802</v>
      </c>
      <c r="P48" s="223">
        <v>31.641438811304461</v>
      </c>
      <c r="Q48" s="223">
        <v>14.17220920837592</v>
      </c>
      <c r="R48" s="223">
        <v>9.012944985785925</v>
      </c>
      <c r="S48" s="223">
        <v>6.0806719363051061</v>
      </c>
      <c r="T48" s="223">
        <v>10.82682134801226</v>
      </c>
      <c r="U48" s="223">
        <v>14.561562089273981</v>
      </c>
      <c r="V48" s="223">
        <v>7.7918394804010314</v>
      </c>
      <c r="W48" s="223">
        <v>12.46497682066463</v>
      </c>
      <c r="X48" s="223">
        <v>9.8801035423308505</v>
      </c>
      <c r="Y48" s="223">
        <v>13.61550986840809</v>
      </c>
      <c r="DA48" s="89" t="s">
        <v>1619</v>
      </c>
    </row>
    <row r="49" spans="1:105" ht="12" customHeight="1" x14ac:dyDescent="0.25">
      <c r="A49" s="55" t="s">
        <v>91</v>
      </c>
      <c r="B49" s="259">
        <v>0.18879338128531409</v>
      </c>
      <c r="C49" s="259">
        <v>0.22687947632489211</v>
      </c>
      <c r="D49" s="259">
        <v>0.21186272735856451</v>
      </c>
      <c r="E49" s="259">
        <v>0.204154464581393</v>
      </c>
      <c r="F49" s="259">
        <v>0.1847503120949745</v>
      </c>
      <c r="G49" s="259">
        <v>0.24533308930994191</v>
      </c>
      <c r="H49" s="259">
        <v>0.31902631215548799</v>
      </c>
      <c r="I49" s="259">
        <v>0.31416798922032568</v>
      </c>
      <c r="J49" s="259">
        <v>0.20712991466643471</v>
      </c>
      <c r="K49" s="259">
        <v>0.17679745022911969</v>
      </c>
      <c r="L49" s="259">
        <v>0.14086337043241309</v>
      </c>
      <c r="M49" s="259">
        <v>0.1626702041557174</v>
      </c>
      <c r="N49" s="259">
        <v>0.19193114388491231</v>
      </c>
      <c r="O49" s="259">
        <v>0.2192488050234235</v>
      </c>
      <c r="P49" s="259">
        <v>0.2015484057108706</v>
      </c>
      <c r="Q49" s="259">
        <v>8.9867631471206563E-2</v>
      </c>
      <c r="R49" s="259">
        <v>5.6997676041082343E-2</v>
      </c>
      <c r="S49" s="259">
        <v>3.8447849231256499E-2</v>
      </c>
      <c r="T49" s="259">
        <v>6.8420264667123226E-2</v>
      </c>
      <c r="U49" s="259">
        <v>9.2326943003758793E-2</v>
      </c>
      <c r="V49" s="259">
        <v>4.9240573398573739E-2</v>
      </c>
      <c r="W49" s="259">
        <v>7.8855530609504634E-2</v>
      </c>
      <c r="X49" s="259">
        <v>6.2365270316915522E-2</v>
      </c>
      <c r="Y49" s="259">
        <v>8.5942826114003487E-2</v>
      </c>
      <c r="DA49" s="67" t="s">
        <v>1620</v>
      </c>
    </row>
    <row r="50" spans="1:105" ht="12" customHeight="1" x14ac:dyDescent="0.25">
      <c r="A50" s="173" t="s">
        <v>92</v>
      </c>
      <c r="B50" s="224">
        <v>5.4872186042775363E-2</v>
      </c>
      <c r="C50" s="224">
        <v>6.5941786462168431E-2</v>
      </c>
      <c r="D50" s="224">
        <v>6.1577216913023543E-2</v>
      </c>
      <c r="E50" s="224">
        <v>5.9336835251887092E-2</v>
      </c>
      <c r="F50" s="224">
        <v>5.3697081050821993E-2</v>
      </c>
      <c r="G50" s="224">
        <v>7.1305269429544002E-2</v>
      </c>
      <c r="H50" s="224">
        <v>9.2723966454528434E-2</v>
      </c>
      <c r="I50" s="224">
        <v>9.1311910596747939E-2</v>
      </c>
      <c r="J50" s="224">
        <v>6.0201640201699699E-2</v>
      </c>
      <c r="K50" s="224">
        <v>5.1385607455165683E-2</v>
      </c>
      <c r="L50" s="224">
        <v>4.0941483310257418E-2</v>
      </c>
      <c r="M50" s="224">
        <v>4.7279569046751922E-2</v>
      </c>
      <c r="N50" s="224">
        <v>5.578416660030884E-2</v>
      </c>
      <c r="O50" s="224">
        <v>6.3723956512649838E-2</v>
      </c>
      <c r="P50" s="224">
        <v>5.8579392664609008E-2</v>
      </c>
      <c r="Q50" s="224">
        <v>2.6119736612266551E-2</v>
      </c>
      <c r="R50" s="224">
        <v>1.6566190310483082E-2</v>
      </c>
      <c r="S50" s="224">
        <v>1.117474310592368E-2</v>
      </c>
      <c r="T50" s="224">
        <v>1.988612877395592E-2</v>
      </c>
      <c r="U50" s="224">
        <v>2.6834527560088028E-2</v>
      </c>
      <c r="V50" s="224">
        <v>1.431161350034919E-2</v>
      </c>
      <c r="W50" s="224">
        <v>2.2919105090698919E-2</v>
      </c>
      <c r="X50" s="224">
        <v>1.8126264237336182E-2</v>
      </c>
      <c r="Y50" s="224">
        <v>2.497900462115581E-2</v>
      </c>
      <c r="DA50" s="177" t="s">
        <v>1621</v>
      </c>
    </row>
    <row r="51" spans="1:105" ht="12" customHeight="1" x14ac:dyDescent="0.25">
      <c r="A51" s="173" t="s">
        <v>93</v>
      </c>
      <c r="B51" s="224">
        <v>0.25091414300905113</v>
      </c>
      <c r="C51" s="224">
        <v>0.29529987908169159</v>
      </c>
      <c r="D51" s="224">
        <v>0.37736232322134489</v>
      </c>
      <c r="E51" s="224">
        <v>0.36571060267976779</v>
      </c>
      <c r="F51" s="224">
        <v>0.28674699721286301</v>
      </c>
      <c r="G51" s="224">
        <v>0.3640801084378108</v>
      </c>
      <c r="H51" s="224">
        <v>0.46627544913225799</v>
      </c>
      <c r="I51" s="224">
        <v>0.47293762379185822</v>
      </c>
      <c r="J51" s="224">
        <v>0.35400420415590189</v>
      </c>
      <c r="K51" s="224">
        <v>0.27895090285349028</v>
      </c>
      <c r="L51" s="224">
        <v>0.26200964089972972</v>
      </c>
      <c r="M51" s="224">
        <v>0.27248764487542709</v>
      </c>
      <c r="N51" s="224">
        <v>0.30813082570095429</v>
      </c>
      <c r="O51" s="224">
        <v>0.3586208989876063</v>
      </c>
      <c r="P51" s="224">
        <v>0.36869554843334179</v>
      </c>
      <c r="Q51" s="224">
        <v>0.20283147171621249</v>
      </c>
      <c r="R51" s="224">
        <v>0.14274535364811611</v>
      </c>
      <c r="S51" s="224">
        <v>0.1027518849197568</v>
      </c>
      <c r="T51" s="224">
        <v>0.17632531649760891</v>
      </c>
      <c r="U51" s="224">
        <v>0.20468702715148471</v>
      </c>
      <c r="V51" s="224">
        <v>0.12821521038499309</v>
      </c>
      <c r="W51" s="224">
        <v>0.18823230412970021</v>
      </c>
      <c r="X51" s="224">
        <v>0.15854506467609769</v>
      </c>
      <c r="Y51" s="224">
        <v>0.22817360612284371</v>
      </c>
      <c r="DA51" s="177" t="s">
        <v>1622</v>
      </c>
    </row>
    <row r="52" spans="1:105" ht="12" customHeight="1" x14ac:dyDescent="0.25">
      <c r="A52" s="173" t="s">
        <v>94</v>
      </c>
      <c r="B52" s="224">
        <v>0.15398849995127301</v>
      </c>
      <c r="C52" s="224">
        <v>0.18505325764679301</v>
      </c>
      <c r="D52" s="224">
        <v>0.17280491169458509</v>
      </c>
      <c r="E52" s="224">
        <v>0.16651770070124511</v>
      </c>
      <c r="F52" s="224">
        <v>0.1506907881587248</v>
      </c>
      <c r="G52" s="224">
        <v>0.2001048667810916</v>
      </c>
      <c r="H52" s="224">
        <v>0.26021242333473471</v>
      </c>
      <c r="I52" s="224">
        <v>0.2562497533726244</v>
      </c>
      <c r="J52" s="224">
        <v>0.16894461361607341</v>
      </c>
      <c r="K52" s="224">
        <v>0.14420407098302099</v>
      </c>
      <c r="L52" s="224">
        <v>0.11489459515631401</v>
      </c>
      <c r="M52" s="224">
        <v>0.13268124419494559</v>
      </c>
      <c r="N52" s="224">
        <v>0.15654780236233101</v>
      </c>
      <c r="O52" s="224">
        <v>0.17882933380298721</v>
      </c>
      <c r="P52" s="224">
        <v>0.1643920801232123</v>
      </c>
      <c r="Q52" s="224">
        <v>7.3300142569676902E-2</v>
      </c>
      <c r="R52" s="224">
        <v>4.6489906449689818E-2</v>
      </c>
      <c r="S52" s="224">
        <v>3.1359820927866593E-2</v>
      </c>
      <c r="T52" s="224">
        <v>5.5806691159564242E-2</v>
      </c>
      <c r="U52" s="224">
        <v>7.5306069320034058E-2</v>
      </c>
      <c r="V52" s="224">
        <v>4.0162859432703778E-2</v>
      </c>
      <c r="W52" s="224">
        <v>6.431817041863569E-2</v>
      </c>
      <c r="X52" s="224">
        <v>5.086796136483257E-2</v>
      </c>
      <c r="Y52" s="224">
        <v>7.0098892158026879E-2</v>
      </c>
      <c r="DA52" s="177" t="s">
        <v>1623</v>
      </c>
    </row>
    <row r="53" spans="1:105" ht="12" customHeight="1" x14ac:dyDescent="0.25">
      <c r="A53" s="56" t="s">
        <v>95</v>
      </c>
      <c r="B53" s="260">
        <v>0.30103513953022382</v>
      </c>
      <c r="C53" s="260">
        <v>0.36136148175751182</v>
      </c>
      <c r="D53" s="260">
        <v>0.35651820026167819</v>
      </c>
      <c r="E53" s="260">
        <v>0.34352201807672961</v>
      </c>
      <c r="F53" s="260">
        <v>0.29638647282495678</v>
      </c>
      <c r="G53" s="260">
        <v>0.39117358882246311</v>
      </c>
      <c r="H53" s="260">
        <v>0.50509505979574709</v>
      </c>
      <c r="I53" s="260">
        <v>0.499813855096222</v>
      </c>
      <c r="J53" s="260">
        <v>0.34161973484623698</v>
      </c>
      <c r="K53" s="260">
        <v>0.28135602125368198</v>
      </c>
      <c r="L53" s="260">
        <v>0.2409418034590208</v>
      </c>
      <c r="M53" s="260">
        <v>0.26840960220054932</v>
      </c>
      <c r="N53" s="260">
        <v>0.31144957902891368</v>
      </c>
      <c r="O53" s="260">
        <v>0.35818014525496361</v>
      </c>
      <c r="P53" s="260">
        <v>0.34595295794477582</v>
      </c>
      <c r="Q53" s="260">
        <v>0.17211361369747119</v>
      </c>
      <c r="R53" s="260">
        <v>0.1161153812229633</v>
      </c>
      <c r="S53" s="260">
        <v>8.1855681527322116E-2</v>
      </c>
      <c r="T53" s="260">
        <v>0.15684553562043191</v>
      </c>
      <c r="U53" s="260">
        <v>0.1957151871871691</v>
      </c>
      <c r="V53" s="260">
        <v>0.11646681870676499</v>
      </c>
      <c r="W53" s="260">
        <v>0.19600240936424709</v>
      </c>
      <c r="X53" s="260">
        <v>0.17289361766606709</v>
      </c>
      <c r="Y53" s="260">
        <v>0.2522933988587176</v>
      </c>
      <c r="DA53" s="68" t="s">
        <v>1624</v>
      </c>
    </row>
    <row r="54" spans="1:105" ht="12" customHeight="1" x14ac:dyDescent="0.25">
      <c r="A54" s="37" t="s">
        <v>159</v>
      </c>
      <c r="B54" s="226">
        <v>5.3771796366155903E-3</v>
      </c>
      <c r="C54" s="226">
        <v>6.2774382624171798E-3</v>
      </c>
      <c r="D54" s="226">
        <v>6.3801592897508794E-3</v>
      </c>
      <c r="E54" s="226">
        <v>6.0480705472538976E-3</v>
      </c>
      <c r="F54" s="226">
        <v>1.253739503745481E-2</v>
      </c>
      <c r="G54" s="226">
        <v>2.6049418228786311E-2</v>
      </c>
      <c r="H54" s="226">
        <v>2.396896841660073E-2</v>
      </c>
      <c r="I54" s="226">
        <v>2.2580876993835378E-2</v>
      </c>
      <c r="J54" s="226">
        <v>1.605732784779974E-2</v>
      </c>
      <c r="K54" s="226">
        <v>2.3766047258452359E-2</v>
      </c>
      <c r="L54" s="226">
        <v>1.0900405430579021E-2</v>
      </c>
      <c r="M54" s="226">
        <v>6.2484145404613023E-3</v>
      </c>
      <c r="N54" s="226">
        <v>1.4108323891149899E-2</v>
      </c>
      <c r="O54" s="226">
        <v>1.5900749526088009E-2</v>
      </c>
      <c r="P54" s="226">
        <v>1.321132109251703E-2</v>
      </c>
      <c r="Q54" s="226">
        <v>5.2524985788612423E-3</v>
      </c>
      <c r="R54" s="226">
        <v>1.441902219090449E-3</v>
      </c>
      <c r="S54" s="226">
        <v>1.525933945116694E-3</v>
      </c>
      <c r="T54" s="226">
        <v>4.1028790179376169E-3</v>
      </c>
      <c r="U54" s="226">
        <v>6.0078700708154501E-3</v>
      </c>
      <c r="V54" s="226">
        <v>3.0397020601343879E-3</v>
      </c>
      <c r="W54" s="226">
        <v>5.6325895708212699E-3</v>
      </c>
      <c r="X54" s="226">
        <v>4.3674441725435158E-3</v>
      </c>
      <c r="Y54" s="226">
        <v>4.6047196590709924E-3</v>
      </c>
      <c r="DA54" s="69" t="s">
        <v>1625</v>
      </c>
    </row>
    <row r="55" spans="1:105" ht="12" customHeight="1" x14ac:dyDescent="0.25">
      <c r="A55" s="37" t="s">
        <v>35</v>
      </c>
      <c r="B55" s="226">
        <v>0.24762283721554751</v>
      </c>
      <c r="C55" s="226">
        <v>0.30065530510860589</v>
      </c>
      <c r="D55" s="226">
        <v>0.2117581737423839</v>
      </c>
      <c r="E55" s="226">
        <v>0.20101844189712589</v>
      </c>
      <c r="F55" s="226">
        <v>0.19283395832886449</v>
      </c>
      <c r="G55" s="226">
        <v>0.27253247152726179</v>
      </c>
      <c r="H55" s="226">
        <v>0.35039003866335228</v>
      </c>
      <c r="I55" s="226">
        <v>0.34410043248185301</v>
      </c>
      <c r="J55" s="226">
        <v>0.21180894574183359</v>
      </c>
      <c r="K55" s="226">
        <v>0.16602094811554821</v>
      </c>
      <c r="L55" s="226">
        <v>0.126980629312198</v>
      </c>
      <c r="M55" s="226">
        <v>0.16165635662221051</v>
      </c>
      <c r="N55" s="226">
        <v>0.1829929126901052</v>
      </c>
      <c r="O55" s="226">
        <v>0.19204989645899981</v>
      </c>
      <c r="P55" s="226">
        <v>0.1652328731028444</v>
      </c>
      <c r="Q55" s="226">
        <v>6.4179888561812046E-2</v>
      </c>
      <c r="R55" s="226">
        <v>3.9367034933872801E-2</v>
      </c>
      <c r="S55" s="226">
        <v>2.4350933154646179E-2</v>
      </c>
      <c r="T55" s="226">
        <v>3.7992898575841823E-2</v>
      </c>
      <c r="U55" s="226">
        <v>5.8896351792777753E-2</v>
      </c>
      <c r="V55" s="226">
        <v>2.6248360063915201E-2</v>
      </c>
      <c r="W55" s="226">
        <v>4.1146690567620679E-2</v>
      </c>
      <c r="X55" s="226">
        <v>2.394611236864409E-2</v>
      </c>
      <c r="Y55" s="226">
        <v>2.5202903863909391E-2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2.2299742590715921E-2</v>
      </c>
      <c r="U57" s="226">
        <v>3.2754860142158913E-2</v>
      </c>
      <c r="V57" s="226">
        <v>2.0463019641581259E-2</v>
      </c>
      <c r="W57" s="226">
        <v>6.202033087031187E-2</v>
      </c>
      <c r="X57" s="226">
        <v>6.2199091002525957E-2</v>
      </c>
      <c r="Y57" s="226">
        <v>8.9436595191366985E-2</v>
      </c>
      <c r="DA57" s="69" t="s">
        <v>1628</v>
      </c>
    </row>
    <row r="58" spans="1:105" ht="12" customHeight="1" x14ac:dyDescent="0.25">
      <c r="A58" s="37" t="s">
        <v>40</v>
      </c>
      <c r="B58" s="226">
        <v>4.8035122678060718E-2</v>
      </c>
      <c r="C58" s="226">
        <v>5.4428738386488741E-2</v>
      </c>
      <c r="D58" s="226">
        <v>0.13837986722954351</v>
      </c>
      <c r="E58" s="226">
        <v>0.13645550563234971</v>
      </c>
      <c r="F58" s="226">
        <v>9.1015119458637411E-2</v>
      </c>
      <c r="G58" s="226">
        <v>9.2591699066414984E-2</v>
      </c>
      <c r="H58" s="226">
        <v>0.13073605271579411</v>
      </c>
      <c r="I58" s="226">
        <v>0.13313254562053359</v>
      </c>
      <c r="J58" s="226">
        <v>0.1137534612566037</v>
      </c>
      <c r="K58" s="226">
        <v>9.1569025879681368E-2</v>
      </c>
      <c r="L58" s="226">
        <v>0.1030607687162437</v>
      </c>
      <c r="M58" s="226">
        <v>0.1005048310378775</v>
      </c>
      <c r="N58" s="226">
        <v>0.1143483424476586</v>
      </c>
      <c r="O58" s="226">
        <v>0.15022949926987569</v>
      </c>
      <c r="P58" s="226">
        <v>0.16750876374941431</v>
      </c>
      <c r="Q58" s="226">
        <v>0.1026812265567979</v>
      </c>
      <c r="R58" s="226">
        <v>7.5306444070000061E-2</v>
      </c>
      <c r="S58" s="226">
        <v>5.597881442755924E-2</v>
      </c>
      <c r="T58" s="226">
        <v>9.2450015435936506E-2</v>
      </c>
      <c r="U58" s="226">
        <v>9.8056105181416969E-2</v>
      </c>
      <c r="V58" s="226">
        <v>6.6715736941134099E-2</v>
      </c>
      <c r="W58" s="226">
        <v>8.7202798355493258E-2</v>
      </c>
      <c r="X58" s="226">
        <v>8.2380970122353542E-2</v>
      </c>
      <c r="Y58" s="226">
        <v>0.1330491801443702</v>
      </c>
      <c r="DA58" s="69" t="s">
        <v>1629</v>
      </c>
    </row>
    <row r="59" spans="1:105" ht="12" customHeight="1" x14ac:dyDescent="0.25">
      <c r="A59" s="57" t="s">
        <v>1496</v>
      </c>
      <c r="B59" s="261">
        <v>0.90873416220675529</v>
      </c>
      <c r="C59" s="261">
        <v>1.069485701359516</v>
      </c>
      <c r="D59" s="261">
        <v>1.366690735438431</v>
      </c>
      <c r="E59" s="261">
        <v>1.3244917729660941</v>
      </c>
      <c r="F59" s="261">
        <v>1.0385097832772781</v>
      </c>
      <c r="G59" s="261">
        <v>1.3185866222991021</v>
      </c>
      <c r="H59" s="261">
        <v>1.688706840289574</v>
      </c>
      <c r="I59" s="261">
        <v>1.7128351960496879</v>
      </c>
      <c r="J59" s="261">
        <v>1.282094783591686</v>
      </c>
      <c r="K59" s="261">
        <v>1.0102747177238249</v>
      </c>
      <c r="L59" s="261">
        <v>0.94891865662797581</v>
      </c>
      <c r="M59" s="261">
        <v>0.98686677724910443</v>
      </c>
      <c r="N59" s="261">
        <v>1.115955459447066</v>
      </c>
      <c r="O59" s="261">
        <v>1.2988150380171271</v>
      </c>
      <c r="P59" s="261">
        <v>1.335302332092325</v>
      </c>
      <c r="Q59" s="261">
        <v>0.73459345618691063</v>
      </c>
      <c r="R59" s="261">
        <v>0.51697994302237626</v>
      </c>
      <c r="S59" s="261">
        <v>0.37213585068559418</v>
      </c>
      <c r="T59" s="261">
        <v>0.63859628174692229</v>
      </c>
      <c r="U59" s="261">
        <v>0.74131370955198062</v>
      </c>
      <c r="V59" s="261">
        <v>0.46435621521408871</v>
      </c>
      <c r="W59" s="261">
        <v>0.6817197434238691</v>
      </c>
      <c r="X59" s="261">
        <v>0.57420165636200227</v>
      </c>
      <c r="Y59" s="261">
        <v>0.82637490382619361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3.649505186235249</v>
      </c>
      <c r="C60" s="261">
        <f t="shared" si="1"/>
        <v>4.3946017723253181</v>
      </c>
      <c r="D60" s="261">
        <f t="shared" si="1"/>
        <v>3.8131059702086416</v>
      </c>
      <c r="E60" s="261">
        <f t="shared" si="1"/>
        <v>3.624537808428085</v>
      </c>
      <c r="F60" s="261">
        <f t="shared" si="1"/>
        <v>3.3306064073691286</v>
      </c>
      <c r="G60" s="261">
        <f t="shared" si="1"/>
        <v>4.4544349769299796</v>
      </c>
      <c r="H60" s="261">
        <f t="shared" si="1"/>
        <v>5.8361551333957804</v>
      </c>
      <c r="I60" s="261">
        <f t="shared" si="1"/>
        <v>5.6685389033461178</v>
      </c>
      <c r="J60" s="261">
        <f t="shared" si="1"/>
        <v>3.7047271950446925</v>
      </c>
      <c r="K60" s="261">
        <f t="shared" si="1"/>
        <v>3.0785742008539851</v>
      </c>
      <c r="L60" s="261">
        <f t="shared" si="1"/>
        <v>2.4332274637125226</v>
      </c>
      <c r="M60" s="261">
        <f t="shared" si="1"/>
        <v>2.8173153739100294</v>
      </c>
      <c r="N60" s="261">
        <f t="shared" si="1"/>
        <v>3.3267026647602114</v>
      </c>
      <c r="O60" s="261">
        <f t="shared" si="1"/>
        <v>3.7519721258221193</v>
      </c>
      <c r="P60" s="261">
        <f t="shared" si="1"/>
        <v>3.4094793736203783</v>
      </c>
      <c r="Q60" s="261">
        <f t="shared" si="1"/>
        <v>1.5050137216615551</v>
      </c>
      <c r="R60" s="261">
        <f t="shared" si="1"/>
        <v>0.94795021126842505</v>
      </c>
      <c r="S60" s="261">
        <f t="shared" si="1"/>
        <v>0.61116999850229914</v>
      </c>
      <c r="T60" s="261">
        <f t="shared" si="1"/>
        <v>1.0982017801560771</v>
      </c>
      <c r="U60" s="261">
        <f t="shared" si="1"/>
        <v>1.5110310077934299</v>
      </c>
      <c r="V60" s="261">
        <f t="shared" si="1"/>
        <v>0.78155970167906297</v>
      </c>
      <c r="W60" s="261">
        <f t="shared" si="1"/>
        <v>1.2705273115671294</v>
      </c>
      <c r="X60" s="261">
        <f t="shared" si="1"/>
        <v>0.98661269990589151</v>
      </c>
      <c r="Y60" s="261">
        <f t="shared" si="1"/>
        <v>1.3342653968108873</v>
      </c>
      <c r="DA60" s="70"/>
    </row>
    <row r="61" spans="1:105" ht="12" customHeight="1" x14ac:dyDescent="0.25">
      <c r="A61" s="60" t="s">
        <v>1499</v>
      </c>
      <c r="B61" s="262">
        <v>2.789729022966192</v>
      </c>
      <c r="C61" s="262">
        <v>3.36422980214985</v>
      </c>
      <c r="D61" s="262">
        <v>2.9455185540546451</v>
      </c>
      <c r="E61" s="262">
        <v>2.802256014303337</v>
      </c>
      <c r="F61" s="262">
        <v>2.58363038985912</v>
      </c>
      <c r="G61" s="262">
        <v>3.4863545401618459</v>
      </c>
      <c r="H61" s="262">
        <v>4.4892617170193887</v>
      </c>
      <c r="I61" s="262">
        <v>4.3941805957315667</v>
      </c>
      <c r="J61" s="262">
        <v>2.8627259361672488</v>
      </c>
      <c r="K61" s="262">
        <v>2.4359066647301111</v>
      </c>
      <c r="L61" s="262">
        <v>1.913094625635825</v>
      </c>
      <c r="M61" s="262">
        <v>2.2370932537192632</v>
      </c>
      <c r="N61" s="262">
        <v>2.6492237164654768</v>
      </c>
      <c r="O61" s="262">
        <v>3.0063967816521129</v>
      </c>
      <c r="P61" s="262">
        <v>2.728554655912673</v>
      </c>
      <c r="Q61" s="262">
        <v>1.17818273000927</v>
      </c>
      <c r="R61" s="262">
        <v>0.73388099432853116</v>
      </c>
      <c r="S61" s="262">
        <v>0.48984149336037047</v>
      </c>
      <c r="T61" s="262">
        <v>0.87229343318017327</v>
      </c>
      <c r="U61" s="262">
        <v>1.21029345698102</v>
      </c>
      <c r="V61" s="262">
        <v>0.62602579758331034</v>
      </c>
      <c r="W61" s="262">
        <v>1.017750667744014</v>
      </c>
      <c r="X61" s="262">
        <v>0.78976213963919151</v>
      </c>
      <c r="Y61" s="262">
        <v>1.06547552785455</v>
      </c>
      <c r="DA61" s="72" t="s">
        <v>1631</v>
      </c>
    </row>
    <row r="62" spans="1:105" ht="12" customHeight="1" x14ac:dyDescent="0.25">
      <c r="A62" s="59" t="s">
        <v>28</v>
      </c>
      <c r="B62" s="230">
        <v>8.971214441208053E-2</v>
      </c>
      <c r="C62" s="230">
        <v>0.1168752900957991</v>
      </c>
      <c r="D62" s="230">
        <v>0.99821733613047003</v>
      </c>
      <c r="E62" s="230">
        <v>1.6871765475811851</v>
      </c>
      <c r="F62" s="230">
        <v>1.43892355781607</v>
      </c>
      <c r="G62" s="230">
        <v>1.7577231837033429</v>
      </c>
      <c r="H62" s="230">
        <v>2.8196426529876839</v>
      </c>
      <c r="I62" s="230">
        <v>3.0601235542660459</v>
      </c>
      <c r="J62" s="230">
        <v>1.965263972704421</v>
      </c>
      <c r="K62" s="230">
        <v>1.668868972413255</v>
      </c>
      <c r="L62" s="230">
        <v>1.428107946476433</v>
      </c>
      <c r="M62" s="230">
        <v>1.735681058048115</v>
      </c>
      <c r="N62" s="230">
        <v>2.0434608270522649</v>
      </c>
      <c r="O62" s="230">
        <v>2.4321523286957238</v>
      </c>
      <c r="P62" s="230">
        <v>2.1238633492374501</v>
      </c>
      <c r="Q62" s="230">
        <v>0.88499883117182598</v>
      </c>
      <c r="R62" s="230">
        <v>0.53308180888027434</v>
      </c>
      <c r="S62" s="230">
        <v>0.3514813077453614</v>
      </c>
      <c r="T62" s="230">
        <v>0.64732890506539786</v>
      </c>
      <c r="U62" s="230">
        <v>0.93551542072795646</v>
      </c>
      <c r="V62" s="230">
        <v>0.46652448511105471</v>
      </c>
      <c r="W62" s="230">
        <v>0.78082832893413301</v>
      </c>
      <c r="X62" s="230">
        <v>0.62962871194876036</v>
      </c>
      <c r="Y62" s="230">
        <v>0.81376543386170519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5.459980835387688E-4</v>
      </c>
      <c r="T63" s="295">
        <v>8.8969988964485039E-4</v>
      </c>
      <c r="U63" s="295">
        <v>2.293452680221597E-3</v>
      </c>
      <c r="V63" s="295">
        <v>6.9010122560766562E-4</v>
      </c>
      <c r="W63" s="295">
        <v>1.942130402270699E-3</v>
      </c>
      <c r="X63" s="295">
        <v>2.12723319669294E-2</v>
      </c>
      <c r="Y63" s="295">
        <v>5.9471210238217512E-2</v>
      </c>
      <c r="DA63" s="122" t="s">
        <v>1633</v>
      </c>
    </row>
    <row r="64" spans="1:105" ht="12" customHeight="1" x14ac:dyDescent="0.25">
      <c r="A64" s="59" t="s">
        <v>159</v>
      </c>
      <c r="B64" s="295">
        <v>2.1605688419652939E-2</v>
      </c>
      <c r="C64" s="295">
        <v>2.579027263371084E-2</v>
      </c>
      <c r="D64" s="295">
        <v>2.4734193358292671E-2</v>
      </c>
      <c r="E64" s="295">
        <v>2.4783516424658789E-2</v>
      </c>
      <c r="F64" s="295">
        <v>4.2156951257676253E-2</v>
      </c>
      <c r="G64" s="295">
        <v>9.7881386899685535E-2</v>
      </c>
      <c r="H64" s="295">
        <v>7.9814216624644274E-2</v>
      </c>
      <c r="I64" s="295">
        <v>8.4042036895731267E-2</v>
      </c>
      <c r="J64" s="295">
        <v>6.2047133377168398E-2</v>
      </c>
      <c r="K64" s="295">
        <v>9.4530918629105065E-2</v>
      </c>
      <c r="L64" s="295">
        <v>3.9205970074501967E-2</v>
      </c>
      <c r="M64" s="295">
        <v>1.909990190539881E-2</v>
      </c>
      <c r="N64" s="295">
        <v>3.9273022633051553E-2</v>
      </c>
      <c r="O64" s="295">
        <v>4.0679167162570487E-2</v>
      </c>
      <c r="P64" s="295">
        <v>4.1647778366432887E-2</v>
      </c>
      <c r="Q64" s="295">
        <v>2.125068578761764E-2</v>
      </c>
      <c r="R64" s="295">
        <v>7.0406145709137162E-3</v>
      </c>
      <c r="S64" s="295">
        <v>7.7296796955533377E-3</v>
      </c>
      <c r="T64" s="295">
        <v>2.2047902357729882E-2</v>
      </c>
      <c r="U64" s="295">
        <v>2.5279358120477331E-2</v>
      </c>
      <c r="V64" s="295">
        <v>1.650364433254102E-2</v>
      </c>
      <c r="W64" s="295">
        <v>2.8347597539776791E-2</v>
      </c>
      <c r="X64" s="295">
        <v>2.1492636647173789E-2</v>
      </c>
      <c r="Y64" s="295">
        <v>3.0310984993486351E-2</v>
      </c>
      <c r="DA64" s="122" t="s">
        <v>1634</v>
      </c>
    </row>
    <row r="65" spans="1:105" ht="12" customHeight="1" x14ac:dyDescent="0.25">
      <c r="A65" s="59" t="s">
        <v>32</v>
      </c>
      <c r="B65" s="295">
        <v>1.707278660509111</v>
      </c>
      <c r="C65" s="295">
        <v>2.0159271569371708</v>
      </c>
      <c r="D65" s="295">
        <v>1.1212937536260861</v>
      </c>
      <c r="E65" s="295">
        <v>0.28629562658410052</v>
      </c>
      <c r="F65" s="295">
        <v>0.46967239730170718</v>
      </c>
      <c r="G65" s="295">
        <v>0.63122284664389583</v>
      </c>
      <c r="H65" s="295">
        <v>0.45098007347537439</v>
      </c>
      <c r="I65" s="295">
        <v>0</v>
      </c>
      <c r="J65" s="295">
        <v>3.6561613009260453E-2</v>
      </c>
      <c r="K65" s="295">
        <v>2.796057035431293E-2</v>
      </c>
      <c r="L65" s="295">
        <v>0</v>
      </c>
      <c r="M65" s="295">
        <v>0</v>
      </c>
      <c r="N65" s="295">
        <v>6.929410351901294E-2</v>
      </c>
      <c r="O65" s="295">
        <v>5.4005478829334437E-2</v>
      </c>
      <c r="P65" s="295">
        <v>5.4630947024046653E-2</v>
      </c>
      <c r="Q65" s="295">
        <v>1.849026718435676E-2</v>
      </c>
      <c r="R65" s="295">
        <v>6.137457663483511E-3</v>
      </c>
      <c r="S65" s="295">
        <v>9.6875217996661746E-3</v>
      </c>
      <c r="T65" s="295">
        <v>2.7508158055527961E-3</v>
      </c>
      <c r="U65" s="295">
        <v>5.3206652483337577E-3</v>
      </c>
      <c r="V65" s="295">
        <v>3.208167243173919E-3</v>
      </c>
      <c r="W65" s="295">
        <v>4.5088803934536089E-3</v>
      </c>
      <c r="X65" s="295">
        <v>2.3489278091275178E-3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0.97113252962534746</v>
      </c>
      <c r="C66" s="295">
        <v>1.2056370824831679</v>
      </c>
      <c r="D66" s="295">
        <v>0.80127327093979539</v>
      </c>
      <c r="E66" s="295">
        <v>0.80400032371339192</v>
      </c>
      <c r="F66" s="295">
        <v>0.63287748348366624</v>
      </c>
      <c r="G66" s="295">
        <v>0.99952712291492163</v>
      </c>
      <c r="H66" s="295">
        <v>1.1388247739316859</v>
      </c>
      <c r="I66" s="295">
        <v>1.25001500456979</v>
      </c>
      <c r="J66" s="295">
        <v>0.79885321707639889</v>
      </c>
      <c r="K66" s="295">
        <v>0.64454620333343782</v>
      </c>
      <c r="L66" s="295">
        <v>0.44578070908488981</v>
      </c>
      <c r="M66" s="295">
        <v>0.48231229376574852</v>
      </c>
      <c r="N66" s="295">
        <v>0.49719576326114712</v>
      </c>
      <c r="O66" s="295">
        <v>0.47955980696448408</v>
      </c>
      <c r="P66" s="295">
        <v>0.50841258128474309</v>
      </c>
      <c r="Q66" s="295">
        <v>0.25344294586546912</v>
      </c>
      <c r="R66" s="295">
        <v>0.18762111321385949</v>
      </c>
      <c r="S66" s="295">
        <v>0.12039698603625081</v>
      </c>
      <c r="T66" s="295">
        <v>0.19927611006184789</v>
      </c>
      <c r="U66" s="295">
        <v>0.24188456020403101</v>
      </c>
      <c r="V66" s="295">
        <v>0.13909939967093321</v>
      </c>
      <c r="W66" s="295">
        <v>0.2021237304743802</v>
      </c>
      <c r="X66" s="295">
        <v>0.11501953126720051</v>
      </c>
      <c r="Y66" s="295">
        <v>0.16192789876114139</v>
      </c>
      <c r="DA66" s="122" t="s">
        <v>1636</v>
      </c>
    </row>
    <row r="67" spans="1:105" ht="12" customHeight="1" x14ac:dyDescent="0.25">
      <c r="A67" s="60" t="s">
        <v>1506</v>
      </c>
      <c r="B67" s="262">
        <v>0.85977616326905715</v>
      </c>
      <c r="C67" s="262">
        <v>1.0303719701754681</v>
      </c>
      <c r="D67" s="262">
        <v>0.8675874161539967</v>
      </c>
      <c r="E67" s="262">
        <v>0.82228179412474789</v>
      </c>
      <c r="F67" s="262">
        <v>0.74697601751000853</v>
      </c>
      <c r="G67" s="262">
        <v>0.96808043676813416</v>
      </c>
      <c r="H67" s="262">
        <v>1.3468934163763919</v>
      </c>
      <c r="I67" s="262">
        <v>1.274358307614551</v>
      </c>
      <c r="J67" s="262">
        <v>0.84200125887744381</v>
      </c>
      <c r="K67" s="262">
        <v>0.64266753612387406</v>
      </c>
      <c r="L67" s="262">
        <v>0.52013283807669775</v>
      </c>
      <c r="M67" s="262">
        <v>0.58022212019076624</v>
      </c>
      <c r="N67" s="262">
        <v>0.67747894829473476</v>
      </c>
      <c r="O67" s="262">
        <v>0.74557534417000615</v>
      </c>
      <c r="P67" s="262">
        <v>0.68092471770770546</v>
      </c>
      <c r="Q67" s="262">
        <v>0.32683099165228519</v>
      </c>
      <c r="R67" s="262">
        <v>0.21406921693989389</v>
      </c>
      <c r="S67" s="262">
        <v>0.12132850514192869</v>
      </c>
      <c r="T67" s="262">
        <v>0.22590834697590381</v>
      </c>
      <c r="U67" s="262">
        <v>0.30073755081240988</v>
      </c>
      <c r="V67" s="262">
        <v>0.1555339040957526</v>
      </c>
      <c r="W67" s="262">
        <v>0.25277664382311532</v>
      </c>
      <c r="X67" s="262">
        <v>0.1968505602667</v>
      </c>
      <c r="Y67" s="262">
        <v>0.26878986895633727</v>
      </c>
      <c r="DA67" s="72" t="s">
        <v>1637</v>
      </c>
    </row>
    <row r="68" spans="1:105" ht="12" customHeight="1" x14ac:dyDescent="0.25">
      <c r="A68" s="147" t="s">
        <v>28</v>
      </c>
      <c r="B68" s="229">
        <v>1.793328605032822E-2</v>
      </c>
      <c r="C68" s="229">
        <v>2.343642985724019E-2</v>
      </c>
      <c r="D68" s="229">
        <v>0.19914273040586161</v>
      </c>
      <c r="E68" s="229">
        <v>0.32202747656392777</v>
      </c>
      <c r="F68" s="229">
        <v>0.28179846153975802</v>
      </c>
      <c r="G68" s="229">
        <v>0.3568131501113474</v>
      </c>
      <c r="H68" s="229">
        <v>0.53778680558635672</v>
      </c>
      <c r="I68" s="229">
        <v>0.55747866350148767</v>
      </c>
      <c r="J68" s="229">
        <v>0.37665497168694251</v>
      </c>
      <c r="K68" s="229">
        <v>0.29555986727017042</v>
      </c>
      <c r="L68" s="229">
        <v>0.29540957338686352</v>
      </c>
      <c r="M68" s="229">
        <v>0.37324019509238859</v>
      </c>
      <c r="N68" s="229">
        <v>0.4519814813179906</v>
      </c>
      <c r="O68" s="229">
        <v>0.55369448322431236</v>
      </c>
      <c r="P68" s="229">
        <v>0.47926216352978762</v>
      </c>
      <c r="Q68" s="229">
        <v>0.18888344241568411</v>
      </c>
      <c r="R68" s="229">
        <v>0.1083055002867765</v>
      </c>
      <c r="S68" s="229">
        <v>8.2662427918023293E-2</v>
      </c>
      <c r="T68" s="229">
        <v>0.13833859624461761</v>
      </c>
      <c r="U68" s="229">
        <v>0.20553885301053609</v>
      </c>
      <c r="V68" s="229">
        <v>0.10154304222242171</v>
      </c>
      <c r="W68" s="229">
        <v>0.17048374681634279</v>
      </c>
      <c r="X68" s="229">
        <v>0.14016120904928051</v>
      </c>
      <c r="Y68" s="229">
        <v>0.14301436214885371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1.2968940223459001E-4</v>
      </c>
      <c r="T70" s="229">
        <v>1.9203011766021351E-4</v>
      </c>
      <c r="U70" s="229">
        <v>5.0890909062004629E-4</v>
      </c>
      <c r="V70" s="229">
        <v>1.5170363039484819E-4</v>
      </c>
      <c r="W70" s="229">
        <v>4.2826566128912258E-4</v>
      </c>
      <c r="X70" s="229">
        <v>4.7826198214993756E-3</v>
      </c>
      <c r="Y70" s="229">
        <v>1.055588470933775E-2</v>
      </c>
      <c r="DA70" s="73" t="s">
        <v>1640</v>
      </c>
    </row>
    <row r="71" spans="1:105" ht="12" customHeight="1" x14ac:dyDescent="0.25">
      <c r="A71" s="147" t="s">
        <v>159</v>
      </c>
      <c r="B71" s="229">
        <v>4.4449364546719963E-3</v>
      </c>
      <c r="C71" s="229">
        <v>5.3224733571542527E-3</v>
      </c>
      <c r="D71" s="229">
        <v>5.0783883725551574E-3</v>
      </c>
      <c r="E71" s="229">
        <v>4.8683762531541086E-3</v>
      </c>
      <c r="F71" s="229">
        <v>8.496868566590236E-3</v>
      </c>
      <c r="G71" s="229">
        <v>2.0449339957241391E-2</v>
      </c>
      <c r="H71" s="229">
        <v>1.5666974496162091E-2</v>
      </c>
      <c r="I71" s="229">
        <v>1.5757041107189049E-2</v>
      </c>
      <c r="J71" s="229">
        <v>1.223864515215853E-2</v>
      </c>
      <c r="K71" s="229">
        <v>1.723002512128605E-2</v>
      </c>
      <c r="L71" s="229">
        <v>8.3465028049601181E-3</v>
      </c>
      <c r="M71" s="229">
        <v>4.2270601761778756E-3</v>
      </c>
      <c r="N71" s="229">
        <v>8.9399988336711367E-3</v>
      </c>
      <c r="O71" s="229">
        <v>9.5310398923561714E-3</v>
      </c>
      <c r="P71" s="229">
        <v>9.672243533311517E-3</v>
      </c>
      <c r="Q71" s="229">
        <v>4.6678076538546462E-3</v>
      </c>
      <c r="R71" s="229">
        <v>1.4721634462577359E-3</v>
      </c>
      <c r="S71" s="229">
        <v>1.8709243663309E-3</v>
      </c>
      <c r="T71" s="229">
        <v>4.8492486246170443E-3</v>
      </c>
      <c r="U71" s="229">
        <v>5.716073838383599E-3</v>
      </c>
      <c r="V71" s="229">
        <v>3.696956955097083E-3</v>
      </c>
      <c r="W71" s="229">
        <v>6.3698981491777506E-3</v>
      </c>
      <c r="X71" s="229">
        <v>4.9240427790460074E-3</v>
      </c>
      <c r="Y71" s="229">
        <v>5.4823817660321133E-3</v>
      </c>
      <c r="DA71" s="73" t="s">
        <v>1641</v>
      </c>
    </row>
    <row r="72" spans="1:105" ht="12" customHeight="1" x14ac:dyDescent="0.25">
      <c r="A72" s="147" t="s">
        <v>32</v>
      </c>
      <c r="B72" s="229">
        <v>0.34051735375416159</v>
      </c>
      <c r="C72" s="229">
        <v>0.40333860149685069</v>
      </c>
      <c r="D72" s="229">
        <v>0.22319525206077989</v>
      </c>
      <c r="E72" s="229">
        <v>5.4522192581000807E-2</v>
      </c>
      <c r="F72" s="229">
        <v>9.1774522161310282E-2</v>
      </c>
      <c r="G72" s="229">
        <v>0.1278495723783088</v>
      </c>
      <c r="H72" s="229">
        <v>8.5822196173639356E-2</v>
      </c>
      <c r="I72" s="229">
        <v>0</v>
      </c>
      <c r="J72" s="229">
        <v>6.9915643416985857E-3</v>
      </c>
      <c r="K72" s="229">
        <v>4.9407792258053746E-3</v>
      </c>
      <c r="L72" s="229">
        <v>0</v>
      </c>
      <c r="M72" s="229">
        <v>0</v>
      </c>
      <c r="N72" s="229">
        <v>1.5292440681836749E-2</v>
      </c>
      <c r="O72" s="229">
        <v>1.226714348761326E-2</v>
      </c>
      <c r="P72" s="229">
        <v>1.230018099666262E-2</v>
      </c>
      <c r="Q72" s="229">
        <v>3.9375001057405422E-3</v>
      </c>
      <c r="R72" s="229">
        <v>1.2441460327804309E-3</v>
      </c>
      <c r="S72" s="229">
        <v>2.273237521740858E-3</v>
      </c>
      <c r="T72" s="229">
        <v>5.8655139931250704E-4</v>
      </c>
      <c r="U72" s="229">
        <v>1.1663667044333761E-3</v>
      </c>
      <c r="V72" s="229">
        <v>6.967210439155385E-4</v>
      </c>
      <c r="W72" s="229">
        <v>9.8225067229449486E-4</v>
      </c>
      <c r="X72" s="229">
        <v>5.2172203559031842E-4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8.4693341962256957E-3</v>
      </c>
      <c r="H73" s="229">
        <v>4.7494622007393447E-2</v>
      </c>
      <c r="I73" s="229">
        <v>0.11063532328689819</v>
      </c>
      <c r="J73" s="229">
        <v>2.4361112002934018E-2</v>
      </c>
      <c r="K73" s="229">
        <v>0.10982839118068009</v>
      </c>
      <c r="L73" s="229">
        <v>1.0424912077879709E-2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1643</v>
      </c>
    </row>
    <row r="74" spans="1:105" ht="12" customHeight="1" x14ac:dyDescent="0.25">
      <c r="A74" s="147" t="s">
        <v>35</v>
      </c>
      <c r="B74" s="229">
        <v>0.1955915075583706</v>
      </c>
      <c r="C74" s="229">
        <v>0.24358368977685679</v>
      </c>
      <c r="D74" s="229">
        <v>0.161058206775645</v>
      </c>
      <c r="E74" s="229">
        <v>0.15461494735256789</v>
      </c>
      <c r="F74" s="229">
        <v>0.12487726943439049</v>
      </c>
      <c r="G74" s="229">
        <v>0.20443149683839759</v>
      </c>
      <c r="H74" s="229">
        <v>0.21884459842347639</v>
      </c>
      <c r="I74" s="229">
        <v>0.22943906749202739</v>
      </c>
      <c r="J74" s="229">
        <v>0.15425976108662179</v>
      </c>
      <c r="K74" s="229">
        <v>0.1150111990991694</v>
      </c>
      <c r="L74" s="229">
        <v>9.2906832704759953E-2</v>
      </c>
      <c r="M74" s="229">
        <v>0.10449840701374059</v>
      </c>
      <c r="N74" s="229">
        <v>0.1108012342075736</v>
      </c>
      <c r="O74" s="229">
        <v>0.1099980675675668</v>
      </c>
      <c r="P74" s="229">
        <v>0.1155914514068377</v>
      </c>
      <c r="Q74" s="229">
        <v>5.4499717901547028E-2</v>
      </c>
      <c r="R74" s="229">
        <v>3.8406188828213318E-2</v>
      </c>
      <c r="S74" s="229">
        <v>2.8528858361801131E-2</v>
      </c>
      <c r="T74" s="229">
        <v>4.2907820576396929E-2</v>
      </c>
      <c r="U74" s="229">
        <v>5.3544390584408443E-2</v>
      </c>
      <c r="V74" s="229">
        <v>3.0504494914165341E-2</v>
      </c>
      <c r="W74" s="229">
        <v>4.4463902754217403E-2</v>
      </c>
      <c r="X74" s="229">
        <v>2.579750816726321E-2</v>
      </c>
      <c r="Y74" s="229">
        <v>2.8672459611856081E-2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1.8446504614113669E-2</v>
      </c>
      <c r="C76" s="229">
        <v>2.3652370737573161E-2</v>
      </c>
      <c r="D76" s="229">
        <v>4.9604310594727252E-2</v>
      </c>
      <c r="E76" s="229">
        <v>8.0289788371316409E-2</v>
      </c>
      <c r="F76" s="229">
        <v>6.6115418894148473E-2</v>
      </c>
      <c r="G76" s="229">
        <v>7.6218661905829793E-2</v>
      </c>
      <c r="H76" s="229">
        <v>6.3434201436692858E-2</v>
      </c>
      <c r="I76" s="229">
        <v>7.1348687201665567E-2</v>
      </c>
      <c r="J76" s="229">
        <v>5.1896810965612758E-2</v>
      </c>
      <c r="K76" s="229">
        <v>5.6040327524292721E-2</v>
      </c>
      <c r="L76" s="229">
        <v>3.568421341770163E-2</v>
      </c>
      <c r="M76" s="229">
        <v>5.3130653741411848E-2</v>
      </c>
      <c r="N76" s="229">
        <v>5.2442374293812648E-2</v>
      </c>
      <c r="O76" s="229">
        <v>5.5134082787110468E-2</v>
      </c>
      <c r="P76" s="229">
        <v>5.3837828082614753E-2</v>
      </c>
      <c r="Q76" s="229">
        <v>1.533051987841157E-2</v>
      </c>
      <c r="R76" s="229">
        <v>1.086052842166641E-2</v>
      </c>
      <c r="S76" s="229">
        <v>4.6097873602099614E-3</v>
      </c>
      <c r="T76" s="229">
        <v>2.172127347327886E-2</v>
      </c>
      <c r="U76" s="229">
        <v>3.1793952326060103E-2</v>
      </c>
      <c r="V76" s="229">
        <v>1.7464248096728849E-2</v>
      </c>
      <c r="W76" s="229">
        <v>2.7985222381521169E-2</v>
      </c>
      <c r="X76" s="229">
        <v>1.7396650078513629E-2</v>
      </c>
      <c r="Y76" s="229">
        <v>7.8438472675211188E-2</v>
      </c>
      <c r="DA76" s="73" t="s">
        <v>1646</v>
      </c>
    </row>
    <row r="77" spans="1:105" ht="12" customHeight="1" x14ac:dyDescent="0.25">
      <c r="A77" s="147" t="s">
        <v>39</v>
      </c>
      <c r="B77" s="229">
        <v>0.28284257483741099</v>
      </c>
      <c r="C77" s="229">
        <v>0.3310384049497932</v>
      </c>
      <c r="D77" s="229">
        <v>0.2295085279444278</v>
      </c>
      <c r="E77" s="229">
        <v>0.20595901300278091</v>
      </c>
      <c r="F77" s="229">
        <v>0.17391347691381109</v>
      </c>
      <c r="G77" s="229">
        <v>0.1738488813807835</v>
      </c>
      <c r="H77" s="229">
        <v>0.37784401825267128</v>
      </c>
      <c r="I77" s="229">
        <v>0.28969952502528351</v>
      </c>
      <c r="J77" s="229">
        <v>0.21559839364147571</v>
      </c>
      <c r="K77" s="229">
        <v>4.4056946702470012E-2</v>
      </c>
      <c r="L77" s="229">
        <v>7.7360803684532825E-2</v>
      </c>
      <c r="M77" s="229">
        <v>4.5125804167047222E-2</v>
      </c>
      <c r="N77" s="229">
        <v>3.8021418959849992E-2</v>
      </c>
      <c r="O77" s="229">
        <v>4.9505272110470502E-3</v>
      </c>
      <c r="P77" s="229">
        <v>1.026085015849133E-2</v>
      </c>
      <c r="Q77" s="229">
        <v>5.9512003697047393E-2</v>
      </c>
      <c r="R77" s="229">
        <v>5.378068992419948E-2</v>
      </c>
      <c r="S77" s="229">
        <v>1.253580211587926E-3</v>
      </c>
      <c r="T77" s="229">
        <v>1.7312826540020681E-2</v>
      </c>
      <c r="U77" s="229">
        <v>2.4690052579683019E-3</v>
      </c>
      <c r="V77" s="229">
        <v>1.4767372330292551E-3</v>
      </c>
      <c r="W77" s="229">
        <v>2.063357388272632E-3</v>
      </c>
      <c r="X77" s="229">
        <v>3.2668083355069108E-3</v>
      </c>
      <c r="Y77" s="229">
        <v>2.6263080450464478E-3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20.354612665229574</v>
      </c>
      <c r="C79" s="261">
        <f t="shared" si="2"/>
        <v>24.517181552732101</v>
      </c>
      <c r="D79" s="261">
        <f t="shared" si="2"/>
        <v>23.143153049348886</v>
      </c>
      <c r="E79" s="261">
        <f t="shared" si="2"/>
        <v>22.910717864632879</v>
      </c>
      <c r="F79" s="261">
        <f t="shared" si="2"/>
        <v>20.831085119554203</v>
      </c>
      <c r="G79" s="261">
        <f t="shared" si="2"/>
        <v>27.675669718424203</v>
      </c>
      <c r="H79" s="261">
        <f t="shared" si="2"/>
        <v>36.183879068876578</v>
      </c>
      <c r="I79" s="261">
        <f t="shared" si="2"/>
        <v>35.714139942641943</v>
      </c>
      <c r="J79" s="261">
        <f t="shared" si="2"/>
        <v>23.418224610154645</v>
      </c>
      <c r="K79" s="261">
        <f t="shared" si="2"/>
        <v>19.985497683598471</v>
      </c>
      <c r="L79" s="261">
        <f t="shared" si="2"/>
        <v>15.904199736931167</v>
      </c>
      <c r="M79" s="261">
        <f t="shared" si="2"/>
        <v>18.592786048832107</v>
      </c>
      <c r="N79" s="261">
        <f t="shared" si="2"/>
        <v>21.981747491021597</v>
      </c>
      <c r="O79" s="261">
        <f t="shared" si="2"/>
        <v>25.137417476228606</v>
      </c>
      <c r="P79" s="261">
        <f t="shared" si="2"/>
        <v>22.877880531077153</v>
      </c>
      <c r="Q79" s="261">
        <f t="shared" si="2"/>
        <v>9.9663468979609409</v>
      </c>
      <c r="R79" s="261">
        <f t="shared" si="2"/>
        <v>6.2361576400416263</v>
      </c>
      <c r="S79" s="261">
        <f t="shared" si="2"/>
        <v>4.1818956662946469</v>
      </c>
      <c r="T79" s="261">
        <f t="shared" si="2"/>
        <v>7.4796365037477219</v>
      </c>
      <c r="U79" s="261">
        <f t="shared" si="2"/>
        <v>10.287465074710974</v>
      </c>
      <c r="V79" s="261">
        <f t="shared" si="2"/>
        <v>5.3782507529462631</v>
      </c>
      <c r="W79" s="261">
        <f t="shared" si="2"/>
        <v>8.7039570152882906</v>
      </c>
      <c r="X79" s="261">
        <f t="shared" si="2"/>
        <v>6.8345852394583053</v>
      </c>
      <c r="Y79" s="261">
        <f t="shared" si="2"/>
        <v>9.3628081317429324</v>
      </c>
      <c r="DA79" s="70"/>
    </row>
    <row r="80" spans="1:105" ht="12" customHeight="1" x14ac:dyDescent="0.25">
      <c r="A80" s="60" t="s">
        <v>1521</v>
      </c>
      <c r="B80" s="262">
        <v>19.378892847096768</v>
      </c>
      <c r="C80" s="262">
        <v>23.368860693425919</v>
      </c>
      <c r="D80" s="262">
        <v>21.675719237256349</v>
      </c>
      <c r="E80" s="262">
        <v>21.488593633385101</v>
      </c>
      <c r="F80" s="262">
        <v>19.716023510768881</v>
      </c>
      <c r="G80" s="262">
        <v>26.259885925089371</v>
      </c>
      <c r="H80" s="262">
        <v>34.370692331089913</v>
      </c>
      <c r="I80" s="262">
        <v>33.875046272032442</v>
      </c>
      <c r="J80" s="262">
        <v>22.04162258384007</v>
      </c>
      <c r="K80" s="262">
        <v>18.90075243593672</v>
      </c>
      <c r="L80" s="262">
        <v>14.885333298786611</v>
      </c>
      <c r="M80" s="262">
        <v>17.533174214629131</v>
      </c>
      <c r="N80" s="262">
        <v>20.783531441465549</v>
      </c>
      <c r="O80" s="262">
        <v>23.742862692897049</v>
      </c>
      <c r="P80" s="262">
        <v>21.444148860356709</v>
      </c>
      <c r="Q80" s="262">
        <v>9.177604245509448</v>
      </c>
      <c r="R80" s="262">
        <v>5.6810694778896087</v>
      </c>
      <c r="S80" s="262">
        <v>3.7823285105162201</v>
      </c>
      <c r="T80" s="262">
        <v>6.7939672796775179</v>
      </c>
      <c r="U80" s="262">
        <v>9.4915067978625185</v>
      </c>
      <c r="V80" s="262">
        <v>4.8796653792465747</v>
      </c>
      <c r="W80" s="262">
        <v>7.9719855634218844</v>
      </c>
      <c r="X80" s="262">
        <v>6.2180573713339653</v>
      </c>
      <c r="Y80" s="262">
        <v>8.4755185322050686</v>
      </c>
      <c r="DA80" s="72" t="s">
        <v>1649</v>
      </c>
    </row>
    <row r="81" spans="1:105" ht="12" customHeight="1" x14ac:dyDescent="0.25">
      <c r="A81" s="59" t="s">
        <v>28</v>
      </c>
      <c r="B81" s="230">
        <v>0.71024221126836518</v>
      </c>
      <c r="C81" s="230">
        <v>0.9237088149438587</v>
      </c>
      <c r="D81" s="230">
        <v>7.5518286721135546</v>
      </c>
      <c r="E81" s="230">
        <v>12.100769915264941</v>
      </c>
      <c r="F81" s="230">
        <v>10.47982096956914</v>
      </c>
      <c r="G81" s="230">
        <v>12.90421066962722</v>
      </c>
      <c r="H81" s="230">
        <v>20.56651089511157</v>
      </c>
      <c r="I81" s="230">
        <v>20.67623045637248</v>
      </c>
      <c r="J81" s="230">
        <v>14.19868196113514</v>
      </c>
      <c r="K81" s="230">
        <v>10.127424145069879</v>
      </c>
      <c r="L81" s="230">
        <v>10.50716886730797</v>
      </c>
      <c r="M81" s="230">
        <v>12.83739593841338</v>
      </c>
      <c r="N81" s="230">
        <v>15.397067330695521</v>
      </c>
      <c r="O81" s="230">
        <v>18.473750360813931</v>
      </c>
      <c r="P81" s="230">
        <v>16.045772663599699</v>
      </c>
      <c r="Q81" s="230">
        <v>6.8304498590970564</v>
      </c>
      <c r="R81" s="230">
        <v>4.0685932471096544</v>
      </c>
      <c r="S81" s="230">
        <v>2.7623034214405702</v>
      </c>
      <c r="T81" s="230">
        <v>4.7561157615169902</v>
      </c>
      <c r="U81" s="230">
        <v>6.8622071249628291</v>
      </c>
      <c r="V81" s="230">
        <v>3.391991192592998</v>
      </c>
      <c r="W81" s="230">
        <v>5.6917454526014213</v>
      </c>
      <c r="X81" s="230">
        <v>4.6954919844228993</v>
      </c>
      <c r="Y81" s="230">
        <v>4.777727515756319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3.5528148348044539E-3</v>
      </c>
      <c r="T82" s="295">
        <v>5.4123174425339112E-3</v>
      </c>
      <c r="U82" s="295">
        <v>1.392884043339343E-2</v>
      </c>
      <c r="V82" s="295">
        <v>4.1543719750978831E-3</v>
      </c>
      <c r="W82" s="295">
        <v>1.172143010261471E-2</v>
      </c>
      <c r="X82" s="295">
        <v>0.13134815855904139</v>
      </c>
      <c r="Y82" s="295">
        <v>0.28909542761723278</v>
      </c>
      <c r="DA82" s="122" t="s">
        <v>1651</v>
      </c>
    </row>
    <row r="83" spans="1:105" ht="12" customHeight="1" x14ac:dyDescent="0.25">
      <c r="A83" s="59" t="s">
        <v>159</v>
      </c>
      <c r="B83" s="295">
        <v>0.1491332740130549</v>
      </c>
      <c r="C83" s="295">
        <v>0.17771313204550621</v>
      </c>
      <c r="D83" s="295">
        <v>0.16314582848489589</v>
      </c>
      <c r="E83" s="295">
        <v>0.15497676871124361</v>
      </c>
      <c r="F83" s="295">
        <v>0.26769270604143969</v>
      </c>
      <c r="G83" s="295">
        <v>0.62651616306042379</v>
      </c>
      <c r="H83" s="295">
        <v>0.50757240787267743</v>
      </c>
      <c r="I83" s="295">
        <v>0.4950854620895096</v>
      </c>
      <c r="J83" s="295">
        <v>0.3908409514930884</v>
      </c>
      <c r="K83" s="295">
        <v>0.50015180273997017</v>
      </c>
      <c r="L83" s="295">
        <v>0.25149426273966569</v>
      </c>
      <c r="M83" s="295">
        <v>0.1231655783779073</v>
      </c>
      <c r="N83" s="295">
        <v>0.25799852414500279</v>
      </c>
      <c r="O83" s="295">
        <v>0.26939377325151131</v>
      </c>
      <c r="P83" s="295">
        <v>0.274332401628825</v>
      </c>
      <c r="Q83" s="295">
        <v>0.14299826294295781</v>
      </c>
      <c r="R83" s="295">
        <v>4.6850279148602111E-2</v>
      </c>
      <c r="S83" s="295">
        <v>5.2964130530751503E-2</v>
      </c>
      <c r="T83" s="295">
        <v>0.14123615801886069</v>
      </c>
      <c r="U83" s="295">
        <v>0.16167025217044589</v>
      </c>
      <c r="V83" s="295">
        <v>0.10461918462724069</v>
      </c>
      <c r="W83" s="295">
        <v>0.18015958290438891</v>
      </c>
      <c r="X83" s="295">
        <v>0.13974538595012179</v>
      </c>
      <c r="Y83" s="295">
        <v>0.1551577203098497</v>
      </c>
      <c r="DA83" s="122" t="s">
        <v>1652</v>
      </c>
    </row>
    <row r="84" spans="1:105" ht="12" customHeight="1" x14ac:dyDescent="0.25">
      <c r="A84" s="59" t="s">
        <v>32</v>
      </c>
      <c r="B84" s="295">
        <v>11.724208453351819</v>
      </c>
      <c r="C84" s="295">
        <v>13.82009724872934</v>
      </c>
      <c r="D84" s="295">
        <v>7.358178191689265</v>
      </c>
      <c r="E84" s="295">
        <v>1.781111323508042</v>
      </c>
      <c r="F84" s="295">
        <v>2.9671196212053408</v>
      </c>
      <c r="G84" s="295">
        <v>4.0196436211334579</v>
      </c>
      <c r="H84" s="295">
        <v>2.8533022501586101</v>
      </c>
      <c r="I84" s="295">
        <v>0</v>
      </c>
      <c r="J84" s="295">
        <v>0.22912705003319139</v>
      </c>
      <c r="K84" s="295">
        <v>0.1471792759982449</v>
      </c>
      <c r="L84" s="295">
        <v>0</v>
      </c>
      <c r="M84" s="295">
        <v>0</v>
      </c>
      <c r="N84" s="295">
        <v>0.45288908104558118</v>
      </c>
      <c r="O84" s="295">
        <v>0.35581642940350222</v>
      </c>
      <c r="P84" s="295">
        <v>0.35801124741124551</v>
      </c>
      <c r="Q84" s="295">
        <v>0.1237866114612647</v>
      </c>
      <c r="R84" s="295">
        <v>4.0631494618177159E-2</v>
      </c>
      <c r="S84" s="295">
        <v>6.6039795234108079E-2</v>
      </c>
      <c r="T84" s="295">
        <v>1.753124685983827E-2</v>
      </c>
      <c r="U84" s="295">
        <v>3.3853430592351651E-2</v>
      </c>
      <c r="V84" s="295">
        <v>2.023304052184428E-2</v>
      </c>
      <c r="W84" s="295">
        <v>2.850903389029812E-2</v>
      </c>
      <c r="X84" s="295">
        <v>1.51946298996029E-2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0.25978717827517001</v>
      </c>
      <c r="H85" s="295">
        <v>1.540539230889191</v>
      </c>
      <c r="I85" s="295">
        <v>3.4802847038763458</v>
      </c>
      <c r="J85" s="295">
        <v>0.77889566222748263</v>
      </c>
      <c r="K85" s="295">
        <v>3.1918759729295889</v>
      </c>
      <c r="L85" s="295">
        <v>0.31449329963948469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1654</v>
      </c>
    </row>
    <row r="86" spans="1:105" ht="12" customHeight="1" x14ac:dyDescent="0.25">
      <c r="A86" s="59" t="s">
        <v>35</v>
      </c>
      <c r="B86" s="295">
        <v>6.0984713652450946</v>
      </c>
      <c r="C86" s="295">
        <v>7.5581625679073889</v>
      </c>
      <c r="D86" s="295">
        <v>4.808337257086122</v>
      </c>
      <c r="E86" s="295">
        <v>4.5739977040581676</v>
      </c>
      <c r="F86" s="295">
        <v>3.6561417953741331</v>
      </c>
      <c r="G86" s="295">
        <v>5.8205334900557242</v>
      </c>
      <c r="H86" s="295">
        <v>6.5888663734633051</v>
      </c>
      <c r="I86" s="295">
        <v>6.6993840320556064</v>
      </c>
      <c r="J86" s="295">
        <v>4.5780588641256346</v>
      </c>
      <c r="K86" s="295">
        <v>3.102544779514274</v>
      </c>
      <c r="L86" s="295">
        <v>2.6015560814161329</v>
      </c>
      <c r="M86" s="295">
        <v>2.8295839890926491</v>
      </c>
      <c r="N86" s="295">
        <v>2.9715726786509671</v>
      </c>
      <c r="O86" s="295">
        <v>2.889311197865188</v>
      </c>
      <c r="P86" s="295">
        <v>3.0467554644730761</v>
      </c>
      <c r="Q86" s="295">
        <v>1.5515796098561849</v>
      </c>
      <c r="R86" s="295">
        <v>1.135845769728659</v>
      </c>
      <c r="S86" s="295">
        <v>0.75053682918749109</v>
      </c>
      <c r="T86" s="295">
        <v>1.161368116370733</v>
      </c>
      <c r="U86" s="295">
        <v>1.4073699205430119</v>
      </c>
      <c r="V86" s="295">
        <v>0.80221868760753623</v>
      </c>
      <c r="W86" s="295">
        <v>1.1686768955462761</v>
      </c>
      <c r="X86" s="295">
        <v>0.68038607706281695</v>
      </c>
      <c r="Y86" s="295">
        <v>0.75410368754406476</v>
      </c>
      <c r="DA86" s="122" t="s">
        <v>1655</v>
      </c>
    </row>
    <row r="87" spans="1:105" ht="12" customHeight="1" x14ac:dyDescent="0.25">
      <c r="A87" s="59" t="s">
        <v>38</v>
      </c>
      <c r="B87" s="295">
        <v>0.69683754321843749</v>
      </c>
      <c r="C87" s="295">
        <v>0.88917892979982693</v>
      </c>
      <c r="D87" s="295">
        <v>1.794229287882511</v>
      </c>
      <c r="E87" s="295">
        <v>2.8777379218427042</v>
      </c>
      <c r="F87" s="295">
        <v>2.3452484185788238</v>
      </c>
      <c r="G87" s="295">
        <v>2.6291948029373708</v>
      </c>
      <c r="H87" s="295">
        <v>2.313901173594564</v>
      </c>
      <c r="I87" s="295">
        <v>2.5240616176384929</v>
      </c>
      <c r="J87" s="295">
        <v>1.86601809482553</v>
      </c>
      <c r="K87" s="295">
        <v>1.831576459684765</v>
      </c>
      <c r="L87" s="295">
        <v>1.2106207876833639</v>
      </c>
      <c r="M87" s="295">
        <v>1.743028708745197</v>
      </c>
      <c r="N87" s="295">
        <v>1.704003826928475</v>
      </c>
      <c r="O87" s="295">
        <v>1.754590931562916</v>
      </c>
      <c r="P87" s="295">
        <v>1.719277083243864</v>
      </c>
      <c r="Q87" s="295">
        <v>0.52878990215198252</v>
      </c>
      <c r="R87" s="295">
        <v>0.38914868728451718</v>
      </c>
      <c r="S87" s="295">
        <v>0.1469315192884959</v>
      </c>
      <c r="T87" s="295">
        <v>0.71230367946856177</v>
      </c>
      <c r="U87" s="295">
        <v>1.0124772291604871</v>
      </c>
      <c r="V87" s="295">
        <v>0.55644890192185814</v>
      </c>
      <c r="W87" s="295">
        <v>0.8911731683768862</v>
      </c>
      <c r="X87" s="295">
        <v>0.55589113543948288</v>
      </c>
      <c r="Y87" s="295">
        <v>2.4994341809776008</v>
      </c>
      <c r="DA87" s="122" t="s">
        <v>1656</v>
      </c>
    </row>
    <row r="88" spans="1:105" ht="12" customHeight="1" x14ac:dyDescent="0.25">
      <c r="A88" s="60" t="s">
        <v>1530</v>
      </c>
      <c r="B88" s="262">
        <v>0.97571981813280562</v>
      </c>
      <c r="C88" s="262">
        <v>1.1483208593061811</v>
      </c>
      <c r="D88" s="262">
        <v>1.4674338120925361</v>
      </c>
      <c r="E88" s="262">
        <v>1.422124231247778</v>
      </c>
      <c r="F88" s="262">
        <v>1.115061608785322</v>
      </c>
      <c r="G88" s="262">
        <v>1.415783793334833</v>
      </c>
      <c r="H88" s="262">
        <v>1.8131867377866691</v>
      </c>
      <c r="I88" s="262">
        <v>1.8390936706095009</v>
      </c>
      <c r="J88" s="262">
        <v>1.3766020263145771</v>
      </c>
      <c r="K88" s="262">
        <v>1.0847452476617521</v>
      </c>
      <c r="L88" s="262">
        <v>1.0188664381445569</v>
      </c>
      <c r="M88" s="262">
        <v>1.0596118342029761</v>
      </c>
      <c r="N88" s="262">
        <v>1.198216049556047</v>
      </c>
      <c r="O88" s="262">
        <v>1.3945547833315559</v>
      </c>
      <c r="P88" s="262">
        <v>1.4337316707204439</v>
      </c>
      <c r="Q88" s="262">
        <v>0.78874265245149322</v>
      </c>
      <c r="R88" s="262">
        <v>0.55508816215201795</v>
      </c>
      <c r="S88" s="262">
        <v>0.39956715577842722</v>
      </c>
      <c r="T88" s="262">
        <v>0.68566922407020425</v>
      </c>
      <c r="U88" s="262">
        <v>0.79595827684845577</v>
      </c>
      <c r="V88" s="262">
        <v>0.49858537369968858</v>
      </c>
      <c r="W88" s="262">
        <v>0.73197145186640578</v>
      </c>
      <c r="X88" s="262">
        <v>0.61652786812434002</v>
      </c>
      <c r="Y88" s="262">
        <v>0.88728959953786435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2.4859246348216448</v>
      </c>
      <c r="C89" s="261">
        <f t="shared" si="3"/>
        <v>2.9713732141723579</v>
      </c>
      <c r="D89" s="261">
        <f t="shared" si="3"/>
        <v>3.0335088285772063</v>
      </c>
      <c r="E89" s="261">
        <f t="shared" si="3"/>
        <v>2.910332525207016</v>
      </c>
      <c r="F89" s="261">
        <f t="shared" si="3"/>
        <v>2.4999311536317821</v>
      </c>
      <c r="G89" s="261">
        <f t="shared" si="3"/>
        <v>3.290315400970071</v>
      </c>
      <c r="H89" s="261">
        <f t="shared" si="3"/>
        <v>4.2276007892511007</v>
      </c>
      <c r="I89" s="261">
        <f t="shared" si="3"/>
        <v>4.1981843238156005</v>
      </c>
      <c r="J89" s="261">
        <f t="shared" si="3"/>
        <v>2.9018860613562318</v>
      </c>
      <c r="K89" s="261">
        <f t="shared" si="3"/>
        <v>2.3882553119205348</v>
      </c>
      <c r="L89" s="261">
        <f t="shared" si="3"/>
        <v>2.0317392203288502</v>
      </c>
      <c r="M89" s="261">
        <f t="shared" si="3"/>
        <v>2.2526045026976171</v>
      </c>
      <c r="N89" s="261">
        <f t="shared" si="3"/>
        <v>2.6146740247289006</v>
      </c>
      <c r="O89" s="261">
        <f t="shared" si="3"/>
        <v>2.9997169404453219</v>
      </c>
      <c r="P89" s="261">
        <f t="shared" si="3"/>
        <v>2.8796081896377999</v>
      </c>
      <c r="Q89" s="261">
        <f t="shared" si="3"/>
        <v>1.4020225364996814</v>
      </c>
      <c r="R89" s="261">
        <f t="shared" si="3"/>
        <v>0.93294268378116252</v>
      </c>
      <c r="S89" s="261">
        <f t="shared" si="3"/>
        <v>0.64988044111043941</v>
      </c>
      <c r="T89" s="261">
        <f t="shared" si="3"/>
        <v>1.1331028456428489</v>
      </c>
      <c r="U89" s="261">
        <f t="shared" si="3"/>
        <v>1.4268825429950613</v>
      </c>
      <c r="V89" s="261">
        <f t="shared" si="3"/>
        <v>0.8192757351382316</v>
      </c>
      <c r="W89" s="261">
        <f t="shared" si="3"/>
        <v>1.2584452307725582</v>
      </c>
      <c r="X89" s="261">
        <f t="shared" si="3"/>
        <v>1.0219057683434016</v>
      </c>
      <c r="Y89" s="261">
        <f t="shared" si="3"/>
        <v>1.4305737081533252</v>
      </c>
      <c r="DA89" s="70"/>
    </row>
    <row r="90" spans="1:105" ht="12" customHeight="1" x14ac:dyDescent="0.25">
      <c r="A90" s="60" t="s">
        <v>1533</v>
      </c>
      <c r="B90" s="262">
        <v>1.573729125921941</v>
      </c>
      <c r="C90" s="262">
        <v>1.89781386735137</v>
      </c>
      <c r="D90" s="262">
        <v>1.661612400809672</v>
      </c>
      <c r="E90" s="262">
        <v>1.580795794750756</v>
      </c>
      <c r="F90" s="262">
        <v>1.4574657114242699</v>
      </c>
      <c r="G90" s="262">
        <v>1.9667063137584819</v>
      </c>
      <c r="H90" s="262">
        <v>2.5324617049895362</v>
      </c>
      <c r="I90" s="262">
        <v>2.4788249794638202</v>
      </c>
      <c r="J90" s="262">
        <v>1.6149078093930529</v>
      </c>
      <c r="K90" s="262">
        <v>1.3741324819559739</v>
      </c>
      <c r="L90" s="262">
        <v>1.079206155229621</v>
      </c>
      <c r="M90" s="262">
        <v>1.2619787734932819</v>
      </c>
      <c r="N90" s="262">
        <v>1.494467917623058</v>
      </c>
      <c r="O90" s="262">
        <v>1.6959547470074321</v>
      </c>
      <c r="P90" s="262">
        <v>1.5392197228941149</v>
      </c>
      <c r="Q90" s="262">
        <v>0.66463103140476032</v>
      </c>
      <c r="R90" s="262">
        <v>0.41399357651854662</v>
      </c>
      <c r="S90" s="262">
        <v>0.27632713386860602</v>
      </c>
      <c r="T90" s="262">
        <v>0.49207416592974201</v>
      </c>
      <c r="U90" s="262">
        <v>0.68274518725070665</v>
      </c>
      <c r="V90" s="262">
        <v>0.35315079820471468</v>
      </c>
      <c r="W90" s="262">
        <v>0.5741288331482044</v>
      </c>
      <c r="X90" s="262">
        <v>0.44551699160341313</v>
      </c>
      <c r="Y90" s="262">
        <v>0.60105116207986642</v>
      </c>
      <c r="DA90" s="72" t="s">
        <v>1658</v>
      </c>
    </row>
    <row r="91" spans="1:105" ht="12" customHeight="1" x14ac:dyDescent="0.25">
      <c r="A91" s="59" t="s">
        <v>28</v>
      </c>
      <c r="B91" s="230">
        <v>5.0608002945065032E-2</v>
      </c>
      <c r="C91" s="230">
        <v>6.5931151954239181E-2</v>
      </c>
      <c r="D91" s="230">
        <v>0.56310977981597699</v>
      </c>
      <c r="E91" s="230">
        <v>0.95176228645957417</v>
      </c>
      <c r="F91" s="230">
        <v>0.81171894985795368</v>
      </c>
      <c r="G91" s="230">
        <v>0.99155873087667845</v>
      </c>
      <c r="H91" s="230">
        <v>1.5906038655254391</v>
      </c>
      <c r="I91" s="230">
        <v>1.72626284725956</v>
      </c>
      <c r="J91" s="230">
        <v>1.108635687734856</v>
      </c>
      <c r="K91" s="230">
        <v>0.94143470122473871</v>
      </c>
      <c r="L91" s="230">
        <v>0.80561769685462803</v>
      </c>
      <c r="M91" s="230">
        <v>0.97912442817010947</v>
      </c>
      <c r="N91" s="230">
        <v>1.152747738127418</v>
      </c>
      <c r="O91" s="230">
        <v>1.372014603152272</v>
      </c>
      <c r="P91" s="230">
        <v>1.1981040397318921</v>
      </c>
      <c r="Q91" s="230">
        <v>0.49924147670125019</v>
      </c>
      <c r="R91" s="230">
        <v>0.30071966209895512</v>
      </c>
      <c r="S91" s="230">
        <v>0.19827602131331151</v>
      </c>
      <c r="T91" s="230">
        <v>0.36516820937304401</v>
      </c>
      <c r="U91" s="230">
        <v>0.52773866322806096</v>
      </c>
      <c r="V91" s="230">
        <v>0.26317365024735639</v>
      </c>
      <c r="W91" s="230">
        <v>0.4404772913327844</v>
      </c>
      <c r="X91" s="230">
        <v>0.35518325771186848</v>
      </c>
      <c r="Y91" s="230">
        <v>0.45905761971641862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3.0800593164741029E-4</v>
      </c>
      <c r="T92" s="295">
        <v>5.0189341621966052E-4</v>
      </c>
      <c r="U92" s="295">
        <v>1.2937719943677151E-3</v>
      </c>
      <c r="V92" s="295">
        <v>3.8929673442565519E-4</v>
      </c>
      <c r="W92" s="295">
        <v>1.0955856842117871E-3</v>
      </c>
      <c r="X92" s="295">
        <v>1.200005022604049E-2</v>
      </c>
      <c r="Y92" s="295">
        <v>3.3548626026121478E-2</v>
      </c>
      <c r="DA92" s="122" t="s">
        <v>1660</v>
      </c>
    </row>
    <row r="93" spans="1:105" ht="12" customHeight="1" x14ac:dyDescent="0.25">
      <c r="A93" s="59" t="s">
        <v>159</v>
      </c>
      <c r="B93" s="295">
        <v>1.2188101737368741E-2</v>
      </c>
      <c r="C93" s="295">
        <v>1.4548690168475251E-2</v>
      </c>
      <c r="D93" s="295">
        <v>1.395293957717194E-2</v>
      </c>
      <c r="E93" s="295">
        <v>1.3980763478877511E-2</v>
      </c>
      <c r="F93" s="295">
        <v>2.378138575758033E-2</v>
      </c>
      <c r="G93" s="295">
        <v>5.5216398503782613E-2</v>
      </c>
      <c r="H93" s="295">
        <v>4.5024429373177903E-2</v>
      </c>
      <c r="I93" s="295">
        <v>4.7409407930234508E-2</v>
      </c>
      <c r="J93" s="295">
        <v>3.5001743958555313E-2</v>
      </c>
      <c r="K93" s="295">
        <v>5.3326347728426843E-2</v>
      </c>
      <c r="L93" s="295">
        <v>2.2116691803516251E-2</v>
      </c>
      <c r="M93" s="295">
        <v>1.077454895558949E-2</v>
      </c>
      <c r="N93" s="295">
        <v>2.2154517184938011E-2</v>
      </c>
      <c r="O93" s="295">
        <v>2.2947744979875211E-2</v>
      </c>
      <c r="P93" s="295">
        <v>2.3494153484308309E-2</v>
      </c>
      <c r="Q93" s="295">
        <v>1.1987839282766999E-2</v>
      </c>
      <c r="R93" s="295">
        <v>3.971719161044697E-3</v>
      </c>
      <c r="S93" s="295">
        <v>4.3604314149500636E-3</v>
      </c>
      <c r="T93" s="295">
        <v>1.243756143345791E-2</v>
      </c>
      <c r="U93" s="295">
        <v>1.4260475419403699E-2</v>
      </c>
      <c r="V93" s="295">
        <v>9.3099600556763931E-3</v>
      </c>
      <c r="W93" s="295">
        <v>1.599131655117764E-2</v>
      </c>
      <c r="X93" s="295">
        <v>1.212432749061469E-2</v>
      </c>
      <c r="Y93" s="295">
        <v>1.7098893665634139E-2</v>
      </c>
      <c r="DA93" s="122" t="s">
        <v>1661</v>
      </c>
    </row>
    <row r="94" spans="1:105" ht="12" customHeight="1" x14ac:dyDescent="0.25">
      <c r="A94" s="59" t="s">
        <v>32</v>
      </c>
      <c r="B94" s="295">
        <v>0.96310219809501052</v>
      </c>
      <c r="C94" s="295">
        <v>1.137215570577474</v>
      </c>
      <c r="D94" s="295">
        <v>0.63253908328325059</v>
      </c>
      <c r="E94" s="295">
        <v>0.16150377419109321</v>
      </c>
      <c r="F94" s="295">
        <v>0.26494943601704629</v>
      </c>
      <c r="G94" s="295">
        <v>0.35608253365577719</v>
      </c>
      <c r="H94" s="295">
        <v>0.25440480813580968</v>
      </c>
      <c r="I94" s="295">
        <v>0</v>
      </c>
      <c r="J94" s="295">
        <v>2.0624969238833848E-2</v>
      </c>
      <c r="K94" s="295">
        <v>1.5772988552553421E-2</v>
      </c>
      <c r="L94" s="295">
        <v>0</v>
      </c>
      <c r="M94" s="295">
        <v>0</v>
      </c>
      <c r="N94" s="295">
        <v>3.9089871476682962E-2</v>
      </c>
      <c r="O94" s="295">
        <v>3.046532272253397E-2</v>
      </c>
      <c r="P94" s="295">
        <v>3.0818158968367568E-2</v>
      </c>
      <c r="Q94" s="295">
        <v>1.043064461621496E-2</v>
      </c>
      <c r="R94" s="295">
        <v>3.4622344337469639E-3</v>
      </c>
      <c r="S94" s="295">
        <v>5.4648803122564647E-3</v>
      </c>
      <c r="T94" s="295">
        <v>1.551777580405279E-3</v>
      </c>
      <c r="U94" s="295">
        <v>3.0014692472463129E-3</v>
      </c>
      <c r="V94" s="295">
        <v>1.8097765732255069E-3</v>
      </c>
      <c r="W94" s="295">
        <v>2.5435289026500968E-3</v>
      </c>
      <c r="X94" s="295">
        <v>1.325066369342779E-3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0.5478308231444966</v>
      </c>
      <c r="C95" s="295">
        <v>0.68011845465118081</v>
      </c>
      <c r="D95" s="295">
        <v>0.45201059813327282</v>
      </c>
      <c r="E95" s="295">
        <v>0.4535489706212113</v>
      </c>
      <c r="F95" s="295">
        <v>0.35701593979168977</v>
      </c>
      <c r="G95" s="295">
        <v>0.56384865072224388</v>
      </c>
      <c r="H95" s="295">
        <v>0.64242860195510976</v>
      </c>
      <c r="I95" s="295">
        <v>0.70515272427402587</v>
      </c>
      <c r="J95" s="295">
        <v>0.45064540846080842</v>
      </c>
      <c r="K95" s="295">
        <v>0.36359844445025491</v>
      </c>
      <c r="L95" s="295">
        <v>0.2514717665714763</v>
      </c>
      <c r="M95" s="295">
        <v>0.27207979636758312</v>
      </c>
      <c r="N95" s="295">
        <v>0.28047579083401902</v>
      </c>
      <c r="O95" s="295">
        <v>0.27052707615275018</v>
      </c>
      <c r="P95" s="295">
        <v>0.28680337070954748</v>
      </c>
      <c r="Q95" s="295">
        <v>0.14297107080452809</v>
      </c>
      <c r="R95" s="295">
        <v>0.1058399608247997</v>
      </c>
      <c r="S95" s="295">
        <v>6.7917794896440481E-2</v>
      </c>
      <c r="T95" s="295">
        <v>0.1124147241266153</v>
      </c>
      <c r="U95" s="295">
        <v>0.13645080736162801</v>
      </c>
      <c r="V95" s="295">
        <v>7.8468114594030691E-2</v>
      </c>
      <c r="W95" s="295">
        <v>0.1140211106773804</v>
      </c>
      <c r="X95" s="295">
        <v>6.4884289805546572E-2</v>
      </c>
      <c r="Y95" s="295">
        <v>9.1346022671692201E-2</v>
      </c>
      <c r="DA95" s="122" t="s">
        <v>1663</v>
      </c>
    </row>
    <row r="96" spans="1:105" ht="12" customHeight="1" x14ac:dyDescent="0.25">
      <c r="A96" s="61" t="s">
        <v>1540</v>
      </c>
      <c r="B96" s="263">
        <v>0.91219550889970391</v>
      </c>
      <c r="C96" s="263">
        <v>1.0735593468209881</v>
      </c>
      <c r="D96" s="263">
        <v>1.3718964277675341</v>
      </c>
      <c r="E96" s="263">
        <v>1.32953673045626</v>
      </c>
      <c r="F96" s="263">
        <v>1.0424654422075119</v>
      </c>
      <c r="G96" s="263">
        <v>1.3236090872115891</v>
      </c>
      <c r="H96" s="263">
        <v>1.695139084261565</v>
      </c>
      <c r="I96" s="263">
        <v>1.7193593443517801</v>
      </c>
      <c r="J96" s="263">
        <v>1.2869782519631789</v>
      </c>
      <c r="K96" s="263">
        <v>1.014122829964561</v>
      </c>
      <c r="L96" s="263">
        <v>0.95253306509922908</v>
      </c>
      <c r="M96" s="263">
        <v>0.99062572920433523</v>
      </c>
      <c r="N96" s="263">
        <v>1.1202061071058429</v>
      </c>
      <c r="O96" s="263">
        <v>1.30376219343789</v>
      </c>
      <c r="P96" s="263">
        <v>1.3403884667436849</v>
      </c>
      <c r="Q96" s="263">
        <v>0.73739150509492113</v>
      </c>
      <c r="R96" s="263">
        <v>0.51894910726261589</v>
      </c>
      <c r="S96" s="263">
        <v>0.37355330724183339</v>
      </c>
      <c r="T96" s="263">
        <v>0.64102867971310695</v>
      </c>
      <c r="U96" s="263">
        <v>0.74413735574435469</v>
      </c>
      <c r="V96" s="263">
        <v>0.46612493693351692</v>
      </c>
      <c r="W96" s="263">
        <v>0.68431639762435381</v>
      </c>
      <c r="X96" s="263">
        <v>0.57638877673998845</v>
      </c>
      <c r="Y96" s="263">
        <v>0.82952254607345877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8.808444214021371</v>
      </c>
      <c r="C99" s="223">
        <v>8.0913577774675218</v>
      </c>
      <c r="D99" s="223">
        <v>5.8755558733657001</v>
      </c>
      <c r="E99" s="223">
        <v>6.670788581138166</v>
      </c>
      <c r="F99" s="223">
        <v>7.017776890182768</v>
      </c>
      <c r="G99" s="223">
        <v>6.1343409973486409</v>
      </c>
      <c r="H99" s="223">
        <v>6.2828189612634926</v>
      </c>
      <c r="I99" s="223">
        <v>5.6152883766484347</v>
      </c>
      <c r="J99" s="223">
        <v>6.106950355482347</v>
      </c>
      <c r="K99" s="223">
        <v>3.3837325290723612</v>
      </c>
      <c r="L99" s="223">
        <v>3.5090010897949209</v>
      </c>
      <c r="M99" s="223">
        <v>4.5588440315519057</v>
      </c>
      <c r="N99" s="223">
        <v>5.8242699413403747</v>
      </c>
      <c r="O99" s="223">
        <v>6.0572133831395529</v>
      </c>
      <c r="P99" s="223">
        <v>7.5893029886702239</v>
      </c>
      <c r="Q99" s="223">
        <v>7.50933572474427</v>
      </c>
      <c r="R99" s="223">
        <v>8.2409359551604275</v>
      </c>
      <c r="S99" s="223">
        <v>7.3099655515813922</v>
      </c>
      <c r="T99" s="223">
        <v>8.5866131213535049</v>
      </c>
      <c r="U99" s="223">
        <v>8.6153613187069755</v>
      </c>
      <c r="V99" s="223">
        <v>8.0068965581771874</v>
      </c>
      <c r="W99" s="223">
        <v>8.3362593317786242</v>
      </c>
      <c r="X99" s="223">
        <v>7.7099644315889648</v>
      </c>
      <c r="Y99" s="223">
        <v>7.4504795311361116</v>
      </c>
      <c r="DA99" s="89" t="s">
        <v>1665</v>
      </c>
    </row>
    <row r="100" spans="1:105" ht="12" customHeight="1" x14ac:dyDescent="0.25">
      <c r="A100" s="55" t="s">
        <v>91</v>
      </c>
      <c r="B100" s="259">
        <v>7.7691550041233945E-2</v>
      </c>
      <c r="C100" s="259">
        <v>7.1376911446699401E-2</v>
      </c>
      <c r="D100" s="259">
        <v>5.1593138693192382E-2</v>
      </c>
      <c r="E100" s="259">
        <v>5.8808325893815697E-2</v>
      </c>
      <c r="F100" s="259">
        <v>6.2726495701231677E-2</v>
      </c>
      <c r="G100" s="259">
        <v>5.4681775988858268E-2</v>
      </c>
      <c r="H100" s="259">
        <v>5.6444806964565858E-2</v>
      </c>
      <c r="I100" s="259">
        <v>5.0255250242780387E-2</v>
      </c>
      <c r="J100" s="259">
        <v>5.4170809016929958E-2</v>
      </c>
      <c r="K100" s="259">
        <v>3.018776263450676E-2</v>
      </c>
      <c r="L100" s="259">
        <v>3.109793372348273E-2</v>
      </c>
      <c r="M100" s="259">
        <v>4.0869225998107807E-2</v>
      </c>
      <c r="N100" s="259">
        <v>5.1985040424676207E-2</v>
      </c>
      <c r="O100" s="259">
        <v>5.4731983177443981E-2</v>
      </c>
      <c r="P100" s="259">
        <v>6.6495131990166517E-2</v>
      </c>
      <c r="Q100" s="259">
        <v>6.533831697840374E-2</v>
      </c>
      <c r="R100" s="259">
        <v>7.0888028533246439E-2</v>
      </c>
      <c r="S100" s="259">
        <v>6.2504024688256041E-2</v>
      </c>
      <c r="T100" s="259">
        <v>7.3713819706610631E-2</v>
      </c>
      <c r="U100" s="259">
        <v>7.5245116448232799E-2</v>
      </c>
      <c r="V100" s="259">
        <v>6.8685888341325316E-2</v>
      </c>
      <c r="W100" s="259">
        <v>7.2241954426665533E-2</v>
      </c>
      <c r="X100" s="259">
        <v>6.6552631323629166E-2</v>
      </c>
      <c r="Y100" s="259">
        <v>6.3495019269450087E-2</v>
      </c>
      <c r="DA100" s="67" t="s">
        <v>1666</v>
      </c>
    </row>
    <row r="101" spans="1:105" ht="12" customHeight="1" x14ac:dyDescent="0.25">
      <c r="A101" s="173" t="s">
        <v>92</v>
      </c>
      <c r="B101" s="224">
        <v>2.2609613629388101E-2</v>
      </c>
      <c r="C101" s="224">
        <v>2.077194223840834E-2</v>
      </c>
      <c r="D101" s="224">
        <v>1.501451484957381E-2</v>
      </c>
      <c r="E101" s="224">
        <v>1.7114261794810692E-2</v>
      </c>
      <c r="F101" s="224">
        <v>1.8254518430609459E-2</v>
      </c>
      <c r="G101" s="224">
        <v>1.591336286920091E-2</v>
      </c>
      <c r="H101" s="224">
        <v>1.642643603039072E-2</v>
      </c>
      <c r="I101" s="224">
        <v>1.4625165674187529E-2</v>
      </c>
      <c r="J101" s="224">
        <v>1.576466245317695E-2</v>
      </c>
      <c r="K101" s="224">
        <v>8.7851722502592534E-3</v>
      </c>
      <c r="L101" s="224">
        <v>9.0500481170358166E-3</v>
      </c>
      <c r="M101" s="224">
        <v>1.1893666797212019E-2</v>
      </c>
      <c r="N101" s="224">
        <v>1.528756613913889E-2</v>
      </c>
      <c r="O101" s="224">
        <v>1.5927974048083798E-2</v>
      </c>
      <c r="P101" s="224">
        <v>1.971735835508516E-2</v>
      </c>
      <c r="Q101" s="224">
        <v>1.9067507863914639E-2</v>
      </c>
      <c r="R101" s="224">
        <v>2.0629668673557151E-2</v>
      </c>
      <c r="S101" s="224">
        <v>1.818977543546459E-2</v>
      </c>
      <c r="T101" s="224">
        <v>2.1452023827923251E-2</v>
      </c>
      <c r="U101" s="224">
        <v>2.1921402319673811E-2</v>
      </c>
      <c r="V101" s="224">
        <v>1.9988806972758819E-2</v>
      </c>
      <c r="W101" s="224">
        <v>2.1023685028190089E-2</v>
      </c>
      <c r="X101" s="224">
        <v>1.9367991492610821E-2</v>
      </c>
      <c r="Y101" s="224">
        <v>1.8544586741292848E-2</v>
      </c>
      <c r="DA101" s="177" t="s">
        <v>1667</v>
      </c>
    </row>
    <row r="102" spans="1:105" ht="12" customHeight="1" x14ac:dyDescent="0.25">
      <c r="A102" s="173" t="s">
        <v>93</v>
      </c>
      <c r="B102" s="224">
        <v>0.15274726431535371</v>
      </c>
      <c r="C102" s="224">
        <v>0.1377142097771244</v>
      </c>
      <c r="D102" s="224">
        <v>0.1318929404996351</v>
      </c>
      <c r="E102" s="224">
        <v>0.15164889713423929</v>
      </c>
      <c r="F102" s="224">
        <v>0.14225779552756579</v>
      </c>
      <c r="G102" s="224">
        <v>0.1189586964214752</v>
      </c>
      <c r="H102" s="224">
        <v>0.12132662079510941</v>
      </c>
      <c r="I102" s="224">
        <v>0.1113110238386084</v>
      </c>
      <c r="J102" s="224">
        <v>0.13372155729011501</v>
      </c>
      <c r="K102" s="224">
        <v>7.0161848069754021E-2</v>
      </c>
      <c r="L102" s="224">
        <v>8.2431107908087609E-2</v>
      </c>
      <c r="M102" s="224">
        <v>9.8734181476878E-2</v>
      </c>
      <c r="N102" s="224">
        <v>0.1205709743791453</v>
      </c>
      <c r="O102" s="224">
        <v>0.1292427003034583</v>
      </c>
      <c r="P102" s="224">
        <v>0.1730596890154727</v>
      </c>
      <c r="Q102" s="224">
        <v>0.20341015051038139</v>
      </c>
      <c r="R102" s="224">
        <v>0.24199532249174249</v>
      </c>
      <c r="S102" s="224">
        <v>0.22454285081536501</v>
      </c>
      <c r="T102" s="224">
        <v>0.25773084160713272</v>
      </c>
      <c r="U102" s="224">
        <v>0.23122633484365621</v>
      </c>
      <c r="V102" s="224">
        <v>0.24208355974078979</v>
      </c>
      <c r="W102" s="224">
        <v>0.23674791243378299</v>
      </c>
      <c r="X102" s="224">
        <v>0.2296427958594546</v>
      </c>
      <c r="Y102" s="224">
        <v>0.22902272184399469</v>
      </c>
      <c r="DA102" s="177" t="s">
        <v>1668</v>
      </c>
    </row>
    <row r="103" spans="1:105" ht="12" customHeight="1" x14ac:dyDescent="0.25">
      <c r="A103" s="173" t="s">
        <v>94</v>
      </c>
      <c r="B103" s="224">
        <v>6.9085375866571749E-2</v>
      </c>
      <c r="C103" s="224">
        <v>6.3470232642714772E-2</v>
      </c>
      <c r="D103" s="224">
        <v>4.587797999735662E-2</v>
      </c>
      <c r="E103" s="224">
        <v>5.2293914798994458E-2</v>
      </c>
      <c r="F103" s="224">
        <v>5.5778054756437989E-2</v>
      </c>
      <c r="G103" s="224">
        <v>4.8624477761570868E-2</v>
      </c>
      <c r="H103" s="224">
        <v>5.0192211415443451E-2</v>
      </c>
      <c r="I103" s="224">
        <v>4.4688294292602328E-2</v>
      </c>
      <c r="J103" s="224">
        <v>4.8170112450384051E-2</v>
      </c>
      <c r="K103" s="224">
        <v>2.6843754913743838E-2</v>
      </c>
      <c r="L103" s="224">
        <v>2.7653103057157381E-2</v>
      </c>
      <c r="M103" s="224">
        <v>3.6341993922847718E-2</v>
      </c>
      <c r="N103" s="224">
        <v>4.6712308760318601E-2</v>
      </c>
      <c r="O103" s="224">
        <v>4.866912331817011E-2</v>
      </c>
      <c r="P103" s="224">
        <v>6.0247872227519032E-2</v>
      </c>
      <c r="Q103" s="224">
        <v>5.8262205149102568E-2</v>
      </c>
      <c r="R103" s="224">
        <v>6.3035505058920693E-2</v>
      </c>
      <c r="S103" s="224">
        <v>5.5580227662723393E-2</v>
      </c>
      <c r="T103" s="224">
        <v>6.5548273117077546E-2</v>
      </c>
      <c r="U103" s="224">
        <v>6.6982494420360847E-2</v>
      </c>
      <c r="V103" s="224">
        <v>6.1077303905912268E-2</v>
      </c>
      <c r="W103" s="224">
        <v>6.4239451681078405E-2</v>
      </c>
      <c r="X103" s="224">
        <v>5.9180355488622077E-2</v>
      </c>
      <c r="Y103" s="224">
        <v>5.6664380307994332E-2</v>
      </c>
      <c r="DA103" s="177" t="s">
        <v>1669</v>
      </c>
    </row>
    <row r="104" spans="1:105" ht="12" customHeight="1" x14ac:dyDescent="0.25">
      <c r="A104" s="56" t="s">
        <v>95</v>
      </c>
      <c r="B104" s="260">
        <v>0.1074435010731534</v>
      </c>
      <c r="C104" s="260">
        <v>9.8803425647683712E-2</v>
      </c>
      <c r="D104" s="260">
        <v>7.3056586790525638E-2</v>
      </c>
      <c r="E104" s="260">
        <v>8.3516241581351028E-2</v>
      </c>
      <c r="F104" s="260">
        <v>8.6208528653585609E-2</v>
      </c>
      <c r="G104" s="260">
        <v>7.493477848925037E-2</v>
      </c>
      <c r="H104" s="260">
        <v>7.7055090034626822E-2</v>
      </c>
      <c r="I104" s="260">
        <v>6.8969529294033757E-2</v>
      </c>
      <c r="J104" s="260">
        <v>7.5657261233629286E-2</v>
      </c>
      <c r="K104" s="260">
        <v>4.1490065562265817E-2</v>
      </c>
      <c r="L104" s="260">
        <v>4.4442725079518977E-2</v>
      </c>
      <c r="M104" s="260">
        <v>5.702081521378731E-2</v>
      </c>
      <c r="N104" s="260">
        <v>7.2366686350686105E-2</v>
      </c>
      <c r="O104" s="260">
        <v>7.5680953552301145E-2</v>
      </c>
      <c r="P104" s="260">
        <v>9.7219160626330708E-2</v>
      </c>
      <c r="Q104" s="260">
        <v>0.1018930405180217</v>
      </c>
      <c r="R104" s="260">
        <v>0.1154915372324742</v>
      </c>
      <c r="S104" s="260">
        <v>0.10487522902383541</v>
      </c>
      <c r="T104" s="260">
        <v>0.1344121538190787</v>
      </c>
      <c r="U104" s="260">
        <v>0.13003108696795049</v>
      </c>
      <c r="V104" s="260">
        <v>0.12892662653684281</v>
      </c>
      <c r="W104" s="260">
        <v>0.1445333498819745</v>
      </c>
      <c r="X104" s="260">
        <v>0.1468228732128653</v>
      </c>
      <c r="Y104" s="260">
        <v>0.14929631195595641</v>
      </c>
      <c r="DA104" s="68" t="s">
        <v>1670</v>
      </c>
    </row>
    <row r="105" spans="1:105" ht="12" customHeight="1" x14ac:dyDescent="0.25">
      <c r="A105" s="37" t="s">
        <v>159</v>
      </c>
      <c r="B105" s="226">
        <v>1.9191879292192759E-3</v>
      </c>
      <c r="C105" s="226">
        <v>1.7163766364973619E-3</v>
      </c>
      <c r="D105" s="226">
        <v>1.307402148184707E-3</v>
      </c>
      <c r="E105" s="226">
        <v>1.470392272825692E-3</v>
      </c>
      <c r="F105" s="226">
        <v>3.6466926746892211E-3</v>
      </c>
      <c r="G105" s="226">
        <v>4.990130828167634E-3</v>
      </c>
      <c r="H105" s="226">
        <v>3.6566008389097449E-3</v>
      </c>
      <c r="I105" s="226">
        <v>3.1159449491680851E-3</v>
      </c>
      <c r="J105" s="226">
        <v>3.5561571062099808E-3</v>
      </c>
      <c r="K105" s="226">
        <v>3.5046517025488842E-3</v>
      </c>
      <c r="L105" s="226">
        <v>2.0106254491820178E-3</v>
      </c>
      <c r="M105" s="226">
        <v>1.3274103756711899E-3</v>
      </c>
      <c r="N105" s="226">
        <v>3.278131417445112E-3</v>
      </c>
      <c r="O105" s="226">
        <v>3.3597168974121541E-3</v>
      </c>
      <c r="P105" s="226">
        <v>3.7126248464812131E-3</v>
      </c>
      <c r="Q105" s="226">
        <v>3.1095335169563261E-3</v>
      </c>
      <c r="R105" s="226">
        <v>1.4341554242663819E-3</v>
      </c>
      <c r="S105" s="226">
        <v>1.9550588179507332E-3</v>
      </c>
      <c r="T105" s="226">
        <v>3.5160503834465681E-3</v>
      </c>
      <c r="U105" s="226">
        <v>3.9915649209340777E-3</v>
      </c>
      <c r="V105" s="226">
        <v>3.3648942818376689E-3</v>
      </c>
      <c r="W105" s="226">
        <v>4.1535052646631977E-3</v>
      </c>
      <c r="X105" s="226">
        <v>3.708874339411067E-3</v>
      </c>
      <c r="Y105" s="226">
        <v>2.7248737612646191E-3</v>
      </c>
      <c r="DA105" s="69" t="s">
        <v>1671</v>
      </c>
    </row>
    <row r="106" spans="1:105" ht="12" customHeight="1" x14ac:dyDescent="0.25">
      <c r="A106" s="37" t="s">
        <v>35</v>
      </c>
      <c r="B106" s="226">
        <v>8.8379930056088296E-2</v>
      </c>
      <c r="C106" s="226">
        <v>8.2205147984791532E-2</v>
      </c>
      <c r="D106" s="226">
        <v>4.3392818058822023E-2</v>
      </c>
      <c r="E106" s="226">
        <v>4.8871117053222717E-2</v>
      </c>
      <c r="F106" s="226">
        <v>5.6088699539928732E-2</v>
      </c>
      <c r="G106" s="226">
        <v>5.2207411156002248E-2</v>
      </c>
      <c r="H106" s="226">
        <v>5.3453969609916822E-2</v>
      </c>
      <c r="I106" s="226">
        <v>4.7482566992021413E-2</v>
      </c>
      <c r="J106" s="226">
        <v>4.6908545101536088E-2</v>
      </c>
      <c r="K106" s="226">
        <v>2.4482220040398319E-2</v>
      </c>
      <c r="L106" s="226">
        <v>2.3422109065047089E-2</v>
      </c>
      <c r="M106" s="226">
        <v>3.4342203719678638E-2</v>
      </c>
      <c r="N106" s="226">
        <v>4.2519212125227968E-2</v>
      </c>
      <c r="O106" s="226">
        <v>4.0578796692629877E-2</v>
      </c>
      <c r="P106" s="226">
        <v>4.6433484270135363E-2</v>
      </c>
      <c r="Q106" s="226">
        <v>3.7995158228247193E-2</v>
      </c>
      <c r="R106" s="226">
        <v>3.9155530756663802E-2</v>
      </c>
      <c r="S106" s="226">
        <v>3.1198930164489609E-2</v>
      </c>
      <c r="T106" s="226">
        <v>3.2558831255273979E-2</v>
      </c>
      <c r="U106" s="226">
        <v>3.9130109176135332E-2</v>
      </c>
      <c r="V106" s="226">
        <v>2.9056451895413608E-2</v>
      </c>
      <c r="W106" s="226">
        <v>3.034181591739182E-2</v>
      </c>
      <c r="X106" s="226">
        <v>2.0335262039765229E-2</v>
      </c>
      <c r="Y106" s="226">
        <v>1.491398750218305E-2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1.9110243841959321E-2</v>
      </c>
      <c r="U108" s="226">
        <v>2.1761980401117001E-2</v>
      </c>
      <c r="V108" s="226">
        <v>2.2652186437655181E-2</v>
      </c>
      <c r="W108" s="226">
        <v>4.5734163220494263E-2</v>
      </c>
      <c r="X108" s="226">
        <v>5.2820048394485543E-2</v>
      </c>
      <c r="Y108" s="226">
        <v>5.2924705427771612E-2</v>
      </c>
      <c r="DA108" s="69" t="s">
        <v>1674</v>
      </c>
    </row>
    <row r="109" spans="1:105" ht="12" customHeight="1" x14ac:dyDescent="0.25">
      <c r="A109" s="37" t="s">
        <v>40</v>
      </c>
      <c r="B109" s="226">
        <v>1.714438308784581E-2</v>
      </c>
      <c r="C109" s="226">
        <v>1.488190102639482E-2</v>
      </c>
      <c r="D109" s="226">
        <v>2.8356366583518911E-2</v>
      </c>
      <c r="E109" s="226">
        <v>3.3174732255302618E-2</v>
      </c>
      <c r="F109" s="226">
        <v>2.6473136438967659E-2</v>
      </c>
      <c r="G109" s="226">
        <v>1.7737236505080491E-2</v>
      </c>
      <c r="H109" s="226">
        <v>1.994451958580027E-2</v>
      </c>
      <c r="I109" s="226">
        <v>1.8371017352844261E-2</v>
      </c>
      <c r="J109" s="226">
        <v>2.5192559025883209E-2</v>
      </c>
      <c r="K109" s="226">
        <v>1.350319381931861E-2</v>
      </c>
      <c r="L109" s="226">
        <v>1.9009990565289861E-2</v>
      </c>
      <c r="M109" s="226">
        <v>2.1351201118437479E-2</v>
      </c>
      <c r="N109" s="226">
        <v>2.656934280801302E-2</v>
      </c>
      <c r="O109" s="226">
        <v>3.1742439962259103E-2</v>
      </c>
      <c r="P109" s="226">
        <v>4.707305150971413E-2</v>
      </c>
      <c r="Q109" s="226">
        <v>6.0788348772818197E-2</v>
      </c>
      <c r="R109" s="226">
        <v>7.4901851051543983E-2</v>
      </c>
      <c r="S109" s="226">
        <v>7.1721240041395087E-2</v>
      </c>
      <c r="T109" s="226">
        <v>7.9227028338398828E-2</v>
      </c>
      <c r="U109" s="226">
        <v>6.5147432469764066E-2</v>
      </c>
      <c r="V109" s="226">
        <v>7.3853093921936327E-2</v>
      </c>
      <c r="W109" s="226">
        <v>6.4303865479425223E-2</v>
      </c>
      <c r="X109" s="226">
        <v>6.9958688439203498E-2</v>
      </c>
      <c r="Y109" s="226">
        <v>7.8732745264737169E-2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6.6706928727239774</v>
      </c>
      <c r="C110" s="261">
        <f t="shared" si="4"/>
        <v>6.1476869071141866</v>
      </c>
      <c r="D110" s="261">
        <f t="shared" si="4"/>
        <v>4.2158721550546785</v>
      </c>
      <c r="E110" s="261">
        <f t="shared" si="4"/>
        <v>4.7706949933382958</v>
      </c>
      <c r="F110" s="261">
        <f t="shared" si="4"/>
        <v>5.1527720183242982</v>
      </c>
      <c r="G110" s="261">
        <f t="shared" si="4"/>
        <v>4.5466451594246156</v>
      </c>
      <c r="H110" s="261">
        <f t="shared" si="4"/>
        <v>4.659498911890072</v>
      </c>
      <c r="I110" s="261">
        <f t="shared" si="4"/>
        <v>4.1424176039855078</v>
      </c>
      <c r="J110" s="261">
        <f t="shared" si="4"/>
        <v>4.4071883350045695</v>
      </c>
      <c r="K110" s="261">
        <f t="shared" si="4"/>
        <v>2.4724887060848308</v>
      </c>
      <c r="L110" s="261">
        <f t="shared" si="4"/>
        <v>2.4880580859081265</v>
      </c>
      <c r="M110" s="261">
        <f t="shared" si="4"/>
        <v>3.2970596808977484</v>
      </c>
      <c r="N110" s="261">
        <f t="shared" si="4"/>
        <v>4.2452170196528662</v>
      </c>
      <c r="O110" s="261">
        <f t="shared" si="4"/>
        <v>4.3950058502509082</v>
      </c>
      <c r="P110" s="261">
        <f t="shared" si="4"/>
        <v>5.3958476188985225</v>
      </c>
      <c r="Q110" s="261">
        <f t="shared" si="4"/>
        <v>5.1012818293545603</v>
      </c>
      <c r="R110" s="261">
        <f t="shared" si="4"/>
        <v>5.4604265850160072</v>
      </c>
      <c r="S110" s="261">
        <f t="shared" si="4"/>
        <v>4.7663664861234372</v>
      </c>
      <c r="T110" s="261">
        <f t="shared" si="4"/>
        <v>5.6346506130627931</v>
      </c>
      <c r="U110" s="261">
        <f t="shared" si="4"/>
        <v>5.862766859515089</v>
      </c>
      <c r="V110" s="261">
        <f t="shared" si="4"/>
        <v>5.2374219242285562</v>
      </c>
      <c r="W110" s="261">
        <f t="shared" si="4"/>
        <v>5.5606231972904947</v>
      </c>
      <c r="X110" s="261">
        <f t="shared" si="4"/>
        <v>5.0483634981784045</v>
      </c>
      <c r="Y110" s="261">
        <f t="shared" si="4"/>
        <v>4.8091035174114456</v>
      </c>
      <c r="DA110" s="70"/>
    </row>
    <row r="111" spans="1:105" ht="12" customHeight="1" x14ac:dyDescent="0.25">
      <c r="A111" s="60" t="s">
        <v>1554</v>
      </c>
      <c r="B111" s="262">
        <v>6.0017094814037826</v>
      </c>
      <c r="C111" s="262">
        <v>5.5445434105506219</v>
      </c>
      <c r="D111" s="262">
        <v>3.6382239266420568</v>
      </c>
      <c r="E111" s="262">
        <v>4.1065220934205504</v>
      </c>
      <c r="F111" s="262">
        <v>4.5297290923489637</v>
      </c>
      <c r="G111" s="262">
        <v>4.0256447178404802</v>
      </c>
      <c r="H111" s="262">
        <v>4.1281277308693651</v>
      </c>
      <c r="I111" s="262">
        <v>3.6549114836458441</v>
      </c>
      <c r="J111" s="262">
        <v>3.8215313591528139</v>
      </c>
      <c r="K111" s="262">
        <v>2.1652026065701939</v>
      </c>
      <c r="L111" s="262">
        <v>2.1270366144873099</v>
      </c>
      <c r="M111" s="262">
        <v>2.8646360439856071</v>
      </c>
      <c r="N111" s="262">
        <v>3.7103900212687502</v>
      </c>
      <c r="O111" s="262">
        <v>3.8289648128554101</v>
      </c>
      <c r="P111" s="262">
        <v>4.6218672434430772</v>
      </c>
      <c r="Q111" s="262">
        <v>4.2042829988779271</v>
      </c>
      <c r="R111" s="262">
        <v>4.3998314596402466</v>
      </c>
      <c r="S111" s="262">
        <v>3.782941751752805</v>
      </c>
      <c r="T111" s="262">
        <v>4.505873261540585</v>
      </c>
      <c r="U111" s="262">
        <v>4.8468919828526262</v>
      </c>
      <c r="V111" s="262">
        <v>4.1771745836025032</v>
      </c>
      <c r="W111" s="262">
        <v>4.5237442583594181</v>
      </c>
      <c r="X111" s="262">
        <v>4.0426026614465673</v>
      </c>
      <c r="Y111" s="262">
        <v>3.8004643367195272</v>
      </c>
      <c r="DA111" s="72" t="s">
        <v>1676</v>
      </c>
    </row>
    <row r="112" spans="1:105" ht="12" customHeight="1" x14ac:dyDescent="0.25">
      <c r="A112" s="59" t="s">
        <v>28</v>
      </c>
      <c r="B112" s="230">
        <v>0.19300305631210191</v>
      </c>
      <c r="C112" s="230">
        <v>0.19262064652740141</v>
      </c>
      <c r="D112" s="230">
        <v>1.2329707417050599</v>
      </c>
      <c r="E112" s="230">
        <v>2.4724463906148868</v>
      </c>
      <c r="F112" s="230">
        <v>2.5227810940330122</v>
      </c>
      <c r="G112" s="230">
        <v>2.0296183214839161</v>
      </c>
      <c r="H112" s="230">
        <v>2.592819434610445</v>
      </c>
      <c r="I112" s="230">
        <v>2.5452938212704601</v>
      </c>
      <c r="J112" s="230">
        <v>2.6234847722651198</v>
      </c>
      <c r="K112" s="230">
        <v>1.483406364214557</v>
      </c>
      <c r="L112" s="230">
        <v>1.5878137186162891</v>
      </c>
      <c r="M112" s="230">
        <v>2.222569180556683</v>
      </c>
      <c r="N112" s="230">
        <v>2.8619842916339508</v>
      </c>
      <c r="O112" s="230">
        <v>3.0976036639324369</v>
      </c>
      <c r="P112" s="230">
        <v>3.597587617355773</v>
      </c>
      <c r="Q112" s="230">
        <v>3.158071702420278</v>
      </c>
      <c r="R112" s="230">
        <v>3.1959815438732848</v>
      </c>
      <c r="S112" s="230">
        <v>2.7144154426550569</v>
      </c>
      <c r="T112" s="230">
        <v>3.3438082803428091</v>
      </c>
      <c r="U112" s="230">
        <v>3.7464816209714011</v>
      </c>
      <c r="V112" s="230">
        <v>3.1128976303485398</v>
      </c>
      <c r="W112" s="230">
        <v>3.4706611174325479</v>
      </c>
      <c r="X112" s="230">
        <v>3.2229181153329138</v>
      </c>
      <c r="Y112" s="230">
        <v>2.9026349540603351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4.2166271632613148E-3</v>
      </c>
      <c r="T113" s="295">
        <v>4.5957871411813137E-3</v>
      </c>
      <c r="U113" s="295">
        <v>9.1846463720841667E-3</v>
      </c>
      <c r="V113" s="295">
        <v>4.6047196630705249E-3</v>
      </c>
      <c r="W113" s="295">
        <v>8.6324691643112021E-3</v>
      </c>
      <c r="X113" s="295">
        <v>0.1088879569030384</v>
      </c>
      <c r="Y113" s="295">
        <v>0.2121289580690856</v>
      </c>
      <c r="DA113" s="122" t="s">
        <v>1678</v>
      </c>
    </row>
    <row r="114" spans="1:105" ht="12" customHeight="1" x14ac:dyDescent="0.25">
      <c r="A114" s="59" t="s">
        <v>159</v>
      </c>
      <c r="B114" s="295">
        <v>4.6481598740587951E-2</v>
      </c>
      <c r="C114" s="295">
        <v>4.2504613120116518E-2</v>
      </c>
      <c r="D114" s="295">
        <v>3.055099889235393E-2</v>
      </c>
      <c r="E114" s="295">
        <v>3.631861515544442E-2</v>
      </c>
      <c r="F114" s="295">
        <v>7.3911333953246269E-2</v>
      </c>
      <c r="G114" s="295">
        <v>0.11302226540887809</v>
      </c>
      <c r="H114" s="295">
        <v>7.3393645043391839E-2</v>
      </c>
      <c r="I114" s="295">
        <v>6.9902954388714023E-2</v>
      </c>
      <c r="J114" s="295">
        <v>8.2828419916384621E-2</v>
      </c>
      <c r="K114" s="295">
        <v>8.4025629709375937E-2</v>
      </c>
      <c r="L114" s="295">
        <v>4.3590386349678663E-2</v>
      </c>
      <c r="M114" s="295">
        <v>2.445774995916242E-2</v>
      </c>
      <c r="N114" s="295">
        <v>5.5004124558098708E-2</v>
      </c>
      <c r="O114" s="295">
        <v>5.1809229118503428E-2</v>
      </c>
      <c r="P114" s="295">
        <v>7.0546691149057247E-2</v>
      </c>
      <c r="Q114" s="295">
        <v>7.5831952629856245E-2</v>
      </c>
      <c r="R114" s="295">
        <v>4.2210546019999823E-2</v>
      </c>
      <c r="S114" s="295">
        <v>5.9694673571625029E-2</v>
      </c>
      <c r="T114" s="295">
        <v>0.11388948939414149</v>
      </c>
      <c r="U114" s="295">
        <v>0.1012368673887027</v>
      </c>
      <c r="V114" s="295">
        <v>0.1101210268152433</v>
      </c>
      <c r="W114" s="295">
        <v>0.12600068530842101</v>
      </c>
      <c r="X114" s="295">
        <v>0.11001564363551709</v>
      </c>
      <c r="Y114" s="295">
        <v>0.10811681213415091</v>
      </c>
      <c r="DA114" s="122" t="s">
        <v>1679</v>
      </c>
    </row>
    <row r="115" spans="1:105" ht="12" customHeight="1" x14ac:dyDescent="0.25">
      <c r="A115" s="59" t="s">
        <v>32</v>
      </c>
      <c r="B115" s="295">
        <v>3.6729698260374928</v>
      </c>
      <c r="C115" s="295">
        <v>3.3224233454573571</v>
      </c>
      <c r="D115" s="295">
        <v>1.3849913651438599</v>
      </c>
      <c r="E115" s="295">
        <v>0.41954743243171227</v>
      </c>
      <c r="F115" s="295">
        <v>0.82344933326428016</v>
      </c>
      <c r="G115" s="295">
        <v>0.72886417290602534</v>
      </c>
      <c r="H115" s="295">
        <v>0.4147014508700243</v>
      </c>
      <c r="I115" s="295">
        <v>0</v>
      </c>
      <c r="J115" s="295">
        <v>4.8807099866207827E-2</v>
      </c>
      <c r="K115" s="295">
        <v>2.4853292077615489E-2</v>
      </c>
      <c r="L115" s="295">
        <v>0</v>
      </c>
      <c r="M115" s="295">
        <v>0</v>
      </c>
      <c r="N115" s="295">
        <v>9.7050373145812011E-2</v>
      </c>
      <c r="O115" s="295">
        <v>6.8781698876518305E-2</v>
      </c>
      <c r="P115" s="295">
        <v>9.2538730709155526E-2</v>
      </c>
      <c r="Q115" s="295">
        <v>6.5981544278186768E-2</v>
      </c>
      <c r="R115" s="295">
        <v>3.6795855893109949E-2</v>
      </c>
      <c r="S115" s="295">
        <v>7.4814672059664952E-2</v>
      </c>
      <c r="T115" s="295">
        <v>1.420947001799038E-2</v>
      </c>
      <c r="U115" s="295">
        <v>2.130779901918935E-2</v>
      </c>
      <c r="V115" s="295">
        <v>2.1406585351378932E-2</v>
      </c>
      <c r="W115" s="295">
        <v>2.0041275764257609E-2</v>
      </c>
      <c r="X115" s="295">
        <v>1.202359715174873E-2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2.089255000313599</v>
      </c>
      <c r="C116" s="295">
        <v>1.9869948054457469</v>
      </c>
      <c r="D116" s="295">
        <v>0.989710820900782</v>
      </c>
      <c r="E116" s="295">
        <v>1.178209655218506</v>
      </c>
      <c r="F116" s="295">
        <v>1.109587331098425</v>
      </c>
      <c r="G116" s="295">
        <v>1.1541399580416609</v>
      </c>
      <c r="H116" s="295">
        <v>1.047213200345505</v>
      </c>
      <c r="I116" s="295">
        <v>1.03971470798667</v>
      </c>
      <c r="J116" s="295">
        <v>1.066411067105101</v>
      </c>
      <c r="K116" s="295">
        <v>0.57291732056864575</v>
      </c>
      <c r="L116" s="295">
        <v>0.49563250952134202</v>
      </c>
      <c r="M116" s="295">
        <v>0.61760911346976122</v>
      </c>
      <c r="N116" s="295">
        <v>0.69635123193088788</v>
      </c>
      <c r="O116" s="295">
        <v>0.61077022092795119</v>
      </c>
      <c r="P116" s="295">
        <v>0.86119420422909088</v>
      </c>
      <c r="Q116" s="295">
        <v>0.90439779954960586</v>
      </c>
      <c r="R116" s="295">
        <v>1.124843513853852</v>
      </c>
      <c r="S116" s="295">
        <v>0.92980033630319647</v>
      </c>
      <c r="T116" s="295">
        <v>1.0293702346444631</v>
      </c>
      <c r="U116" s="295">
        <v>0.96868104910124875</v>
      </c>
      <c r="V116" s="295">
        <v>0.92814462142427001</v>
      </c>
      <c r="W116" s="295">
        <v>0.89840871068987982</v>
      </c>
      <c r="X116" s="295">
        <v>0.58875734842334948</v>
      </c>
      <c r="Y116" s="295">
        <v>0.5775836124559558</v>
      </c>
      <c r="DA116" s="122" t="s">
        <v>1681</v>
      </c>
    </row>
    <row r="117" spans="1:105" ht="12" customHeight="1" x14ac:dyDescent="0.25">
      <c r="A117" s="60" t="s">
        <v>1561</v>
      </c>
      <c r="B117" s="262">
        <v>0.66898339132019513</v>
      </c>
      <c r="C117" s="262">
        <v>0.6031434965635647</v>
      </c>
      <c r="D117" s="262">
        <v>0.57764822841262187</v>
      </c>
      <c r="E117" s="262">
        <v>0.66417289991774497</v>
      </c>
      <c r="F117" s="262">
        <v>0.62304292597533473</v>
      </c>
      <c r="G117" s="262">
        <v>0.52100044158413583</v>
      </c>
      <c r="H117" s="262">
        <v>0.53137118102070657</v>
      </c>
      <c r="I117" s="262">
        <v>0.48750612033966401</v>
      </c>
      <c r="J117" s="262">
        <v>0.58565697585175591</v>
      </c>
      <c r="K117" s="262">
        <v>0.30728609951463692</v>
      </c>
      <c r="L117" s="262">
        <v>0.36102147142081648</v>
      </c>
      <c r="M117" s="262">
        <v>0.43242363691214142</v>
      </c>
      <c r="N117" s="262">
        <v>0.53482699838411607</v>
      </c>
      <c r="O117" s="262">
        <v>0.56604103739549783</v>
      </c>
      <c r="P117" s="262">
        <v>0.77398037545544529</v>
      </c>
      <c r="Q117" s="262">
        <v>0.89699883047663331</v>
      </c>
      <c r="R117" s="262">
        <v>1.0605951253757611</v>
      </c>
      <c r="S117" s="262">
        <v>0.98342473437063249</v>
      </c>
      <c r="T117" s="262">
        <v>1.1287773515222079</v>
      </c>
      <c r="U117" s="262">
        <v>1.015874876662463</v>
      </c>
      <c r="V117" s="262">
        <v>1.0602473406260531</v>
      </c>
      <c r="W117" s="262">
        <v>1.0368789389310771</v>
      </c>
      <c r="X117" s="262">
        <v>1.0057608367318369</v>
      </c>
      <c r="Y117" s="262">
        <v>1.0086391806919179</v>
      </c>
      <c r="DA117" s="72" t="s">
        <v>1682</v>
      </c>
    </row>
    <row r="118" spans="1:105" ht="12" customHeight="1" x14ac:dyDescent="0.25">
      <c r="A118" s="57" t="s">
        <v>1563</v>
      </c>
      <c r="B118" s="261">
        <v>0.53626644786643807</v>
      </c>
      <c r="C118" s="261">
        <v>0.48348826690239233</v>
      </c>
      <c r="D118" s="261">
        <v>0.46305090318589209</v>
      </c>
      <c r="E118" s="261">
        <v>0.53241029064287382</v>
      </c>
      <c r="F118" s="261">
        <v>0.49943992798049408</v>
      </c>
      <c r="G118" s="261">
        <v>0.41764124456632967</v>
      </c>
      <c r="H118" s="261">
        <v>0.42595457442108597</v>
      </c>
      <c r="I118" s="261">
        <v>0.39079172795572481</v>
      </c>
      <c r="J118" s="261">
        <v>0.46947082720309141</v>
      </c>
      <c r="K118" s="261">
        <v>0.24632483736292801</v>
      </c>
      <c r="L118" s="261">
        <v>0.28939986342604379</v>
      </c>
      <c r="M118" s="261">
        <v>0.34663683844636589</v>
      </c>
      <c r="N118" s="261">
        <v>0.42872480597839469</v>
      </c>
      <c r="O118" s="261">
        <v>0.45374641644194408</v>
      </c>
      <c r="P118" s="261">
        <v>0.6204334996190719</v>
      </c>
      <c r="Q118" s="261">
        <v>0.71904681461638587</v>
      </c>
      <c r="R118" s="261">
        <v>0.85018789388374016</v>
      </c>
      <c r="S118" s="261">
        <v>0.78832702857419057</v>
      </c>
      <c r="T118" s="261">
        <v>0.90484372046715522</v>
      </c>
      <c r="U118" s="261">
        <v>0.81433951672469462</v>
      </c>
      <c r="V118" s="261">
        <v>0.84990910476166681</v>
      </c>
      <c r="W118" s="261">
        <v>0.83117666695846426</v>
      </c>
      <c r="X118" s="261">
        <v>0.80623196078601478</v>
      </c>
      <c r="Y118" s="261">
        <v>0.80853928158237209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0.68010083759868356</v>
      </c>
      <c r="C119" s="261">
        <f t="shared" si="5"/>
        <v>0.62464168478697324</v>
      </c>
      <c r="D119" s="261">
        <f t="shared" si="5"/>
        <v>0.45453644137308291</v>
      </c>
      <c r="E119" s="261">
        <f t="shared" si="5"/>
        <v>0.51603136376591874</v>
      </c>
      <c r="F119" s="261">
        <f t="shared" si="5"/>
        <v>0.5423061809597669</v>
      </c>
      <c r="G119" s="261">
        <f t="shared" si="5"/>
        <v>0.47392521514385999</v>
      </c>
      <c r="H119" s="261">
        <f t="shared" si="5"/>
        <v>0.48527991795679148</v>
      </c>
      <c r="I119" s="261">
        <f t="shared" si="5"/>
        <v>0.43383702572696203</v>
      </c>
      <c r="J119" s="261">
        <f t="shared" si="5"/>
        <v>0.47225790400231515</v>
      </c>
      <c r="K119" s="261">
        <f t="shared" si="5"/>
        <v>0.26154734758687348</v>
      </c>
      <c r="L119" s="261">
        <f t="shared" si="5"/>
        <v>0.27146133927961763</v>
      </c>
      <c r="M119" s="261">
        <f t="shared" si="5"/>
        <v>0.3523890581554105</v>
      </c>
      <c r="N119" s="261">
        <f t="shared" si="5"/>
        <v>0.4502245851125688</v>
      </c>
      <c r="O119" s="261">
        <f t="shared" si="5"/>
        <v>0.46808025825048671</v>
      </c>
      <c r="P119" s="261">
        <f t="shared" si="5"/>
        <v>0.58728680743270001</v>
      </c>
      <c r="Q119" s="261">
        <f t="shared" si="5"/>
        <v>0.58160232805829959</v>
      </c>
      <c r="R119" s="261">
        <f t="shared" si="5"/>
        <v>0.63857918338419606</v>
      </c>
      <c r="S119" s="261">
        <f t="shared" si="5"/>
        <v>0.56660992783922381</v>
      </c>
      <c r="T119" s="261">
        <f t="shared" si="5"/>
        <v>0.66443491330021121</v>
      </c>
      <c r="U119" s="261">
        <f t="shared" si="5"/>
        <v>0.66602260879586528</v>
      </c>
      <c r="V119" s="261">
        <f t="shared" si="5"/>
        <v>0.6193567886386766</v>
      </c>
      <c r="W119" s="261">
        <f t="shared" si="5"/>
        <v>0.64340596566221708</v>
      </c>
      <c r="X119" s="261">
        <f t="shared" si="5"/>
        <v>0.59441181762052908</v>
      </c>
      <c r="Y119" s="261">
        <f t="shared" si="5"/>
        <v>0.57430717429891642</v>
      </c>
      <c r="DA119" s="70"/>
    </row>
    <row r="120" spans="1:105" ht="12" customHeight="1" x14ac:dyDescent="0.25">
      <c r="A120" s="60" t="s">
        <v>1566</v>
      </c>
      <c r="B120" s="262">
        <v>0.51583723815099258</v>
      </c>
      <c r="C120" s="262">
        <v>0.4765445526093266</v>
      </c>
      <c r="D120" s="262">
        <v>0.31269947136043919</v>
      </c>
      <c r="E120" s="262">
        <v>0.35294894257038018</v>
      </c>
      <c r="F120" s="262">
        <v>0.38932290071844128</v>
      </c>
      <c r="G120" s="262">
        <v>0.34599766274295912</v>
      </c>
      <c r="H120" s="262">
        <v>0.35480591221954783</v>
      </c>
      <c r="I120" s="262">
        <v>0.31413373993724941</v>
      </c>
      <c r="J120" s="262">
        <v>0.32845444917332411</v>
      </c>
      <c r="K120" s="262">
        <v>0.18609566758790561</v>
      </c>
      <c r="L120" s="262">
        <v>0.18281536220019409</v>
      </c>
      <c r="M120" s="262">
        <v>0.2462108420635673</v>
      </c>
      <c r="N120" s="262">
        <v>0.3189020306572064</v>
      </c>
      <c r="O120" s="262">
        <v>0.32909334251525491</v>
      </c>
      <c r="P120" s="262">
        <v>0.39724202601699021</v>
      </c>
      <c r="Q120" s="262">
        <v>0.36135133452662649</v>
      </c>
      <c r="R120" s="262">
        <v>0.37815840895048192</v>
      </c>
      <c r="S120" s="262">
        <v>0.3251377347331752</v>
      </c>
      <c r="T120" s="262">
        <v>0.38727253058371203</v>
      </c>
      <c r="U120" s="262">
        <v>0.41658253899122372</v>
      </c>
      <c r="V120" s="262">
        <v>0.35902141000934468</v>
      </c>
      <c r="W120" s="262">
        <v>0.38880851390156429</v>
      </c>
      <c r="X120" s="262">
        <v>0.34745517061160702</v>
      </c>
      <c r="Y120" s="262">
        <v>0.32664377261496641</v>
      </c>
      <c r="DA120" s="72" t="s">
        <v>1684</v>
      </c>
    </row>
    <row r="121" spans="1:105" ht="12" customHeight="1" x14ac:dyDescent="0.25">
      <c r="A121" s="59" t="s">
        <v>28</v>
      </c>
      <c r="B121" s="230">
        <v>1.658830102176968E-2</v>
      </c>
      <c r="C121" s="230">
        <v>1.655543351830371E-2</v>
      </c>
      <c r="D121" s="230">
        <v>0.105971844204188</v>
      </c>
      <c r="E121" s="230">
        <v>0.21250277467826831</v>
      </c>
      <c r="F121" s="230">
        <v>0.21682896115477229</v>
      </c>
      <c r="G121" s="230">
        <v>0.1744424172311049</v>
      </c>
      <c r="H121" s="230">
        <v>0.22284864342697891</v>
      </c>
      <c r="I121" s="230">
        <v>0.21876389370647181</v>
      </c>
      <c r="J121" s="230">
        <v>0.22548427967891141</v>
      </c>
      <c r="K121" s="230">
        <v>0.12749638154645659</v>
      </c>
      <c r="L121" s="230">
        <v>0.13647002505654601</v>
      </c>
      <c r="M121" s="230">
        <v>0.1910262319844438</v>
      </c>
      <c r="N121" s="230">
        <v>0.24598292823108731</v>
      </c>
      <c r="O121" s="230">
        <v>0.26623403279353169</v>
      </c>
      <c r="P121" s="230">
        <v>0.30920684619825228</v>
      </c>
      <c r="Q121" s="230">
        <v>0.27143116305560511</v>
      </c>
      <c r="R121" s="230">
        <v>0.27468945271031969</v>
      </c>
      <c r="S121" s="230">
        <v>0.2332996239608198</v>
      </c>
      <c r="T121" s="230">
        <v>0.28739492199396077</v>
      </c>
      <c r="U121" s="230">
        <v>0.32200404536964011</v>
      </c>
      <c r="V121" s="230">
        <v>0.26754852450975047</v>
      </c>
      <c r="W121" s="230">
        <v>0.29829771849531422</v>
      </c>
      <c r="X121" s="230">
        <v>0.27700460752913342</v>
      </c>
      <c r="Y121" s="230">
        <v>0.24947678702248771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3.6241229552157921E-4</v>
      </c>
      <c r="T122" s="295">
        <v>3.9500048334267579E-4</v>
      </c>
      <c r="U122" s="295">
        <v>7.894055239843562E-4</v>
      </c>
      <c r="V122" s="295">
        <v>3.9576821917449719E-4</v>
      </c>
      <c r="W122" s="295">
        <v>7.419467846518235E-4</v>
      </c>
      <c r="X122" s="295">
        <v>9.3587440596391604E-3</v>
      </c>
      <c r="Y122" s="295">
        <v>1.8232141392590519E-2</v>
      </c>
      <c r="DA122" s="122" t="s">
        <v>1686</v>
      </c>
    </row>
    <row r="123" spans="1:105" ht="12" customHeight="1" x14ac:dyDescent="0.25">
      <c r="A123" s="59" t="s">
        <v>159</v>
      </c>
      <c r="B123" s="295">
        <v>3.9950183516012849E-3</v>
      </c>
      <c r="C123" s="295">
        <v>3.6532028597007419E-3</v>
      </c>
      <c r="D123" s="295">
        <v>2.6258090199494009E-3</v>
      </c>
      <c r="E123" s="295">
        <v>3.1215263240084879E-3</v>
      </c>
      <c r="F123" s="295">
        <v>6.3525597986093564E-3</v>
      </c>
      <c r="G123" s="295">
        <v>9.7140811994864684E-3</v>
      </c>
      <c r="H123" s="295">
        <v>6.3080652727899788E-3</v>
      </c>
      <c r="I123" s="295">
        <v>6.0080460479128494E-3</v>
      </c>
      <c r="J123" s="295">
        <v>7.1189689375109558E-3</v>
      </c>
      <c r="K123" s="295">
        <v>7.2218671859212644E-3</v>
      </c>
      <c r="L123" s="295">
        <v>3.7465233154360639E-3</v>
      </c>
      <c r="M123" s="295">
        <v>2.102104113738441E-3</v>
      </c>
      <c r="N123" s="295">
        <v>4.727515683136071E-3</v>
      </c>
      <c r="O123" s="295">
        <v>4.4529195793345652E-3</v>
      </c>
      <c r="P123" s="295">
        <v>6.0633741829351417E-3</v>
      </c>
      <c r="Q123" s="295">
        <v>6.5176338723800789E-3</v>
      </c>
      <c r="R123" s="295">
        <v>3.6279282673158078E-3</v>
      </c>
      <c r="S123" s="295">
        <v>5.1306607963819296E-3</v>
      </c>
      <c r="T123" s="295">
        <v>9.7886177005954752E-3</v>
      </c>
      <c r="U123" s="295">
        <v>8.7011452711356768E-3</v>
      </c>
      <c r="V123" s="295">
        <v>9.4647244273876677E-3</v>
      </c>
      <c r="W123" s="295">
        <v>1.082955543183438E-2</v>
      </c>
      <c r="X123" s="295">
        <v>9.4556669132667363E-3</v>
      </c>
      <c r="Y123" s="295">
        <v>9.2924654120254951E-3</v>
      </c>
      <c r="DA123" s="122" t="s">
        <v>1687</v>
      </c>
    </row>
    <row r="124" spans="1:105" ht="12" customHeight="1" x14ac:dyDescent="0.25">
      <c r="A124" s="59" t="s">
        <v>32</v>
      </c>
      <c r="B124" s="295">
        <v>0.31568582530455269</v>
      </c>
      <c r="C124" s="295">
        <v>0.28555692137371591</v>
      </c>
      <c r="D124" s="295">
        <v>0.1190377713003993</v>
      </c>
      <c r="E124" s="295">
        <v>3.6059424317268891E-2</v>
      </c>
      <c r="F124" s="295">
        <v>7.0774140458556664E-2</v>
      </c>
      <c r="G124" s="295">
        <v>6.2644698665273002E-2</v>
      </c>
      <c r="H124" s="295">
        <v>3.5642920027506568E-2</v>
      </c>
      <c r="I124" s="295">
        <v>0</v>
      </c>
      <c r="J124" s="295">
        <v>4.1948914180457153E-3</v>
      </c>
      <c r="K124" s="295">
        <v>2.1361003200838879E-3</v>
      </c>
      <c r="L124" s="295">
        <v>0</v>
      </c>
      <c r="M124" s="295">
        <v>0</v>
      </c>
      <c r="N124" s="295">
        <v>8.3413228514602356E-3</v>
      </c>
      <c r="O124" s="295">
        <v>5.9116759472832292E-3</v>
      </c>
      <c r="P124" s="295">
        <v>7.9535544695915842E-3</v>
      </c>
      <c r="Q124" s="295">
        <v>5.6710071813466777E-3</v>
      </c>
      <c r="R124" s="295">
        <v>3.1625443947453859E-3</v>
      </c>
      <c r="S124" s="295">
        <v>6.4302002501132726E-3</v>
      </c>
      <c r="T124" s="295">
        <v>1.221281002084606E-3</v>
      </c>
      <c r="U124" s="295">
        <v>1.8313709171014761E-3</v>
      </c>
      <c r="V124" s="295">
        <v>1.839861442829459E-3</v>
      </c>
      <c r="W124" s="295">
        <v>1.722515288567256E-3</v>
      </c>
      <c r="X124" s="295">
        <v>1.0334087590570149E-3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0.1795680934730689</v>
      </c>
      <c r="C125" s="295">
        <v>0.17077899485760631</v>
      </c>
      <c r="D125" s="295">
        <v>8.506404683590249E-2</v>
      </c>
      <c r="E125" s="295">
        <v>0.10126521725083459</v>
      </c>
      <c r="F125" s="295">
        <v>9.536723930650301E-2</v>
      </c>
      <c r="G125" s="295">
        <v>9.9196465647094681E-2</v>
      </c>
      <c r="H125" s="295">
        <v>9.0006283492272313E-2</v>
      </c>
      <c r="I125" s="295">
        <v>8.9361800182864742E-2</v>
      </c>
      <c r="J125" s="295">
        <v>9.1656309138856057E-2</v>
      </c>
      <c r="K125" s="295">
        <v>4.9241318535443862E-2</v>
      </c>
      <c r="L125" s="295">
        <v>4.2598813828212019E-2</v>
      </c>
      <c r="M125" s="295">
        <v>5.3082505965385128E-2</v>
      </c>
      <c r="N125" s="295">
        <v>5.985026389152278E-2</v>
      </c>
      <c r="O125" s="295">
        <v>5.2494714195105437E-2</v>
      </c>
      <c r="P125" s="295">
        <v>7.4018251166211177E-2</v>
      </c>
      <c r="Q125" s="295">
        <v>7.7731530417294664E-2</v>
      </c>
      <c r="R125" s="295">
        <v>9.6678483578100993E-2</v>
      </c>
      <c r="S125" s="295">
        <v>7.9914837430338614E-2</v>
      </c>
      <c r="T125" s="295">
        <v>8.8472709403728492E-2</v>
      </c>
      <c r="U125" s="295">
        <v>8.3256571909362059E-2</v>
      </c>
      <c r="V125" s="295">
        <v>7.9772531410202657E-2</v>
      </c>
      <c r="W125" s="295">
        <v>7.7216777901196632E-2</v>
      </c>
      <c r="X125" s="295">
        <v>5.0602743350510702E-2</v>
      </c>
      <c r="Y125" s="295">
        <v>4.964237878786272E-2</v>
      </c>
      <c r="DA125" s="122" t="s">
        <v>1689</v>
      </c>
    </row>
    <row r="126" spans="1:105" ht="12" customHeight="1" x14ac:dyDescent="0.25">
      <c r="A126" s="60" t="s">
        <v>1573</v>
      </c>
      <c r="B126" s="262">
        <v>0.16426359944769101</v>
      </c>
      <c r="C126" s="262">
        <v>0.14809713217764661</v>
      </c>
      <c r="D126" s="262">
        <v>0.1418369700126437</v>
      </c>
      <c r="E126" s="262">
        <v>0.16308242119553859</v>
      </c>
      <c r="F126" s="262">
        <v>0.1529832802413256</v>
      </c>
      <c r="G126" s="262">
        <v>0.1279275524009009</v>
      </c>
      <c r="H126" s="262">
        <v>0.13047400573724369</v>
      </c>
      <c r="I126" s="262">
        <v>0.11970328578971259</v>
      </c>
      <c r="J126" s="262">
        <v>0.14380345482899101</v>
      </c>
      <c r="K126" s="262">
        <v>7.545167999896786E-2</v>
      </c>
      <c r="L126" s="262">
        <v>8.8645977079423538E-2</v>
      </c>
      <c r="M126" s="262">
        <v>0.10617821609184321</v>
      </c>
      <c r="N126" s="262">
        <v>0.13132255445536239</v>
      </c>
      <c r="O126" s="262">
        <v>0.13898691573523181</v>
      </c>
      <c r="P126" s="262">
        <v>0.1900447814157098</v>
      </c>
      <c r="Q126" s="262">
        <v>0.2202509935316731</v>
      </c>
      <c r="R126" s="262">
        <v>0.26042077443371409</v>
      </c>
      <c r="S126" s="262">
        <v>0.24147219310604859</v>
      </c>
      <c r="T126" s="262">
        <v>0.27716238271649918</v>
      </c>
      <c r="U126" s="262">
        <v>0.24944006980464159</v>
      </c>
      <c r="V126" s="262">
        <v>0.26033537862933198</v>
      </c>
      <c r="W126" s="262">
        <v>0.25459745176065279</v>
      </c>
      <c r="X126" s="262">
        <v>0.24695664700892209</v>
      </c>
      <c r="Y126" s="262">
        <v>0.24766340168395001</v>
      </c>
      <c r="DA126" s="72" t="s">
        <v>1690</v>
      </c>
    </row>
    <row r="127" spans="1:105" ht="12" customHeight="1" x14ac:dyDescent="0.25">
      <c r="A127" s="132" t="s">
        <v>1575</v>
      </c>
      <c r="B127" s="316">
        <v>0.49180675090657178</v>
      </c>
      <c r="C127" s="316">
        <v>0.44340419691133998</v>
      </c>
      <c r="D127" s="316">
        <v>0.4246612129217634</v>
      </c>
      <c r="E127" s="316">
        <v>0.48827029218786722</v>
      </c>
      <c r="F127" s="316">
        <v>0.45803336984877879</v>
      </c>
      <c r="G127" s="316">
        <v>0.38301628668348059</v>
      </c>
      <c r="H127" s="316">
        <v>0.39064039175540682</v>
      </c>
      <c r="I127" s="316">
        <v>0.35839275563802869</v>
      </c>
      <c r="J127" s="316">
        <v>0.43054888682813508</v>
      </c>
      <c r="K127" s="316">
        <v>0.2259030346071986</v>
      </c>
      <c r="L127" s="316">
        <v>0.26540688329585088</v>
      </c>
      <c r="M127" s="316">
        <v>0.31789857064354798</v>
      </c>
      <c r="N127" s="316">
        <v>0.39318095454257979</v>
      </c>
      <c r="O127" s="316">
        <v>0.41612812379675812</v>
      </c>
      <c r="P127" s="316">
        <v>0.56899585050535484</v>
      </c>
      <c r="Q127" s="316">
        <v>0.65943353169519936</v>
      </c>
      <c r="R127" s="316">
        <v>0.77970223088654267</v>
      </c>
      <c r="S127" s="316">
        <v>0.72297000141889556</v>
      </c>
      <c r="T127" s="316">
        <v>0.82982676244552089</v>
      </c>
      <c r="U127" s="316">
        <v>0.74682589867145199</v>
      </c>
      <c r="V127" s="316">
        <v>0.7794465550506583</v>
      </c>
      <c r="W127" s="316">
        <v>0.76226714841575538</v>
      </c>
      <c r="X127" s="316">
        <v>0.73939050762683367</v>
      </c>
      <c r="Y127" s="316">
        <v>0.74150653772468944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0.99999999999999967</v>
      </c>
      <c r="E132" s="232">
        <f t="shared" si="6"/>
        <v>1.0000000000000002</v>
      </c>
      <c r="F132" s="232">
        <f t="shared" si="6"/>
        <v>1.0000000000000004</v>
      </c>
      <c r="G132" s="232">
        <f t="shared" si="6"/>
        <v>1</v>
      </c>
      <c r="H132" s="232">
        <f t="shared" si="6"/>
        <v>1</v>
      </c>
      <c r="I132" s="232">
        <f t="shared" si="6"/>
        <v>0.99999999999999989</v>
      </c>
      <c r="J132" s="232">
        <f t="shared" si="6"/>
        <v>1</v>
      </c>
      <c r="K132" s="232">
        <f t="shared" si="6"/>
        <v>0.99999999999999989</v>
      </c>
      <c r="L132" s="232">
        <f t="shared" si="6"/>
        <v>1.0000000000000002</v>
      </c>
      <c r="M132" s="232">
        <f t="shared" si="6"/>
        <v>0.99999999999999967</v>
      </c>
      <c r="N132" s="232">
        <f t="shared" si="6"/>
        <v>1</v>
      </c>
      <c r="O132" s="232">
        <f t="shared" si="6"/>
        <v>1</v>
      </c>
      <c r="P132" s="232">
        <f t="shared" si="6"/>
        <v>0.99999999999999978</v>
      </c>
      <c r="Q132" s="232">
        <f t="shared" si="6"/>
        <v>0.99999999999999978</v>
      </c>
      <c r="R132" s="232">
        <f t="shared" si="6"/>
        <v>1</v>
      </c>
      <c r="S132" s="232">
        <f t="shared" si="6"/>
        <v>0.99999999999999967</v>
      </c>
      <c r="T132" s="232">
        <f t="shared" si="6"/>
        <v>0.99999999999999989</v>
      </c>
      <c r="U132" s="232">
        <f t="shared" si="6"/>
        <v>0.99999999999999989</v>
      </c>
      <c r="V132" s="232">
        <f t="shared" si="6"/>
        <v>1</v>
      </c>
      <c r="W132" s="232">
        <f t="shared" si="6"/>
        <v>1</v>
      </c>
      <c r="X132" s="232">
        <f t="shared" si="6"/>
        <v>0.99999999999999989</v>
      </c>
      <c r="Y132" s="232">
        <f t="shared" si="6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3.8726088389308675E-3</v>
      </c>
      <c r="C133" s="266">
        <f t="shared" si="7"/>
        <v>3.870028085426247E-3</v>
      </c>
      <c r="D133" s="266">
        <f t="shared" si="7"/>
        <v>3.7790382789111036E-3</v>
      </c>
      <c r="E133" s="266">
        <f t="shared" si="7"/>
        <v>3.7032072159449924E-3</v>
      </c>
      <c r="F133" s="266">
        <f t="shared" si="7"/>
        <v>3.7274333701405901E-3</v>
      </c>
      <c r="G133" s="266">
        <f t="shared" si="7"/>
        <v>3.7350439097889859E-3</v>
      </c>
      <c r="H133" s="266">
        <f t="shared" si="7"/>
        <v>3.7162584249270793E-3</v>
      </c>
      <c r="I133" s="266">
        <f t="shared" si="7"/>
        <v>3.709540284361398E-3</v>
      </c>
      <c r="J133" s="266">
        <f t="shared" si="7"/>
        <v>3.6886471743299469E-3</v>
      </c>
      <c r="K133" s="266">
        <f t="shared" si="7"/>
        <v>3.7357257305850843E-3</v>
      </c>
      <c r="L133" s="266">
        <f t="shared" si="7"/>
        <v>3.678089638812838E-3</v>
      </c>
      <c r="M133" s="266">
        <f t="shared" si="7"/>
        <v>3.676745416402896E-3</v>
      </c>
      <c r="N133" s="266">
        <f t="shared" si="7"/>
        <v>3.6830273714746108E-3</v>
      </c>
      <c r="O133" s="266">
        <f t="shared" si="7"/>
        <v>3.6790334470758225E-3</v>
      </c>
      <c r="P133" s="266">
        <f t="shared" si="7"/>
        <v>3.6775597743446127E-3</v>
      </c>
      <c r="Q133" s="266">
        <f t="shared" si="7"/>
        <v>3.6645476031912272E-3</v>
      </c>
      <c r="R133" s="266">
        <f t="shared" si="7"/>
        <v>3.6584956071071895E-3</v>
      </c>
      <c r="S133" s="266">
        <f t="shared" si="7"/>
        <v>3.6605739567925647E-3</v>
      </c>
      <c r="T133" s="266">
        <f t="shared" si="7"/>
        <v>3.6605027395696555E-3</v>
      </c>
      <c r="U133" s="266">
        <f t="shared" si="7"/>
        <v>3.6679758727919407E-3</v>
      </c>
      <c r="V133" s="266">
        <f t="shared" si="7"/>
        <v>3.6618327746297053E-3</v>
      </c>
      <c r="W133" s="266">
        <f t="shared" si="7"/>
        <v>3.663921394276343E-3</v>
      </c>
      <c r="X133" s="266">
        <f t="shared" si="7"/>
        <v>3.6562226527248731E-3</v>
      </c>
      <c r="Y133" s="266">
        <f t="shared" si="7"/>
        <v>3.6703512205698225E-3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4.0110833518323702E-4</v>
      </c>
      <c r="C134" s="267">
        <f t="shared" si="8"/>
        <v>4.0084103172326673E-4</v>
      </c>
      <c r="D134" s="267">
        <f t="shared" si="8"/>
        <v>3.9141669497047224E-4</v>
      </c>
      <c r="E134" s="267">
        <f t="shared" si="8"/>
        <v>3.8356243633331307E-4</v>
      </c>
      <c r="F134" s="267">
        <f t="shared" si="8"/>
        <v>3.8607167823753025E-4</v>
      </c>
      <c r="G134" s="267">
        <f t="shared" si="8"/>
        <v>3.8685994553102173E-4</v>
      </c>
      <c r="H134" s="267">
        <f t="shared" si="8"/>
        <v>3.849142249917251E-4</v>
      </c>
      <c r="I134" s="267">
        <f t="shared" si="8"/>
        <v>3.8421838859566603E-4</v>
      </c>
      <c r="J134" s="267">
        <f t="shared" si="8"/>
        <v>3.8205436921491499E-4</v>
      </c>
      <c r="K134" s="267">
        <f t="shared" si="8"/>
        <v>3.869305656261025E-4</v>
      </c>
      <c r="L134" s="267">
        <f t="shared" si="8"/>
        <v>3.8096086463672589E-4</v>
      </c>
      <c r="M134" s="267">
        <f t="shared" si="8"/>
        <v>3.8082163580278118E-4</v>
      </c>
      <c r="N134" s="267">
        <f t="shared" si="8"/>
        <v>3.8147229396251611E-4</v>
      </c>
      <c r="O134" s="267">
        <f t="shared" si="8"/>
        <v>3.8105862027816643E-4</v>
      </c>
      <c r="P134" s="267">
        <f t="shared" si="8"/>
        <v>3.809059835311038E-4</v>
      </c>
      <c r="Q134" s="267">
        <f t="shared" si="8"/>
        <v>3.7955823824477769E-4</v>
      </c>
      <c r="R134" s="267">
        <f t="shared" si="8"/>
        <v>3.7893139825789308E-4</v>
      </c>
      <c r="S134" s="267">
        <f t="shared" si="8"/>
        <v>3.7914666486934379E-4</v>
      </c>
      <c r="T134" s="267">
        <f t="shared" si="8"/>
        <v>3.7913928849261556E-4</v>
      </c>
      <c r="U134" s="267">
        <f t="shared" si="8"/>
        <v>3.7991332381352336E-4</v>
      </c>
      <c r="V134" s="267">
        <f t="shared" si="8"/>
        <v>3.7927704786126331E-4</v>
      </c>
      <c r="W134" s="267">
        <f t="shared" si="8"/>
        <v>3.7949337819157496E-4</v>
      </c>
      <c r="X134" s="267">
        <f t="shared" si="8"/>
        <v>3.7869597532049935E-4</v>
      </c>
      <c r="Y134" s="267">
        <f t="shared" si="8"/>
        <v>3.801593522228708E-4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6.0841885262979574E-3</v>
      </c>
      <c r="C135" s="267">
        <f t="shared" si="9"/>
        <v>5.9478654497410275E-3</v>
      </c>
      <c r="D135" s="267">
        <f t="shared" si="9"/>
        <v>8.0842613557112943E-3</v>
      </c>
      <c r="E135" s="267">
        <f t="shared" si="9"/>
        <v>7.9585445501765897E-3</v>
      </c>
      <c r="F135" s="267">
        <f t="shared" si="9"/>
        <v>6.8815303849723009E-3</v>
      </c>
      <c r="G135" s="267">
        <f t="shared" si="9"/>
        <v>6.5784735964209877E-3</v>
      </c>
      <c r="H135" s="267">
        <f t="shared" si="9"/>
        <v>6.4408092040191068E-3</v>
      </c>
      <c r="I135" s="267">
        <f t="shared" si="9"/>
        <v>6.6219483978699452E-3</v>
      </c>
      <c r="J135" s="267">
        <f t="shared" si="9"/>
        <v>7.546701106861408E-3</v>
      </c>
      <c r="K135" s="267">
        <f t="shared" si="9"/>
        <v>6.9863823291366305E-3</v>
      </c>
      <c r="L135" s="267">
        <f t="shared" si="9"/>
        <v>8.2409197582607036E-3</v>
      </c>
      <c r="M135" s="267">
        <f t="shared" si="9"/>
        <v>7.3659586860887836E-3</v>
      </c>
      <c r="N135" s="267">
        <f t="shared" si="9"/>
        <v>7.054322945726812E-3</v>
      </c>
      <c r="O135" s="267">
        <f t="shared" si="9"/>
        <v>7.1882824045734805E-3</v>
      </c>
      <c r="P135" s="267">
        <f t="shared" si="9"/>
        <v>8.0936065341193769E-3</v>
      </c>
      <c r="Q135" s="267">
        <f t="shared" si="9"/>
        <v>1.0126982626473234E-2</v>
      </c>
      <c r="R135" s="267">
        <f t="shared" si="9"/>
        <v>1.1328522416506386E-2</v>
      </c>
      <c r="S135" s="267">
        <f t="shared" si="9"/>
        <v>1.2181217393853066E-2</v>
      </c>
      <c r="T135" s="267">
        <f t="shared" si="9"/>
        <v>1.1694173426836178E-2</v>
      </c>
      <c r="U135" s="267">
        <f t="shared" si="9"/>
        <v>9.9357461383438195E-3</v>
      </c>
      <c r="V135" s="267">
        <f t="shared" si="9"/>
        <v>1.1833206272098308E-2</v>
      </c>
      <c r="W135" s="267">
        <f t="shared" si="9"/>
        <v>1.0765077094633053E-2</v>
      </c>
      <c r="X135" s="267">
        <f t="shared" si="9"/>
        <v>1.1522043532022425E-2</v>
      </c>
      <c r="Y135" s="267">
        <f t="shared" si="9"/>
        <v>1.2085467743661999E-2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7.6370963803316428E-4</v>
      </c>
      <c r="C136" s="267">
        <f t="shared" si="10"/>
        <v>7.6320069266665787E-4</v>
      </c>
      <c r="D136" s="267">
        <f t="shared" si="10"/>
        <v>7.4525677034230212E-4</v>
      </c>
      <c r="E136" s="267">
        <f t="shared" si="10"/>
        <v>7.3030227427563893E-4</v>
      </c>
      <c r="F136" s="267">
        <f t="shared" si="10"/>
        <v>7.3507986690664741E-4</v>
      </c>
      <c r="G136" s="267">
        <f t="shared" si="10"/>
        <v>7.3658072659112778E-4</v>
      </c>
      <c r="H136" s="267">
        <f t="shared" si="10"/>
        <v>7.3287607775080605E-4</v>
      </c>
      <c r="I136" s="267">
        <f t="shared" si="10"/>
        <v>7.3155120634936348E-4</v>
      </c>
      <c r="J136" s="267">
        <f t="shared" si="10"/>
        <v>7.2743091685895643E-4</v>
      </c>
      <c r="K136" s="267">
        <f t="shared" si="10"/>
        <v>7.3671518714086279E-4</v>
      </c>
      <c r="L136" s="267">
        <f t="shared" si="10"/>
        <v>7.2534888586547224E-4</v>
      </c>
      <c r="M136" s="267">
        <f t="shared" si="10"/>
        <v>7.2508379438506918E-4</v>
      </c>
      <c r="N136" s="267">
        <f t="shared" si="10"/>
        <v>7.2632264649575271E-4</v>
      </c>
      <c r="O136" s="267">
        <f t="shared" si="10"/>
        <v>7.2553501245270979E-4</v>
      </c>
      <c r="P136" s="267">
        <f t="shared" si="10"/>
        <v>7.2524439232686142E-4</v>
      </c>
      <c r="Q136" s="267">
        <f t="shared" si="10"/>
        <v>7.2267828742577365E-4</v>
      </c>
      <c r="R136" s="267">
        <f t="shared" si="10"/>
        <v>7.2148478507865908E-4</v>
      </c>
      <c r="S136" s="267">
        <f t="shared" si="10"/>
        <v>7.2189465236759587E-4</v>
      </c>
      <c r="T136" s="267">
        <f t="shared" si="10"/>
        <v>7.2188060775793062E-4</v>
      </c>
      <c r="U136" s="267">
        <f t="shared" si="10"/>
        <v>7.2335436978904276E-4</v>
      </c>
      <c r="V136" s="267">
        <f t="shared" si="10"/>
        <v>7.2214290137872453E-4</v>
      </c>
      <c r="W136" s="267">
        <f t="shared" si="10"/>
        <v>7.225547939866963E-4</v>
      </c>
      <c r="X136" s="267">
        <f t="shared" si="10"/>
        <v>7.2103654017689333E-4</v>
      </c>
      <c r="Y136" s="267">
        <f t="shared" si="10"/>
        <v>7.2382280749269364E-4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4.4979317833156391E-3</v>
      </c>
      <c r="C137" s="268">
        <f t="shared" si="11"/>
        <v>4.4849527772760659E-3</v>
      </c>
      <c r="D137" s="268">
        <f t="shared" si="11"/>
        <v>4.7063222827435428E-3</v>
      </c>
      <c r="E137" s="268">
        <f t="shared" si="11"/>
        <v>4.6064761658572654E-3</v>
      </c>
      <c r="F137" s="268">
        <f t="shared" si="11"/>
        <v>4.3829112978785011E-3</v>
      </c>
      <c r="G137" s="268">
        <f t="shared" si="11"/>
        <v>4.3552777689973635E-3</v>
      </c>
      <c r="H137" s="268">
        <f t="shared" si="11"/>
        <v>4.299214915962293E-3</v>
      </c>
      <c r="I137" s="268">
        <f t="shared" si="11"/>
        <v>4.3122940567514763E-3</v>
      </c>
      <c r="J137" s="268">
        <f t="shared" si="11"/>
        <v>4.4875554833887377E-3</v>
      </c>
      <c r="K137" s="268">
        <f t="shared" si="11"/>
        <v>4.3420912002448192E-3</v>
      </c>
      <c r="L137" s="268">
        <f t="shared" si="11"/>
        <v>4.6696971988855985E-3</v>
      </c>
      <c r="M137" s="268">
        <f t="shared" si="11"/>
        <v>4.4709381469468989E-3</v>
      </c>
      <c r="N137" s="268">
        <f t="shared" si="11"/>
        <v>4.3936563755175738E-3</v>
      </c>
      <c r="O137" s="268">
        <f t="shared" si="11"/>
        <v>4.4239396521314383E-3</v>
      </c>
      <c r="P137" s="268">
        <f t="shared" si="11"/>
        <v>4.6796071049172465E-3</v>
      </c>
      <c r="Q137" s="268">
        <f t="shared" si="11"/>
        <v>5.295147913561702E-3</v>
      </c>
      <c r="R137" s="268">
        <f t="shared" si="11"/>
        <v>5.6783111916312613E-3</v>
      </c>
      <c r="S137" s="268">
        <f t="shared" si="11"/>
        <v>5.9795413727571634E-3</v>
      </c>
      <c r="T137" s="268">
        <f t="shared" si="11"/>
        <v>6.4098101973641382E-3</v>
      </c>
      <c r="U137" s="268">
        <f t="shared" si="11"/>
        <v>5.8540017187937712E-3</v>
      </c>
      <c r="V137" s="268">
        <f t="shared" si="11"/>
        <v>6.6234345397456294E-3</v>
      </c>
      <c r="W137" s="268">
        <f t="shared" si="11"/>
        <v>6.9072081830443494E-3</v>
      </c>
      <c r="X137" s="268">
        <f t="shared" si="11"/>
        <v>7.7423695333546086E-3</v>
      </c>
      <c r="Y137" s="268">
        <f t="shared" si="11"/>
        <v>8.2342129588168413E-3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2.3710065780799809E-2</v>
      </c>
      <c r="C138" s="269">
        <f t="shared" si="12"/>
        <v>2.3178815130259468E-2</v>
      </c>
      <c r="D138" s="269">
        <f t="shared" si="12"/>
        <v>3.1504344039405198E-2</v>
      </c>
      <c r="E138" s="269">
        <f t="shared" si="12"/>
        <v>3.101442599756675E-2</v>
      </c>
      <c r="F138" s="269">
        <f t="shared" si="12"/>
        <v>2.6817304788473505E-2</v>
      </c>
      <c r="G138" s="269">
        <f t="shared" si="12"/>
        <v>2.5636293325595375E-2</v>
      </c>
      <c r="H138" s="269">
        <f t="shared" si="12"/>
        <v>2.5099815570934398E-2</v>
      </c>
      <c r="I138" s="269">
        <f t="shared" si="12"/>
        <v>2.5805714506038177E-2</v>
      </c>
      <c r="J138" s="269">
        <f t="shared" si="12"/>
        <v>2.9409473243360146E-2</v>
      </c>
      <c r="K138" s="269">
        <f t="shared" si="12"/>
        <v>2.7225912523528982E-2</v>
      </c>
      <c r="L138" s="269">
        <f t="shared" si="12"/>
        <v>3.2114841398832285E-2</v>
      </c>
      <c r="M138" s="269">
        <f t="shared" si="12"/>
        <v>2.8705120531839649E-2</v>
      </c>
      <c r="N138" s="269">
        <f t="shared" si="12"/>
        <v>2.7490676917593774E-2</v>
      </c>
      <c r="O138" s="269">
        <f t="shared" si="12"/>
        <v>2.8012716556485011E-2</v>
      </c>
      <c r="P138" s="269">
        <f t="shared" si="12"/>
        <v>3.1540762173693976E-2</v>
      </c>
      <c r="Q138" s="269">
        <f t="shared" si="12"/>
        <v>3.9464823155438561E-2</v>
      </c>
      <c r="R138" s="269">
        <f t="shared" si="12"/>
        <v>4.41472203784695E-2</v>
      </c>
      <c r="S138" s="269">
        <f t="shared" si="12"/>
        <v>4.7470170335799165E-2</v>
      </c>
      <c r="T138" s="269">
        <f t="shared" si="12"/>
        <v>4.5572161349687314E-2</v>
      </c>
      <c r="U138" s="269">
        <f t="shared" si="12"/>
        <v>3.8719575092588589E-2</v>
      </c>
      <c r="V138" s="269">
        <f t="shared" si="12"/>
        <v>4.6113971961342169E-2</v>
      </c>
      <c r="W138" s="269">
        <f t="shared" si="12"/>
        <v>4.195147552477916E-2</v>
      </c>
      <c r="X138" s="269">
        <f t="shared" si="12"/>
        <v>4.4901371627896841E-2</v>
      </c>
      <c r="Y138" s="269">
        <f t="shared" si="12"/>
        <v>4.7097034215064899E-2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0.10210840178418581</v>
      </c>
      <c r="C139" s="269">
        <f t="shared" si="13"/>
        <v>0.10229501792697113</v>
      </c>
      <c r="D139" s="269">
        <f t="shared" si="13"/>
        <v>9.5321925378457226E-2</v>
      </c>
      <c r="E139" s="269">
        <f t="shared" si="13"/>
        <v>9.2377000894043007E-2</v>
      </c>
      <c r="F139" s="269">
        <f t="shared" si="13"/>
        <v>9.3834896965102582E-2</v>
      </c>
      <c r="G139" s="269">
        <f t="shared" si="13"/>
        <v>9.5324634292833832E-2</v>
      </c>
      <c r="H139" s="269">
        <f t="shared" si="13"/>
        <v>9.4445460833567918E-2</v>
      </c>
      <c r="I139" s="269">
        <f t="shared" si="13"/>
        <v>9.4686697219151697E-2</v>
      </c>
      <c r="J139" s="269">
        <f t="shared" si="13"/>
        <v>9.2689567885115606E-2</v>
      </c>
      <c r="K139" s="269">
        <f t="shared" si="13"/>
        <v>9.5476029522125389E-2</v>
      </c>
      <c r="L139" s="269">
        <f t="shared" si="13"/>
        <v>9.1146364353706516E-2</v>
      </c>
      <c r="M139" s="269">
        <f t="shared" si="13"/>
        <v>9.1352705929303141E-2</v>
      </c>
      <c r="N139" s="269">
        <f t="shared" si="13"/>
        <v>9.1657669529645436E-2</v>
      </c>
      <c r="O139" s="269">
        <f t="shared" si="13"/>
        <v>9.1084899837703834E-2</v>
      </c>
      <c r="P139" s="269">
        <f t="shared" si="13"/>
        <v>9.0597549939130995E-2</v>
      </c>
      <c r="Q139" s="269">
        <f t="shared" si="13"/>
        <v>8.8785194369334311E-2</v>
      </c>
      <c r="R139" s="269">
        <f t="shared" si="13"/>
        <v>8.7855260115250661E-2</v>
      </c>
      <c r="S139" s="269">
        <f t="shared" si="13"/>
        <v>8.7570303363212268E-2</v>
      </c>
      <c r="T139" s="269">
        <f t="shared" si="13"/>
        <v>8.7267995873113638E-2</v>
      </c>
      <c r="U139" s="269">
        <f t="shared" si="13"/>
        <v>8.8706065347233395E-2</v>
      </c>
      <c r="V139" s="269">
        <f t="shared" si="13"/>
        <v>8.7106178168686238E-2</v>
      </c>
      <c r="W139" s="269">
        <f t="shared" si="13"/>
        <v>8.7810676290655559E-2</v>
      </c>
      <c r="X139" s="269">
        <f t="shared" si="13"/>
        <v>8.6557948727827835E-2</v>
      </c>
      <c r="Y139" s="269">
        <f t="shared" si="13"/>
        <v>8.5611746002817096E-2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0.79383977209001044</v>
      </c>
      <c r="C140" s="269">
        <f t="shared" si="14"/>
        <v>0.79517327794003279</v>
      </c>
      <c r="D140" s="269">
        <f t="shared" si="14"/>
        <v>0.7844796757120952</v>
      </c>
      <c r="E140" s="269">
        <f t="shared" si="14"/>
        <v>0.79000613546478771</v>
      </c>
      <c r="F140" s="269">
        <f t="shared" si="14"/>
        <v>0.79934056187777058</v>
      </c>
      <c r="G140" s="269">
        <f t="shared" si="14"/>
        <v>0.80158095515932493</v>
      </c>
      <c r="H140" s="269">
        <f t="shared" si="14"/>
        <v>0.80207048709313711</v>
      </c>
      <c r="I140" s="269">
        <f t="shared" si="14"/>
        <v>0.8012871815414192</v>
      </c>
      <c r="J140" s="269">
        <f t="shared" si="14"/>
        <v>0.79381383312904197</v>
      </c>
      <c r="K140" s="269">
        <f t="shared" si="14"/>
        <v>0.79970542462881045</v>
      </c>
      <c r="L140" s="269">
        <f t="shared" si="14"/>
        <v>0.79093965099713337</v>
      </c>
      <c r="M140" s="269">
        <f t="shared" si="14"/>
        <v>0.80069917760760556</v>
      </c>
      <c r="N140" s="269">
        <f t="shared" si="14"/>
        <v>0.80383313384674171</v>
      </c>
      <c r="O140" s="269">
        <f t="shared" si="14"/>
        <v>0.80398692837523478</v>
      </c>
      <c r="P140" s="269">
        <f t="shared" si="14"/>
        <v>0.79526043766877874</v>
      </c>
      <c r="Q140" s="269">
        <f t="shared" si="14"/>
        <v>0.77410597616172572</v>
      </c>
      <c r="R140" s="269">
        <f t="shared" si="14"/>
        <v>0.76167159375043858</v>
      </c>
      <c r="S140" s="269">
        <f t="shared" si="14"/>
        <v>0.75750676171523934</v>
      </c>
      <c r="T140" s="269">
        <f t="shared" si="14"/>
        <v>0.76121034195739812</v>
      </c>
      <c r="U140" s="269">
        <f t="shared" si="14"/>
        <v>0.77834421569871493</v>
      </c>
      <c r="V140" s="269">
        <f t="shared" si="14"/>
        <v>0.76081540597623587</v>
      </c>
      <c r="W140" s="269">
        <f t="shared" si="14"/>
        <v>0.77022189571876853</v>
      </c>
      <c r="X140" s="269">
        <f t="shared" si="14"/>
        <v>0.76341006231322872</v>
      </c>
      <c r="Y140" s="269">
        <f t="shared" si="14"/>
        <v>0.75838669669015368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6.472221322324305E-2</v>
      </c>
      <c r="C141" s="269">
        <f t="shared" si="15"/>
        <v>6.3886000965903328E-2</v>
      </c>
      <c r="D141" s="269">
        <f t="shared" si="15"/>
        <v>7.0987759487363314E-2</v>
      </c>
      <c r="E141" s="269">
        <f t="shared" si="15"/>
        <v>6.9220345001014968E-2</v>
      </c>
      <c r="F141" s="269">
        <f t="shared" si="15"/>
        <v>6.3894209770518254E-2</v>
      </c>
      <c r="G141" s="269">
        <f t="shared" si="15"/>
        <v>6.166588127491638E-2</v>
      </c>
      <c r="H141" s="269">
        <f t="shared" si="15"/>
        <v>6.2810163654709497E-2</v>
      </c>
      <c r="I141" s="269">
        <f t="shared" si="15"/>
        <v>6.246085439946307E-2</v>
      </c>
      <c r="J141" s="269">
        <f t="shared" si="15"/>
        <v>6.7254736691828354E-2</v>
      </c>
      <c r="K141" s="269">
        <f t="shared" si="15"/>
        <v>6.1404788312801509E-2</v>
      </c>
      <c r="L141" s="269">
        <f t="shared" si="15"/>
        <v>6.8104126903866691E-2</v>
      </c>
      <c r="M141" s="269">
        <f t="shared" si="15"/>
        <v>6.2623448251624955E-2</v>
      </c>
      <c r="N141" s="269">
        <f t="shared" si="15"/>
        <v>6.0779718072841785E-2</v>
      </c>
      <c r="O141" s="269">
        <f t="shared" si="15"/>
        <v>6.0517606094064799E-2</v>
      </c>
      <c r="P141" s="269">
        <f t="shared" si="15"/>
        <v>6.504432642915689E-2</v>
      </c>
      <c r="Q141" s="269">
        <f t="shared" si="15"/>
        <v>7.7455091644604568E-2</v>
      </c>
      <c r="R141" s="269">
        <f t="shared" si="15"/>
        <v>8.4560180357259873E-2</v>
      </c>
      <c r="S141" s="269">
        <f t="shared" si="15"/>
        <v>8.4530390545109163E-2</v>
      </c>
      <c r="T141" s="269">
        <f t="shared" si="15"/>
        <v>8.3083994559780341E-2</v>
      </c>
      <c r="U141" s="269">
        <f t="shared" si="15"/>
        <v>7.3669152437930902E-2</v>
      </c>
      <c r="V141" s="269">
        <f t="shared" si="15"/>
        <v>8.2744550358022195E-2</v>
      </c>
      <c r="W141" s="269">
        <f t="shared" si="15"/>
        <v>7.7577697621664735E-2</v>
      </c>
      <c r="X141" s="269">
        <f t="shared" si="15"/>
        <v>8.1110249097447226E-2</v>
      </c>
      <c r="Y141" s="269">
        <f t="shared" si="15"/>
        <v>8.3810509009200049E-2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3.0387116700747792E-2</v>
      </c>
      <c r="C142" s="318">
        <f t="shared" si="16"/>
        <v>2.9706259225928351E-2</v>
      </c>
      <c r="D142" s="318">
        <f t="shared" si="16"/>
        <v>4.0376361152112357E-2</v>
      </c>
      <c r="E142" s="318">
        <f t="shared" si="16"/>
        <v>3.9748476065298174E-2</v>
      </c>
      <c r="F142" s="318">
        <f t="shared" si="16"/>
        <v>3.436939305612411E-2</v>
      </c>
      <c r="G142" s="318">
        <f t="shared" si="16"/>
        <v>3.2855794001647433E-2</v>
      </c>
      <c r="H142" s="318">
        <f t="shared" si="16"/>
        <v>3.2168237404843723E-2</v>
      </c>
      <c r="I142" s="318">
        <f t="shared" si="16"/>
        <v>3.3072926304412387E-2</v>
      </c>
      <c r="J142" s="318">
        <f t="shared" si="16"/>
        <v>3.7691548552226672E-2</v>
      </c>
      <c r="K142" s="318">
        <f t="shared" si="16"/>
        <v>3.4893069837316909E-2</v>
      </c>
      <c r="L142" s="318">
        <f t="shared" si="16"/>
        <v>4.1158782199692573E-2</v>
      </c>
      <c r="M142" s="318">
        <f t="shared" si="16"/>
        <v>3.6788841312131469E-2</v>
      </c>
      <c r="N142" s="318">
        <f t="shared" si="16"/>
        <v>3.5232395194531418E-2</v>
      </c>
      <c r="O142" s="318">
        <f t="shared" si="16"/>
        <v>3.5901447721675861E-2</v>
      </c>
      <c r="P142" s="318">
        <f t="shared" si="16"/>
        <v>4.0423035088274613E-2</v>
      </c>
      <c r="Q142" s="318">
        <f t="shared" si="16"/>
        <v>5.0578610700009241E-2</v>
      </c>
      <c r="R142" s="318">
        <f t="shared" si="16"/>
        <v>5.6579629515010589E-2</v>
      </c>
      <c r="S142" s="318">
        <f t="shared" si="16"/>
        <v>6.0838363720037099E-2</v>
      </c>
      <c r="T142" s="318">
        <f t="shared" si="16"/>
        <v>5.8405851676702605E-2</v>
      </c>
      <c r="U142" s="318">
        <f t="shared" si="16"/>
        <v>4.9623491466423357E-2</v>
      </c>
      <c r="V142" s="318">
        <f t="shared" si="16"/>
        <v>5.9100242929694909E-2</v>
      </c>
      <c r="W142" s="318">
        <f t="shared" si="16"/>
        <v>5.376553546183481E-2</v>
      </c>
      <c r="X142" s="318">
        <f t="shared" si="16"/>
        <v>5.7546159183811466E-2</v>
      </c>
      <c r="Y142" s="318">
        <f t="shared" si="16"/>
        <v>6.0360147803183842E-2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3.4335096522495258E-2</v>
      </c>
      <c r="C143" s="326">
        <f t="shared" si="17"/>
        <v>3.4179741739974977E-2</v>
      </c>
      <c r="D143" s="326">
        <f t="shared" si="17"/>
        <v>3.0611398335250957E-2</v>
      </c>
      <c r="E143" s="326">
        <f t="shared" si="17"/>
        <v>2.9471868935716791E-2</v>
      </c>
      <c r="F143" s="326">
        <f t="shared" si="17"/>
        <v>2.9524816714394147E-2</v>
      </c>
      <c r="G143" s="326">
        <f t="shared" si="17"/>
        <v>2.8810087273268951E-2</v>
      </c>
      <c r="H143" s="326">
        <f t="shared" si="17"/>
        <v>3.0641926249865784E-2</v>
      </c>
      <c r="I143" s="326">
        <f t="shared" si="17"/>
        <v>2.9387928095050687E-2</v>
      </c>
      <c r="J143" s="326">
        <f t="shared" si="17"/>
        <v>2.9563188139601678E-2</v>
      </c>
      <c r="K143" s="326">
        <f t="shared" si="17"/>
        <v>2.6511718475484593E-2</v>
      </c>
      <c r="L143" s="326">
        <f t="shared" si="17"/>
        <v>2.6945344704174111E-2</v>
      </c>
      <c r="M143" s="326">
        <f t="shared" si="17"/>
        <v>2.5834606939493483E-2</v>
      </c>
      <c r="N143" s="326">
        <f t="shared" si="17"/>
        <v>2.5547322878310366E-2</v>
      </c>
      <c r="O143" s="326">
        <f t="shared" si="17"/>
        <v>2.4616158372388931E-2</v>
      </c>
      <c r="P143" s="326">
        <f t="shared" si="17"/>
        <v>2.4621291340882277E-2</v>
      </c>
      <c r="Q143" s="326">
        <f t="shared" si="17"/>
        <v>2.6876480944595327E-2</v>
      </c>
      <c r="R143" s="326">
        <f t="shared" si="17"/>
        <v>2.7980550842249291E-2</v>
      </c>
      <c r="S143" s="326">
        <f t="shared" si="17"/>
        <v>2.3692026825072071E-2</v>
      </c>
      <c r="T143" s="326">
        <f t="shared" si="17"/>
        <v>2.4678142883077736E-2</v>
      </c>
      <c r="U143" s="326">
        <f t="shared" si="17"/>
        <v>2.4045660971507541E-2</v>
      </c>
      <c r="V143" s="326">
        <f t="shared" si="17"/>
        <v>2.364430742832729E-2</v>
      </c>
      <c r="W143" s="326">
        <f t="shared" si="17"/>
        <v>2.3812162159829918E-2</v>
      </c>
      <c r="X143" s="326">
        <f t="shared" si="17"/>
        <v>2.3564089913635757E-2</v>
      </c>
      <c r="Y143" s="326">
        <f t="shared" si="17"/>
        <v>2.3450361206016207E-2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0.99999999999999967</v>
      </c>
      <c r="C146" s="232">
        <f t="shared" si="18"/>
        <v>0.99999999999999989</v>
      </c>
      <c r="D146" s="232">
        <f t="shared" si="18"/>
        <v>1</v>
      </c>
      <c r="E146" s="232">
        <f t="shared" si="18"/>
        <v>0.99999999999999989</v>
      </c>
      <c r="F146" s="232">
        <f t="shared" si="18"/>
        <v>1</v>
      </c>
      <c r="G146" s="232">
        <f t="shared" si="18"/>
        <v>1.0000000000000002</v>
      </c>
      <c r="H146" s="232">
        <f t="shared" si="18"/>
        <v>1</v>
      </c>
      <c r="I146" s="232">
        <f t="shared" si="18"/>
        <v>1.0000000000000002</v>
      </c>
      <c r="J146" s="232">
        <f t="shared" si="18"/>
        <v>0.99999999999999967</v>
      </c>
      <c r="K146" s="232">
        <f t="shared" si="18"/>
        <v>1</v>
      </c>
      <c r="L146" s="232">
        <f t="shared" si="18"/>
        <v>1.0000000000000002</v>
      </c>
      <c r="M146" s="232">
        <f t="shared" si="18"/>
        <v>1</v>
      </c>
      <c r="N146" s="232">
        <f t="shared" si="18"/>
        <v>1</v>
      </c>
      <c r="O146" s="232">
        <f t="shared" si="18"/>
        <v>1</v>
      </c>
      <c r="P146" s="232">
        <f t="shared" si="18"/>
        <v>1</v>
      </c>
      <c r="Q146" s="232">
        <f t="shared" si="18"/>
        <v>1</v>
      </c>
      <c r="R146" s="232">
        <f t="shared" si="18"/>
        <v>1</v>
      </c>
      <c r="S146" s="232">
        <f t="shared" si="18"/>
        <v>1</v>
      </c>
      <c r="T146" s="232">
        <f t="shared" si="18"/>
        <v>0.99999999999999956</v>
      </c>
      <c r="U146" s="232">
        <f t="shared" si="18"/>
        <v>0.99999999999999989</v>
      </c>
      <c r="V146" s="232">
        <f t="shared" si="18"/>
        <v>1</v>
      </c>
      <c r="W146" s="232">
        <f t="shared" si="18"/>
        <v>1.0000000000000004</v>
      </c>
      <c r="X146" s="232">
        <f t="shared" si="18"/>
        <v>1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6.6597590866411633E-3</v>
      </c>
      <c r="C147" s="266">
        <f t="shared" si="19"/>
        <v>6.6558597345252046E-3</v>
      </c>
      <c r="D147" s="266">
        <f t="shared" si="19"/>
        <v>6.5115233854711142E-3</v>
      </c>
      <c r="E147" s="266">
        <f t="shared" si="19"/>
        <v>6.3979569101593522E-3</v>
      </c>
      <c r="F147" s="266">
        <f t="shared" si="19"/>
        <v>6.4434887061736237E-3</v>
      </c>
      <c r="G147" s="266">
        <f t="shared" si="19"/>
        <v>6.4542649708598651E-3</v>
      </c>
      <c r="H147" s="266">
        <f t="shared" si="19"/>
        <v>6.4346188610720258E-3</v>
      </c>
      <c r="I147" s="266">
        <f t="shared" si="19"/>
        <v>6.4210030384149073E-3</v>
      </c>
      <c r="J147" s="266">
        <f t="shared" si="19"/>
        <v>6.3852456163883461E-3</v>
      </c>
      <c r="K147" s="266">
        <f t="shared" si="19"/>
        <v>6.4535696362951539E-3</v>
      </c>
      <c r="L147" s="266">
        <f t="shared" si="19"/>
        <v>6.3687969970349133E-3</v>
      </c>
      <c r="M147" s="266">
        <f t="shared" si="19"/>
        <v>6.3709537029961686E-3</v>
      </c>
      <c r="N147" s="266">
        <f t="shared" si="19"/>
        <v>6.3843140894569092E-3</v>
      </c>
      <c r="O147" s="266">
        <f t="shared" si="19"/>
        <v>6.3797199981418052E-3</v>
      </c>
      <c r="P147" s="266">
        <f t="shared" si="19"/>
        <v>6.3697610880723886E-3</v>
      </c>
      <c r="Q147" s="266">
        <f t="shared" si="19"/>
        <v>6.3411166283160623E-3</v>
      </c>
      <c r="R147" s="266">
        <f t="shared" si="19"/>
        <v>6.3239791356733957E-3</v>
      </c>
      <c r="S147" s="266">
        <f t="shared" si="19"/>
        <v>6.3229606257329462E-3</v>
      </c>
      <c r="T147" s="266">
        <f t="shared" si="19"/>
        <v>6.3195154392830894E-3</v>
      </c>
      <c r="U147" s="266">
        <f t="shared" si="19"/>
        <v>6.3404559509289632E-3</v>
      </c>
      <c r="V147" s="266">
        <f t="shared" si="19"/>
        <v>6.3195056215454041E-3</v>
      </c>
      <c r="W147" s="266">
        <f t="shared" si="19"/>
        <v>6.3261674485247917E-3</v>
      </c>
      <c r="X147" s="266">
        <f t="shared" si="19"/>
        <v>6.3122081716769848E-3</v>
      </c>
      <c r="Y147" s="266">
        <f t="shared" si="19"/>
        <v>6.3121269012051933E-3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1.9356374525120296E-3</v>
      </c>
      <c r="C148" s="267">
        <f t="shared" si="20"/>
        <v>1.9345041184232151E-3</v>
      </c>
      <c r="D148" s="267">
        <f t="shared" si="20"/>
        <v>1.8925532251021096E-3</v>
      </c>
      <c r="E148" s="267">
        <f t="shared" si="20"/>
        <v>1.8595454961282227E-3</v>
      </c>
      <c r="F148" s="267">
        <f t="shared" si="20"/>
        <v>1.8727791654695283E-3</v>
      </c>
      <c r="G148" s="267">
        <f t="shared" si="20"/>
        <v>1.8759112519689796E-3</v>
      </c>
      <c r="H148" s="267">
        <f t="shared" si="20"/>
        <v>1.8702011736603237E-3</v>
      </c>
      <c r="I148" s="267">
        <f t="shared" si="20"/>
        <v>1.8662437788148029E-3</v>
      </c>
      <c r="J148" s="267">
        <f t="shared" si="20"/>
        <v>1.8558509996797852E-3</v>
      </c>
      <c r="K148" s="267">
        <f t="shared" si="20"/>
        <v>1.8757091552252434E-3</v>
      </c>
      <c r="L148" s="267">
        <f t="shared" si="20"/>
        <v>1.8510702616307947E-3</v>
      </c>
      <c r="M148" s="267">
        <f t="shared" si="20"/>
        <v>1.8516971012474154E-3</v>
      </c>
      <c r="N148" s="267">
        <f t="shared" si="20"/>
        <v>1.855580254388093E-3</v>
      </c>
      <c r="O148" s="267">
        <f t="shared" si="20"/>
        <v>1.8542449965966198E-3</v>
      </c>
      <c r="P148" s="267">
        <f t="shared" si="20"/>
        <v>1.851350471574652E-3</v>
      </c>
      <c r="Q148" s="267">
        <f t="shared" si="20"/>
        <v>1.8430250519325894E-3</v>
      </c>
      <c r="R148" s="267">
        <f t="shared" si="20"/>
        <v>1.838044095088695E-3</v>
      </c>
      <c r="S148" s="267">
        <f t="shared" si="20"/>
        <v>1.8377480684665854E-3</v>
      </c>
      <c r="T148" s="267">
        <f t="shared" si="20"/>
        <v>1.8367467361606457E-3</v>
      </c>
      <c r="U148" s="267">
        <f t="shared" si="20"/>
        <v>1.8428330281855057E-3</v>
      </c>
      <c r="V148" s="267">
        <f t="shared" si="20"/>
        <v>1.8367438826669203E-3</v>
      </c>
      <c r="W148" s="267">
        <f t="shared" si="20"/>
        <v>1.8386801211457751E-3</v>
      </c>
      <c r="X148" s="267">
        <f t="shared" si="20"/>
        <v>1.8346229024498613E-3</v>
      </c>
      <c r="Y148" s="267">
        <f t="shared" si="20"/>
        <v>1.8345992814499225E-3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8.8510928322533041E-3</v>
      </c>
      <c r="C149" s="267">
        <f t="shared" si="21"/>
        <v>8.6630778888762382E-3</v>
      </c>
      <c r="D149" s="267">
        <f t="shared" si="21"/>
        <v>1.1598092892917553E-2</v>
      </c>
      <c r="E149" s="267">
        <f t="shared" si="21"/>
        <v>1.1460933182779954E-2</v>
      </c>
      <c r="F149" s="267">
        <f t="shared" si="21"/>
        <v>1.0000800632588168E-2</v>
      </c>
      <c r="G149" s="267">
        <f t="shared" si="21"/>
        <v>9.5782819068010536E-3</v>
      </c>
      <c r="H149" s="267">
        <f t="shared" si="21"/>
        <v>9.4045684795395802E-3</v>
      </c>
      <c r="I149" s="267">
        <f t="shared" si="21"/>
        <v>9.6659558692931934E-3</v>
      </c>
      <c r="J149" s="267">
        <f t="shared" si="21"/>
        <v>1.0912976024779943E-2</v>
      </c>
      <c r="K149" s="267">
        <f t="shared" si="21"/>
        <v>1.0182438006540291E-2</v>
      </c>
      <c r="L149" s="267">
        <f t="shared" si="21"/>
        <v>1.1846132951625192E-2</v>
      </c>
      <c r="M149" s="267">
        <f t="shared" si="21"/>
        <v>1.0671936997620049E-2</v>
      </c>
      <c r="N149" s="267">
        <f t="shared" si="21"/>
        <v>1.0249529764164737E-2</v>
      </c>
      <c r="O149" s="267">
        <f t="shared" si="21"/>
        <v>1.043518080191313E-2</v>
      </c>
      <c r="P149" s="267">
        <f t="shared" si="21"/>
        <v>1.1652300346772436E-2</v>
      </c>
      <c r="Q149" s="267">
        <f t="shared" si="21"/>
        <v>1.4311916281643446E-2</v>
      </c>
      <c r="R149" s="267">
        <f t="shared" si="21"/>
        <v>1.5837814817824362E-2</v>
      </c>
      <c r="S149" s="267">
        <f t="shared" si="21"/>
        <v>1.6898113563119398E-2</v>
      </c>
      <c r="T149" s="267">
        <f t="shared" si="21"/>
        <v>1.6285972662694874E-2</v>
      </c>
      <c r="U149" s="267">
        <f t="shared" si="21"/>
        <v>1.4056666853225644E-2</v>
      </c>
      <c r="V149" s="267">
        <f t="shared" si="21"/>
        <v>1.6455063108973864E-2</v>
      </c>
      <c r="W149" s="267">
        <f t="shared" si="21"/>
        <v>1.5100894838219499E-2</v>
      </c>
      <c r="X149" s="267">
        <f t="shared" si="21"/>
        <v>1.6046903152058947E-2</v>
      </c>
      <c r="Y149" s="267">
        <f t="shared" si="21"/>
        <v>1.6758359277625898E-2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5.4320035204989819E-3</v>
      </c>
      <c r="C150" s="267">
        <f t="shared" si="22"/>
        <v>5.4288230309127924E-3</v>
      </c>
      <c r="D150" s="267">
        <f t="shared" si="22"/>
        <v>5.3110957158556309E-3</v>
      </c>
      <c r="E150" s="267">
        <f t="shared" si="22"/>
        <v>5.2184657144278687E-3</v>
      </c>
      <c r="F150" s="267">
        <f t="shared" si="22"/>
        <v>5.2556035257250175E-3</v>
      </c>
      <c r="G150" s="267">
        <f t="shared" si="22"/>
        <v>5.2643931391257344E-3</v>
      </c>
      <c r="H150" s="267">
        <f t="shared" si="22"/>
        <v>5.2483688751631371E-3</v>
      </c>
      <c r="I150" s="267">
        <f t="shared" si="22"/>
        <v>5.2372631886591992E-3</v>
      </c>
      <c r="J150" s="267">
        <f t="shared" si="22"/>
        <v>5.2080978029740242E-3</v>
      </c>
      <c r="K150" s="267">
        <f t="shared" si="22"/>
        <v>5.2638259925136309E-3</v>
      </c>
      <c r="L150" s="267">
        <f t="shared" si="22"/>
        <v>5.1946815581710593E-3</v>
      </c>
      <c r="M150" s="267">
        <f t="shared" si="22"/>
        <v>5.1964406660039058E-3</v>
      </c>
      <c r="N150" s="267">
        <f t="shared" si="22"/>
        <v>5.2073380070857388E-3</v>
      </c>
      <c r="O150" s="267">
        <f t="shared" si="22"/>
        <v>5.2035908564947823E-3</v>
      </c>
      <c r="P150" s="267">
        <f t="shared" si="22"/>
        <v>5.195467914830736E-3</v>
      </c>
      <c r="Q150" s="267">
        <f t="shared" si="22"/>
        <v>5.1721041858707375E-3</v>
      </c>
      <c r="R150" s="267">
        <f t="shared" si="22"/>
        <v>5.1581260645668882E-3</v>
      </c>
      <c r="S150" s="267">
        <f t="shared" si="22"/>
        <v>5.1572953213657917E-3</v>
      </c>
      <c r="T150" s="267">
        <f t="shared" si="22"/>
        <v>5.1544852700289561E-3</v>
      </c>
      <c r="U150" s="267">
        <f t="shared" si="22"/>
        <v>5.1715653072347484E-3</v>
      </c>
      <c r="V150" s="267">
        <f t="shared" si="22"/>
        <v>5.1544772622339327E-3</v>
      </c>
      <c r="W150" s="267">
        <f t="shared" si="22"/>
        <v>5.1599109524221526E-3</v>
      </c>
      <c r="X150" s="267">
        <f t="shared" si="22"/>
        <v>5.1485251290020514E-3</v>
      </c>
      <c r="Y150" s="267">
        <f t="shared" si="22"/>
        <v>5.1484588410953694E-3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1.0619130248294622E-2</v>
      </c>
      <c r="C151" s="268">
        <f t="shared" si="23"/>
        <v>1.0601097000920323E-2</v>
      </c>
      <c r="D151" s="268">
        <f t="shared" si="23"/>
        <v>1.0957456402517827E-2</v>
      </c>
      <c r="E151" s="268">
        <f t="shared" si="23"/>
        <v>1.0765569461595861E-2</v>
      </c>
      <c r="F151" s="268">
        <f t="shared" si="23"/>
        <v>1.0336994122794737E-2</v>
      </c>
      <c r="G151" s="268">
        <f t="shared" si="23"/>
        <v>1.0291061833378426E-2</v>
      </c>
      <c r="H151" s="268">
        <f t="shared" si="23"/>
        <v>1.0187542765475645E-2</v>
      </c>
      <c r="I151" s="268">
        <f t="shared" si="23"/>
        <v>1.0215255507664171E-2</v>
      </c>
      <c r="J151" s="268">
        <f t="shared" si="23"/>
        <v>1.0531196895974806E-2</v>
      </c>
      <c r="K151" s="268">
        <f t="shared" si="23"/>
        <v>1.0270231122668701E-2</v>
      </c>
      <c r="L151" s="268">
        <f t="shared" si="23"/>
        <v>1.0893601577325971E-2</v>
      </c>
      <c r="M151" s="268">
        <f t="shared" si="23"/>
        <v>1.0512221079051346E-2</v>
      </c>
      <c r="N151" s="268">
        <f t="shared" si="23"/>
        <v>1.035992333136938E-2</v>
      </c>
      <c r="O151" s="268">
        <f t="shared" si="23"/>
        <v>1.0422355713073555E-2</v>
      </c>
      <c r="P151" s="268">
        <f t="shared" si="23"/>
        <v>1.0933540665071717E-2</v>
      </c>
      <c r="Q151" s="268">
        <f t="shared" si="23"/>
        <v>1.2144444889774158E-2</v>
      </c>
      <c r="R151" s="268">
        <f t="shared" si="23"/>
        <v>1.2883178739700039E-2</v>
      </c>
      <c r="S151" s="268">
        <f t="shared" si="23"/>
        <v>1.3461617792368744E-2</v>
      </c>
      <c r="T151" s="268">
        <f t="shared" si="23"/>
        <v>1.4486757523640844E-2</v>
      </c>
      <c r="U151" s="268">
        <f t="shared" si="23"/>
        <v>1.3440535156000367E-2</v>
      </c>
      <c r="V151" s="268">
        <f t="shared" si="23"/>
        <v>1.4947281575771203E-2</v>
      </c>
      <c r="W151" s="268">
        <f t="shared" si="23"/>
        <v>1.5724249806811617E-2</v>
      </c>
      <c r="X151" s="268">
        <f t="shared" si="23"/>
        <v>1.7499170623598459E-2</v>
      </c>
      <c r="Y151" s="268">
        <f t="shared" si="23"/>
        <v>1.8529853181929755E-2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3.2055946839320976E-2</v>
      </c>
      <c r="C152" s="269">
        <f t="shared" si="24"/>
        <v>3.1375014309957927E-2</v>
      </c>
      <c r="D152" s="269">
        <f t="shared" si="24"/>
        <v>4.2004739556914368E-2</v>
      </c>
      <c r="E152" s="269">
        <f t="shared" si="24"/>
        <v>4.1507989103609214E-2</v>
      </c>
      <c r="F152" s="269">
        <f t="shared" si="24"/>
        <v>3.6219836296449655E-2</v>
      </c>
      <c r="G152" s="269">
        <f t="shared" si="24"/>
        <v>3.468960290390246E-2</v>
      </c>
      <c r="H152" s="269">
        <f t="shared" si="24"/>
        <v>3.4060466084855863E-2</v>
      </c>
      <c r="I152" s="269">
        <f t="shared" si="24"/>
        <v>3.5007131138449846E-2</v>
      </c>
      <c r="J152" s="269">
        <f t="shared" si="24"/>
        <v>3.9523456135763066E-2</v>
      </c>
      <c r="K152" s="269">
        <f t="shared" si="24"/>
        <v>3.6877671223028007E-2</v>
      </c>
      <c r="L152" s="269">
        <f t="shared" si="24"/>
        <v>4.290306466621386E-2</v>
      </c>
      <c r="M152" s="269">
        <f t="shared" si="24"/>
        <v>3.8650486618068809E-2</v>
      </c>
      <c r="N152" s="269">
        <f t="shared" si="24"/>
        <v>3.7120657016593367E-2</v>
      </c>
      <c r="O152" s="269">
        <f t="shared" si="24"/>
        <v>3.7793028203916224E-2</v>
      </c>
      <c r="P152" s="269">
        <f t="shared" si="24"/>
        <v>4.2201062349138965E-2</v>
      </c>
      <c r="Q152" s="269">
        <f t="shared" si="24"/>
        <v>5.1833376531921251E-2</v>
      </c>
      <c r="R152" s="269">
        <f t="shared" si="24"/>
        <v>5.7359713593913148E-2</v>
      </c>
      <c r="S152" s="269">
        <f t="shared" si="24"/>
        <v>6.1199790842806252E-2</v>
      </c>
      <c r="T152" s="269">
        <f t="shared" si="24"/>
        <v>5.8982804021622169E-2</v>
      </c>
      <c r="U152" s="269">
        <f t="shared" si="24"/>
        <v>5.0908941294013431E-2</v>
      </c>
      <c r="V152" s="269">
        <f t="shared" si="24"/>
        <v>5.9595197819730904E-2</v>
      </c>
      <c r="W152" s="269">
        <f t="shared" si="24"/>
        <v>5.4690815172131223E-2</v>
      </c>
      <c r="X152" s="269">
        <f t="shared" si="24"/>
        <v>5.8116967489445996E-2</v>
      </c>
      <c r="Y152" s="269">
        <f t="shared" si="24"/>
        <v>6.0693643632371182E-2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0.12873769811370439</v>
      </c>
      <c r="C153" s="269">
        <f t="shared" si="25"/>
        <v>0.12892242815214941</v>
      </c>
      <c r="D153" s="269">
        <f t="shared" si="25"/>
        <v>0.11719441643112304</v>
      </c>
      <c r="E153" s="269">
        <f t="shared" si="25"/>
        <v>0.11358868279033388</v>
      </c>
      <c r="F153" s="269">
        <f t="shared" si="25"/>
        <v>0.1161606956288127</v>
      </c>
      <c r="G153" s="269">
        <f t="shared" si="25"/>
        <v>0.11718803899400074</v>
      </c>
      <c r="H153" s="269">
        <f t="shared" si="25"/>
        <v>0.11771265399321643</v>
      </c>
      <c r="I153" s="269">
        <f t="shared" si="25"/>
        <v>0.11585427787244376</v>
      </c>
      <c r="J153" s="269">
        <f t="shared" si="25"/>
        <v>0.11420655060940453</v>
      </c>
      <c r="K153" s="269">
        <f t="shared" si="25"/>
        <v>0.1123760153778538</v>
      </c>
      <c r="L153" s="269">
        <f t="shared" si="25"/>
        <v>0.11001250159231847</v>
      </c>
      <c r="M153" s="269">
        <f t="shared" si="25"/>
        <v>0.11033972636278443</v>
      </c>
      <c r="N153" s="269">
        <f t="shared" si="25"/>
        <v>0.11065799048641024</v>
      </c>
      <c r="O153" s="269">
        <f t="shared" si="25"/>
        <v>0.10917519756160463</v>
      </c>
      <c r="P153" s="269">
        <f t="shared" si="25"/>
        <v>0.10775361366949855</v>
      </c>
      <c r="Q153" s="269">
        <f t="shared" si="25"/>
        <v>0.10619471527220165</v>
      </c>
      <c r="R153" s="269">
        <f t="shared" si="25"/>
        <v>0.10517652251993238</v>
      </c>
      <c r="S153" s="269">
        <f t="shared" si="25"/>
        <v>0.10051027335536111</v>
      </c>
      <c r="T153" s="269">
        <f t="shared" si="25"/>
        <v>0.1014334443005934</v>
      </c>
      <c r="U153" s="269">
        <f t="shared" si="25"/>
        <v>0.10376846924317636</v>
      </c>
      <c r="V153" s="269">
        <f t="shared" si="25"/>
        <v>0.10030490279540995</v>
      </c>
      <c r="W153" s="269">
        <f t="shared" si="25"/>
        <v>0.10192777169555821</v>
      </c>
      <c r="X153" s="269">
        <f t="shared" si="25"/>
        <v>9.9858538493933252E-2</v>
      </c>
      <c r="Y153" s="269">
        <f t="shared" si="25"/>
        <v>9.799599204924142E-2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9.8408763503675292E-2</v>
      </c>
      <c r="C154" s="318">
        <f t="shared" si="26"/>
        <v>9.8694875537149493E-2</v>
      </c>
      <c r="D154" s="318">
        <f t="shared" si="26"/>
        <v>9.0529434724991725E-2</v>
      </c>
      <c r="E154" s="318">
        <f t="shared" si="26"/>
        <v>8.7819354171408584E-2</v>
      </c>
      <c r="F154" s="318">
        <f t="shared" si="26"/>
        <v>9.0108606850018078E-2</v>
      </c>
      <c r="G154" s="318">
        <f t="shared" si="26"/>
        <v>9.1719612906097231E-2</v>
      </c>
      <c r="H154" s="318">
        <f t="shared" si="26"/>
        <v>9.0546412681292154E-2</v>
      </c>
      <c r="I154" s="318">
        <f t="shared" si="26"/>
        <v>8.9808789961567451E-2</v>
      </c>
      <c r="J154" s="318">
        <f t="shared" si="26"/>
        <v>8.8249967486687161E-2</v>
      </c>
      <c r="K154" s="318">
        <f t="shared" si="26"/>
        <v>8.891696836113086E-2</v>
      </c>
      <c r="L154" s="318">
        <f t="shared" si="26"/>
        <v>8.6495951853140324E-2</v>
      </c>
      <c r="M154" s="318">
        <f t="shared" si="26"/>
        <v>8.7615415636211058E-2</v>
      </c>
      <c r="N154" s="318">
        <f t="shared" si="26"/>
        <v>8.8122625420790329E-2</v>
      </c>
      <c r="O154" s="318">
        <f t="shared" si="26"/>
        <v>8.7480384069623773E-2</v>
      </c>
      <c r="P154" s="318">
        <f t="shared" si="26"/>
        <v>8.623358350372641E-2</v>
      </c>
      <c r="Q154" s="318">
        <f t="shared" si="26"/>
        <v>8.3133314833720634E-2</v>
      </c>
      <c r="R154" s="318">
        <f t="shared" si="26"/>
        <v>8.1425216229092184E-2</v>
      </c>
      <c r="S154" s="318">
        <f t="shared" si="26"/>
        <v>8.0557132253054997E-2</v>
      </c>
      <c r="T154" s="318">
        <f t="shared" si="26"/>
        <v>8.0567823661403734E-2</v>
      </c>
      <c r="U154" s="318">
        <f t="shared" si="26"/>
        <v>8.311563344378553E-2</v>
      </c>
      <c r="V154" s="318">
        <f t="shared" si="26"/>
        <v>8.0343774940174972E-2</v>
      </c>
      <c r="W154" s="318">
        <f t="shared" si="26"/>
        <v>8.1648821525024534E-2</v>
      </c>
      <c r="X154" s="318">
        <f t="shared" si="26"/>
        <v>7.99346015206715E-2</v>
      </c>
      <c r="Y154" s="318">
        <f t="shared" si="26"/>
        <v>7.8254544864806028E-2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3.0328934610029085E-2</v>
      </c>
      <c r="C155" s="318">
        <f t="shared" si="27"/>
        <v>3.0227552614999913E-2</v>
      </c>
      <c r="D155" s="318">
        <f t="shared" si="27"/>
        <v>2.6664981706131314E-2</v>
      </c>
      <c r="E155" s="318">
        <f t="shared" si="27"/>
        <v>2.5769328618925294E-2</v>
      </c>
      <c r="F155" s="318">
        <f t="shared" si="27"/>
        <v>2.6052088778794631E-2</v>
      </c>
      <c r="G155" s="318">
        <f t="shared" si="27"/>
        <v>2.5468426087903513E-2</v>
      </c>
      <c r="H155" s="318">
        <f t="shared" si="27"/>
        <v>2.7166241311924279E-2</v>
      </c>
      <c r="I155" s="318">
        <f t="shared" si="27"/>
        <v>2.6045487910876311E-2</v>
      </c>
      <c r="J155" s="318">
        <f t="shared" si="27"/>
        <v>2.5956583122717366E-2</v>
      </c>
      <c r="K155" s="318">
        <f t="shared" si="27"/>
        <v>2.3459047016722939E-2</v>
      </c>
      <c r="L155" s="318">
        <f t="shared" si="27"/>
        <v>2.351654973917815E-2</v>
      </c>
      <c r="M155" s="318">
        <f t="shared" si="27"/>
        <v>2.2724310726573379E-2</v>
      </c>
      <c r="N155" s="318">
        <f t="shared" si="27"/>
        <v>2.2535365065619924E-2</v>
      </c>
      <c r="O155" s="318">
        <f t="shared" si="27"/>
        <v>2.1694813491980852E-2</v>
      </c>
      <c r="P155" s="318">
        <f t="shared" si="27"/>
        <v>2.1520030165772142E-2</v>
      </c>
      <c r="Q155" s="318">
        <f t="shared" si="27"/>
        <v>2.3061400438481022E-2</v>
      </c>
      <c r="R155" s="318">
        <f t="shared" si="27"/>
        <v>2.3751306290840202E-2</v>
      </c>
      <c r="S155" s="318">
        <f t="shared" si="27"/>
        <v>1.9953141102306109E-2</v>
      </c>
      <c r="T155" s="318">
        <f t="shared" si="27"/>
        <v>2.0865620639189657E-2</v>
      </c>
      <c r="U155" s="318">
        <f t="shared" si="27"/>
        <v>2.0652835799390822E-2</v>
      </c>
      <c r="V155" s="318">
        <f t="shared" si="27"/>
        <v>1.9961127855234968E-2</v>
      </c>
      <c r="W155" s="318">
        <f t="shared" si="27"/>
        <v>2.0278950170533678E-2</v>
      </c>
      <c r="X155" s="318">
        <f t="shared" si="27"/>
        <v>1.9923936973261749E-2</v>
      </c>
      <c r="Y155" s="318">
        <f t="shared" si="27"/>
        <v>1.97414471844354E-2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0.71801678496061083</v>
      </c>
      <c r="C157" s="269">
        <f t="shared" si="29"/>
        <v>0.7192493747966664</v>
      </c>
      <c r="D157" s="269">
        <f t="shared" si="29"/>
        <v>0.71129633878132215</v>
      </c>
      <c r="E157" s="269">
        <f t="shared" si="29"/>
        <v>0.71799451449321372</v>
      </c>
      <c r="F157" s="269">
        <f t="shared" si="29"/>
        <v>0.72652035162023454</v>
      </c>
      <c r="G157" s="269">
        <f t="shared" si="29"/>
        <v>0.72809626337458655</v>
      </c>
      <c r="H157" s="269">
        <f t="shared" si="29"/>
        <v>0.72981275165123494</v>
      </c>
      <c r="I157" s="269">
        <f t="shared" si="29"/>
        <v>0.72992987495380002</v>
      </c>
      <c r="J157" s="269">
        <f t="shared" si="29"/>
        <v>0.72191945946772063</v>
      </c>
      <c r="K157" s="269">
        <f t="shared" si="29"/>
        <v>0.72952297021235391</v>
      </c>
      <c r="L157" s="269">
        <f t="shared" si="29"/>
        <v>0.71906996981454729</v>
      </c>
      <c r="M157" s="269">
        <f t="shared" si="29"/>
        <v>0.72818362613863541</v>
      </c>
      <c r="N157" s="269">
        <f t="shared" si="29"/>
        <v>0.73119128754822804</v>
      </c>
      <c r="O157" s="269">
        <f t="shared" si="29"/>
        <v>0.73145066837468875</v>
      </c>
      <c r="P157" s="269">
        <f t="shared" si="29"/>
        <v>0.72303540516949016</v>
      </c>
      <c r="Q157" s="269">
        <f t="shared" si="29"/>
        <v>0.70323170872122942</v>
      </c>
      <c r="R157" s="269">
        <f t="shared" si="29"/>
        <v>0.69191120658968897</v>
      </c>
      <c r="S157" s="269">
        <f t="shared" si="29"/>
        <v>0.6877357815221582</v>
      </c>
      <c r="T157" s="269">
        <f t="shared" si="29"/>
        <v>0.69084325522014256</v>
      </c>
      <c r="U157" s="269">
        <f t="shared" si="29"/>
        <v>0.70648087146424365</v>
      </c>
      <c r="V157" s="269">
        <f t="shared" si="29"/>
        <v>0.69024147205217512</v>
      </c>
      <c r="W157" s="269">
        <f t="shared" si="29"/>
        <v>0.69827302052088358</v>
      </c>
      <c r="X157" s="269">
        <f t="shared" si="29"/>
        <v>0.69175239006107969</v>
      </c>
      <c r="Y157" s="269">
        <f t="shared" si="29"/>
        <v>0.68765754806342938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0.68359789336289301</v>
      </c>
      <c r="C158" s="318">
        <f t="shared" si="30"/>
        <v>0.68556160940872757</v>
      </c>
      <c r="D158" s="318">
        <f t="shared" si="30"/>
        <v>0.66619529763452368</v>
      </c>
      <c r="E158" s="318">
        <f t="shared" si="30"/>
        <v>0.67342684083947746</v>
      </c>
      <c r="F158" s="318">
        <f t="shared" si="30"/>
        <v>0.68763063716496209</v>
      </c>
      <c r="G158" s="318">
        <f t="shared" si="30"/>
        <v>0.69084958063262758</v>
      </c>
      <c r="H158" s="318">
        <f t="shared" si="30"/>
        <v>0.69324158138387049</v>
      </c>
      <c r="I158" s="318">
        <f t="shared" si="30"/>
        <v>0.69234225797149918</v>
      </c>
      <c r="J158" s="318">
        <f t="shared" si="30"/>
        <v>0.67948260495449431</v>
      </c>
      <c r="K158" s="318">
        <f t="shared" si="30"/>
        <v>0.68992692974710346</v>
      </c>
      <c r="L158" s="318">
        <f t="shared" si="30"/>
        <v>0.67300438518658223</v>
      </c>
      <c r="M158" s="318">
        <f t="shared" si="30"/>
        <v>0.68668409047448997</v>
      </c>
      <c r="N158" s="318">
        <f t="shared" si="30"/>
        <v>0.69133435004161303</v>
      </c>
      <c r="O158" s="318">
        <f t="shared" si="30"/>
        <v>0.69087179708380919</v>
      </c>
      <c r="P158" s="318">
        <f t="shared" si="30"/>
        <v>0.67772356965939895</v>
      </c>
      <c r="Q158" s="318">
        <f t="shared" si="30"/>
        <v>0.64757753082599079</v>
      </c>
      <c r="R158" s="318">
        <f t="shared" si="30"/>
        <v>0.63032332792989099</v>
      </c>
      <c r="S158" s="318">
        <f t="shared" si="30"/>
        <v>0.62202476143031915</v>
      </c>
      <c r="T158" s="318">
        <f t="shared" si="30"/>
        <v>0.62751264302748011</v>
      </c>
      <c r="U158" s="318">
        <f t="shared" si="30"/>
        <v>0.65181927183855803</v>
      </c>
      <c r="V158" s="318">
        <f t="shared" si="30"/>
        <v>0.62625332458663885</v>
      </c>
      <c r="W158" s="318">
        <f t="shared" si="30"/>
        <v>0.63955077318762477</v>
      </c>
      <c r="X158" s="318">
        <f t="shared" si="30"/>
        <v>0.62935143793716164</v>
      </c>
      <c r="Y158" s="318">
        <f t="shared" si="30"/>
        <v>0.62248998488633289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3.4418891597717723E-2</v>
      </c>
      <c r="C159" s="318">
        <f t="shared" si="31"/>
        <v>3.3687765387938856E-2</v>
      </c>
      <c r="D159" s="318">
        <f t="shared" si="31"/>
        <v>4.5101041146798512E-2</v>
      </c>
      <c r="E159" s="318">
        <f t="shared" si="31"/>
        <v>4.4567673653736248E-2</v>
      </c>
      <c r="F159" s="318">
        <f t="shared" si="31"/>
        <v>3.8889714455272381E-2</v>
      </c>
      <c r="G159" s="318">
        <f t="shared" si="31"/>
        <v>3.724668274195906E-2</v>
      </c>
      <c r="H159" s="318">
        <f t="shared" si="31"/>
        <v>3.6571170267364596E-2</v>
      </c>
      <c r="I159" s="318">
        <f t="shared" si="31"/>
        <v>3.758761698230087E-2</v>
      </c>
      <c r="J159" s="318">
        <f t="shared" si="31"/>
        <v>4.2436854513226298E-2</v>
      </c>
      <c r="K159" s="318">
        <f t="shared" si="31"/>
        <v>3.9596040465250587E-2</v>
      </c>
      <c r="L159" s="318">
        <f t="shared" si="31"/>
        <v>4.6065584627965027E-2</v>
      </c>
      <c r="M159" s="318">
        <f t="shared" si="31"/>
        <v>4.149953566414543E-2</v>
      </c>
      <c r="N159" s="318">
        <f t="shared" si="31"/>
        <v>3.9856937506614933E-2</v>
      </c>
      <c r="O159" s="318">
        <f t="shared" si="31"/>
        <v>4.057887129087951E-2</v>
      </c>
      <c r="P159" s="318">
        <f t="shared" si="31"/>
        <v>4.5311835510091221E-2</v>
      </c>
      <c r="Q159" s="318">
        <f t="shared" si="31"/>
        <v>5.5654177895238681E-2</v>
      </c>
      <c r="R159" s="318">
        <f t="shared" si="31"/>
        <v>6.1587878659797958E-2</v>
      </c>
      <c r="S159" s="318">
        <f t="shared" si="31"/>
        <v>6.5711020091839142E-2</v>
      </c>
      <c r="T159" s="318">
        <f t="shared" si="31"/>
        <v>6.3330612192662533E-2</v>
      </c>
      <c r="U159" s="318">
        <f t="shared" si="31"/>
        <v>5.4661599625685571E-2</v>
      </c>
      <c r="V159" s="318">
        <f t="shared" si="31"/>
        <v>6.3988147465536258E-2</v>
      </c>
      <c r="W159" s="318">
        <f t="shared" si="31"/>
        <v>5.8722247333258759E-2</v>
      </c>
      <c r="X159" s="318">
        <f t="shared" si="31"/>
        <v>6.2400952123917997E-2</v>
      </c>
      <c r="Y159" s="318">
        <f t="shared" si="31"/>
        <v>6.5167563177096446E-2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8.7691946946163418E-2</v>
      </c>
      <c r="C160" s="269">
        <f t="shared" si="32"/>
        <v>8.7169820967568465E-2</v>
      </c>
      <c r="D160" s="269">
        <f t="shared" si="32"/>
        <v>9.3233783608776252E-2</v>
      </c>
      <c r="E160" s="269">
        <f t="shared" si="32"/>
        <v>9.1206342847751878E-2</v>
      </c>
      <c r="F160" s="269">
        <f t="shared" si="32"/>
        <v>8.7189450301752194E-2</v>
      </c>
      <c r="G160" s="269">
        <f t="shared" si="32"/>
        <v>8.6562181625376322E-2</v>
      </c>
      <c r="H160" s="269">
        <f t="shared" si="32"/>
        <v>8.5268828115781986E-2</v>
      </c>
      <c r="I160" s="269">
        <f t="shared" si="32"/>
        <v>8.5802994652460274E-2</v>
      </c>
      <c r="J160" s="269">
        <f t="shared" si="32"/>
        <v>8.9457166447314621E-2</v>
      </c>
      <c r="K160" s="269">
        <f t="shared" si="32"/>
        <v>8.7177569273521063E-2</v>
      </c>
      <c r="L160" s="269">
        <f t="shared" si="32"/>
        <v>9.1860180581132572E-2</v>
      </c>
      <c r="M160" s="269">
        <f t="shared" si="32"/>
        <v>8.8222911333592377E-2</v>
      </c>
      <c r="N160" s="269">
        <f t="shared" si="32"/>
        <v>8.6973379502303647E-2</v>
      </c>
      <c r="O160" s="269">
        <f t="shared" si="32"/>
        <v>8.7286013493570583E-2</v>
      </c>
      <c r="P160" s="269">
        <f t="shared" si="32"/>
        <v>9.1007498325550523E-2</v>
      </c>
      <c r="Q160" s="269">
        <f t="shared" si="32"/>
        <v>9.8927592437110787E-2</v>
      </c>
      <c r="R160" s="269">
        <f t="shared" si="32"/>
        <v>0.1035114144436121</v>
      </c>
      <c r="S160" s="269">
        <f t="shared" si="32"/>
        <v>0.10687641890862089</v>
      </c>
      <c r="T160" s="269">
        <f t="shared" si="32"/>
        <v>0.10465701882583293</v>
      </c>
      <c r="U160" s="269">
        <f t="shared" si="32"/>
        <v>9.7989661702991351E-2</v>
      </c>
      <c r="V160" s="269">
        <f t="shared" si="32"/>
        <v>0.10514535588149269</v>
      </c>
      <c r="W160" s="269">
        <f t="shared" si="32"/>
        <v>0.10095848944430354</v>
      </c>
      <c r="X160" s="269">
        <f t="shared" si="32"/>
        <v>0.10343067397675472</v>
      </c>
      <c r="Y160" s="269">
        <f t="shared" si="32"/>
        <v>0.10506941877165164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5.5513899771897218E-2</v>
      </c>
      <c r="C161" s="318">
        <f t="shared" si="33"/>
        <v>5.5675299978386217E-2</v>
      </c>
      <c r="D161" s="318">
        <f t="shared" si="33"/>
        <v>5.1069049003364488E-2</v>
      </c>
      <c r="E161" s="318">
        <f t="shared" si="33"/>
        <v>4.9540250806242914E-2</v>
      </c>
      <c r="F161" s="318">
        <f t="shared" si="33"/>
        <v>5.0831653514987724E-2</v>
      </c>
      <c r="G161" s="318">
        <f t="shared" si="33"/>
        <v>5.174044685355822E-2</v>
      </c>
      <c r="H161" s="318">
        <f t="shared" si="33"/>
        <v>5.1078626530109458E-2</v>
      </c>
      <c r="I161" s="318">
        <f t="shared" si="33"/>
        <v>5.0662522188642541E-2</v>
      </c>
      <c r="J161" s="318">
        <f t="shared" si="33"/>
        <v>4.9783166412269486E-2</v>
      </c>
      <c r="K161" s="318">
        <f t="shared" si="33"/>
        <v>5.0159431882673973E-2</v>
      </c>
      <c r="L161" s="318">
        <f t="shared" si="33"/>
        <v>4.8793699167561946E-2</v>
      </c>
      <c r="M161" s="318">
        <f t="shared" si="33"/>
        <v>4.9425205936258758E-2</v>
      </c>
      <c r="N161" s="318">
        <f t="shared" si="33"/>
        <v>4.9711330790814121E-2</v>
      </c>
      <c r="O161" s="318">
        <f t="shared" si="33"/>
        <v>4.9349032548984303E-2</v>
      </c>
      <c r="P161" s="318">
        <f t="shared" si="33"/>
        <v>4.8645693139093331E-2</v>
      </c>
      <c r="Q161" s="318">
        <f t="shared" si="33"/>
        <v>4.6896783813490182E-2</v>
      </c>
      <c r="R161" s="318">
        <f t="shared" si="33"/>
        <v>4.5933219072283794E-2</v>
      </c>
      <c r="S161" s="318">
        <f t="shared" si="33"/>
        <v>4.5443519525987616E-2</v>
      </c>
      <c r="T161" s="318">
        <f t="shared" si="33"/>
        <v>4.5449550714170041E-2</v>
      </c>
      <c r="U161" s="318">
        <f t="shared" si="33"/>
        <v>4.6886809468993401E-2</v>
      </c>
      <c r="V161" s="318">
        <f t="shared" si="33"/>
        <v>4.5323161378388495E-2</v>
      </c>
      <c r="W161" s="318">
        <f t="shared" si="33"/>
        <v>4.6059358265023394E-2</v>
      </c>
      <c r="X161" s="318">
        <f t="shared" si="33"/>
        <v>4.509234034791397E-2</v>
      </c>
      <c r="Y161" s="318">
        <f t="shared" si="33"/>
        <v>4.4144594502074322E-2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3.2178047174266207E-2</v>
      </c>
      <c r="C162" s="326">
        <f t="shared" si="34"/>
        <v>3.1494520989182255E-2</v>
      </c>
      <c r="D162" s="326">
        <f t="shared" si="34"/>
        <v>4.2164734605411758E-2</v>
      </c>
      <c r="E162" s="326">
        <f t="shared" si="34"/>
        <v>4.1666092041508958E-2</v>
      </c>
      <c r="F162" s="326">
        <f t="shared" si="34"/>
        <v>3.6357796786764464E-2</v>
      </c>
      <c r="G162" s="326">
        <f t="shared" si="34"/>
        <v>3.4821734771818103E-2</v>
      </c>
      <c r="H162" s="326">
        <f t="shared" si="34"/>
        <v>3.4190201585672542E-2</v>
      </c>
      <c r="I162" s="326">
        <f t="shared" si="34"/>
        <v>3.514047246381774E-2</v>
      </c>
      <c r="J162" s="326">
        <f t="shared" si="34"/>
        <v>3.9674000035045127E-2</v>
      </c>
      <c r="K162" s="326">
        <f t="shared" si="34"/>
        <v>3.7018137390847097E-2</v>
      </c>
      <c r="L162" s="326">
        <f t="shared" si="34"/>
        <v>4.3066481413570619E-2</v>
      </c>
      <c r="M162" s="326">
        <f t="shared" si="34"/>
        <v>3.8797705397333619E-2</v>
      </c>
      <c r="N162" s="326">
        <f t="shared" si="34"/>
        <v>3.7262048711489526E-2</v>
      </c>
      <c r="O162" s="326">
        <f t="shared" si="34"/>
        <v>3.7936980944586286E-2</v>
      </c>
      <c r="P162" s="326">
        <f t="shared" si="34"/>
        <v>4.2361805186457185E-2</v>
      </c>
      <c r="Q162" s="326">
        <f t="shared" si="34"/>
        <v>5.2030808623620604E-2</v>
      </c>
      <c r="R162" s="326">
        <f t="shared" si="34"/>
        <v>5.7578195371328314E-2</v>
      </c>
      <c r="S162" s="326">
        <f t="shared" si="34"/>
        <v>6.1432899382633271E-2</v>
      </c>
      <c r="T162" s="326">
        <f t="shared" si="34"/>
        <v>5.9207468111662893E-2</v>
      </c>
      <c r="U162" s="326">
        <f t="shared" si="34"/>
        <v>5.110285223399795E-2</v>
      </c>
      <c r="V162" s="326">
        <f t="shared" si="34"/>
        <v>5.9822194503104206E-2</v>
      </c>
      <c r="W162" s="326">
        <f t="shared" si="34"/>
        <v>5.4899131179280143E-2</v>
      </c>
      <c r="X162" s="326">
        <f t="shared" si="34"/>
        <v>5.8338333628840749E-2</v>
      </c>
      <c r="Y162" s="326">
        <f t="shared" si="34"/>
        <v>6.0924824269577328E-2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</v>
      </c>
      <c r="E165" s="232">
        <f t="shared" si="35"/>
        <v>1</v>
      </c>
      <c r="F165" s="232">
        <f t="shared" si="35"/>
        <v>1</v>
      </c>
      <c r="G165" s="232">
        <f t="shared" si="35"/>
        <v>1.0000000000000002</v>
      </c>
      <c r="H165" s="232">
        <f t="shared" si="35"/>
        <v>1</v>
      </c>
      <c r="I165" s="232">
        <f t="shared" si="35"/>
        <v>1.0000000000000002</v>
      </c>
      <c r="J165" s="232">
        <f t="shared" si="35"/>
        <v>1</v>
      </c>
      <c r="K165" s="232">
        <f t="shared" si="35"/>
        <v>0.99999999999999989</v>
      </c>
      <c r="L165" s="232">
        <f t="shared" si="35"/>
        <v>1.0000000000000002</v>
      </c>
      <c r="M165" s="232">
        <f t="shared" si="35"/>
        <v>1</v>
      </c>
      <c r="N165" s="232">
        <f t="shared" si="35"/>
        <v>0.99999999999999989</v>
      </c>
      <c r="O165" s="232">
        <f t="shared" si="35"/>
        <v>1.0000000000000002</v>
      </c>
      <c r="P165" s="232">
        <f t="shared" si="35"/>
        <v>1</v>
      </c>
      <c r="Q165" s="232">
        <f t="shared" si="35"/>
        <v>0.99999999999999978</v>
      </c>
      <c r="R165" s="232">
        <f t="shared" si="35"/>
        <v>1</v>
      </c>
      <c r="S165" s="232">
        <f t="shared" si="35"/>
        <v>1</v>
      </c>
      <c r="T165" s="232">
        <f t="shared" si="35"/>
        <v>0.99999999999999989</v>
      </c>
      <c r="U165" s="232">
        <f t="shared" si="35"/>
        <v>1</v>
      </c>
      <c r="V165" s="232">
        <f t="shared" si="35"/>
        <v>0.99999999999999978</v>
      </c>
      <c r="W165" s="232">
        <f t="shared" si="35"/>
        <v>0.99999999999999989</v>
      </c>
      <c r="X165" s="232">
        <f t="shared" si="35"/>
        <v>0.99999999999999978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8.8201217097525295E-3</v>
      </c>
      <c r="C166" s="266">
        <f t="shared" si="36"/>
        <v>8.8213762646198717E-3</v>
      </c>
      <c r="D166" s="266">
        <f t="shared" si="36"/>
        <v>8.7809800136643482E-3</v>
      </c>
      <c r="E166" s="266">
        <f t="shared" si="36"/>
        <v>8.8157981891523012E-3</v>
      </c>
      <c r="F166" s="266">
        <f t="shared" si="36"/>
        <v>8.9382288269922554E-3</v>
      </c>
      <c r="G166" s="266">
        <f t="shared" si="36"/>
        <v>8.9140424395208213E-3</v>
      </c>
      <c r="H166" s="266">
        <f t="shared" si="36"/>
        <v>8.9839938588990708E-3</v>
      </c>
      <c r="I166" s="266">
        <f t="shared" si="36"/>
        <v>8.949718495628884E-3</v>
      </c>
      <c r="J166" s="266">
        <f t="shared" si="36"/>
        <v>8.8703535911831347E-3</v>
      </c>
      <c r="K166" s="266">
        <f t="shared" si="36"/>
        <v>8.9214387884206173E-3</v>
      </c>
      <c r="L166" s="266">
        <f t="shared" si="36"/>
        <v>8.862332307027071E-3</v>
      </c>
      <c r="M166" s="266">
        <f t="shared" si="36"/>
        <v>8.9648221600148164E-3</v>
      </c>
      <c r="N166" s="266">
        <f t="shared" si="36"/>
        <v>8.9255891207392375E-3</v>
      </c>
      <c r="O166" s="266">
        <f t="shared" si="36"/>
        <v>9.0358354106844247E-3</v>
      </c>
      <c r="P166" s="266">
        <f t="shared" si="36"/>
        <v>8.7616915663315219E-3</v>
      </c>
      <c r="Q166" s="266">
        <f t="shared" si="36"/>
        <v>8.7009449801405472E-3</v>
      </c>
      <c r="R166" s="266">
        <f t="shared" si="36"/>
        <v>8.6019390174797757E-3</v>
      </c>
      <c r="S166" s="266">
        <f t="shared" si="36"/>
        <v>8.5505224678841772E-3</v>
      </c>
      <c r="T166" s="266">
        <f t="shared" si="36"/>
        <v>8.5847375053263314E-3</v>
      </c>
      <c r="U166" s="266">
        <f t="shared" si="36"/>
        <v>8.7338317761379569E-3</v>
      </c>
      <c r="V166" s="266">
        <f t="shared" si="36"/>
        <v>8.5783409142682898E-3</v>
      </c>
      <c r="W166" s="266">
        <f t="shared" si="36"/>
        <v>8.6659917298004679E-3</v>
      </c>
      <c r="X166" s="266">
        <f t="shared" si="36"/>
        <v>8.6320283205136884E-3</v>
      </c>
      <c r="Y166" s="266">
        <f t="shared" si="36"/>
        <v>8.522272828762183E-3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2.5668112415808786E-3</v>
      </c>
      <c r="C167" s="267">
        <f t="shared" si="37"/>
        <v>2.5671763392113478E-3</v>
      </c>
      <c r="D167" s="267">
        <f t="shared" si="37"/>
        <v>2.5554203165075225E-3</v>
      </c>
      <c r="E167" s="267">
        <f t="shared" si="37"/>
        <v>2.5655530207030885E-3</v>
      </c>
      <c r="F167" s="267">
        <f t="shared" si="37"/>
        <v>2.601182499282055E-3</v>
      </c>
      <c r="G167" s="267">
        <f t="shared" si="37"/>
        <v>2.5941438332298312E-3</v>
      </c>
      <c r="H167" s="267">
        <f t="shared" si="37"/>
        <v>2.6145009320923227E-3</v>
      </c>
      <c r="I167" s="267">
        <f t="shared" si="37"/>
        <v>2.6045261958419254E-3</v>
      </c>
      <c r="J167" s="267">
        <f t="shared" si="37"/>
        <v>2.5814296065178681E-3</v>
      </c>
      <c r="K167" s="267">
        <f t="shared" si="37"/>
        <v>2.5962963014300893E-3</v>
      </c>
      <c r="L167" s="267">
        <f t="shared" si="37"/>
        <v>2.5790952711173807E-3</v>
      </c>
      <c r="M167" s="267">
        <f t="shared" si="37"/>
        <v>2.6089216290128749E-3</v>
      </c>
      <c r="N167" s="267">
        <f t="shared" si="37"/>
        <v>2.6248038454791587E-3</v>
      </c>
      <c r="O167" s="267">
        <f t="shared" si="37"/>
        <v>2.6295877395404003E-3</v>
      </c>
      <c r="P167" s="267">
        <f t="shared" si="37"/>
        <v>2.5980460108814261E-3</v>
      </c>
      <c r="Q167" s="267">
        <f t="shared" si="37"/>
        <v>2.53917371160869E-3</v>
      </c>
      <c r="R167" s="267">
        <f t="shared" si="37"/>
        <v>2.5033162235217916E-3</v>
      </c>
      <c r="S167" s="267">
        <f t="shared" si="37"/>
        <v>2.4883530992193975E-3</v>
      </c>
      <c r="T167" s="267">
        <f t="shared" si="37"/>
        <v>2.4983102795880685E-3</v>
      </c>
      <c r="U167" s="267">
        <f t="shared" si="37"/>
        <v>2.5444553639410047E-3</v>
      </c>
      <c r="V167" s="267">
        <f t="shared" si="37"/>
        <v>2.4964487585823611E-3</v>
      </c>
      <c r="W167" s="267">
        <f t="shared" si="37"/>
        <v>2.5219566944187756E-3</v>
      </c>
      <c r="X167" s="267">
        <f t="shared" si="37"/>
        <v>2.5120727422888026E-3</v>
      </c>
      <c r="Y167" s="267">
        <f t="shared" si="37"/>
        <v>2.4890460625780707E-3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1.7341003769111584E-2</v>
      </c>
      <c r="C168" s="267">
        <f t="shared" si="38"/>
        <v>1.7019913537950977E-2</v>
      </c>
      <c r="D168" s="267">
        <f t="shared" si="38"/>
        <v>2.2447738280817801E-2</v>
      </c>
      <c r="E168" s="267">
        <f t="shared" si="38"/>
        <v>2.2733278875458687E-2</v>
      </c>
      <c r="F168" s="267">
        <f t="shared" si="38"/>
        <v>2.027106272451772E-2</v>
      </c>
      <c r="G168" s="267">
        <f t="shared" si="38"/>
        <v>1.9392253621520392E-2</v>
      </c>
      <c r="H168" s="267">
        <f t="shared" si="38"/>
        <v>1.9310857362458567E-2</v>
      </c>
      <c r="I168" s="267">
        <f t="shared" si="38"/>
        <v>1.9822850826593876E-2</v>
      </c>
      <c r="J168" s="267">
        <f t="shared" si="38"/>
        <v>2.1896617707080287E-2</v>
      </c>
      <c r="K168" s="267">
        <f t="shared" si="38"/>
        <v>2.0735045535348107E-2</v>
      </c>
      <c r="L168" s="267">
        <f t="shared" si="38"/>
        <v>2.3491331521046974E-2</v>
      </c>
      <c r="M168" s="267">
        <f t="shared" si="38"/>
        <v>2.1657723052935254E-2</v>
      </c>
      <c r="N168" s="267">
        <f t="shared" si="38"/>
        <v>2.070147427806163E-2</v>
      </c>
      <c r="O168" s="267">
        <f t="shared" si="38"/>
        <v>2.1336989821624824E-2</v>
      </c>
      <c r="P168" s="267">
        <f t="shared" si="38"/>
        <v>2.2803107119827314E-2</v>
      </c>
      <c r="Q168" s="267">
        <f t="shared" si="38"/>
        <v>2.7087635706593543E-2</v>
      </c>
      <c r="R168" s="267">
        <f t="shared" si="38"/>
        <v>2.9365028900656169E-2</v>
      </c>
      <c r="S168" s="267">
        <f t="shared" si="38"/>
        <v>3.0717361009558904E-2</v>
      </c>
      <c r="T168" s="267">
        <f t="shared" si="38"/>
        <v>3.001542493701017E-2</v>
      </c>
      <c r="U168" s="267">
        <f t="shared" si="38"/>
        <v>2.6838843582982715E-2</v>
      </c>
      <c r="V168" s="267">
        <f t="shared" si="38"/>
        <v>3.0234380821812616E-2</v>
      </c>
      <c r="W168" s="267">
        <f t="shared" si="38"/>
        <v>2.8399777767382683E-2</v>
      </c>
      <c r="X168" s="267">
        <f t="shared" si="38"/>
        <v>2.9785195236254412E-2</v>
      </c>
      <c r="Y168" s="267">
        <f t="shared" si="38"/>
        <v>3.0739326359718405E-2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7.8430849067081497E-3</v>
      </c>
      <c r="C169" s="267">
        <f t="shared" si="39"/>
        <v>7.8442004899924277E-3</v>
      </c>
      <c r="D169" s="267">
        <f t="shared" si="39"/>
        <v>7.8082790779549329E-3</v>
      </c>
      <c r="E169" s="267">
        <f t="shared" si="39"/>
        <v>7.8392403181322384E-3</v>
      </c>
      <c r="F169" s="267">
        <f t="shared" si="39"/>
        <v>7.9481088711250442E-3</v>
      </c>
      <c r="G169" s="267">
        <f t="shared" si="39"/>
        <v>7.9266016973277391E-3</v>
      </c>
      <c r="H169" s="267">
        <f t="shared" si="39"/>
        <v>7.9888043448174823E-3</v>
      </c>
      <c r="I169" s="267">
        <f t="shared" si="39"/>
        <v>7.9583257875840696E-3</v>
      </c>
      <c r="J169" s="267">
        <f t="shared" si="39"/>
        <v>7.8877524208364747E-3</v>
      </c>
      <c r="K169" s="267">
        <f t="shared" si="39"/>
        <v>7.9331787258914831E-3</v>
      </c>
      <c r="L169" s="267">
        <f t="shared" si="39"/>
        <v>7.880619683356533E-3</v>
      </c>
      <c r="M169" s="267">
        <f t="shared" si="39"/>
        <v>7.9717563644036982E-3</v>
      </c>
      <c r="N169" s="267">
        <f t="shared" si="39"/>
        <v>8.0202856719873133E-3</v>
      </c>
      <c r="O169" s="267">
        <f t="shared" si="39"/>
        <v>8.0349032202897408E-3</v>
      </c>
      <c r="P169" s="267">
        <f t="shared" si="39"/>
        <v>7.9385250947894351E-3</v>
      </c>
      <c r="Q169" s="267">
        <f t="shared" si="39"/>
        <v>7.758636354094647E-3</v>
      </c>
      <c r="R169" s="267">
        <f t="shared" si="39"/>
        <v>7.6490711008921526E-3</v>
      </c>
      <c r="S169" s="267">
        <f t="shared" si="39"/>
        <v>7.6033501485789513E-3</v>
      </c>
      <c r="T169" s="267">
        <f t="shared" si="39"/>
        <v>7.6337750624946282E-3</v>
      </c>
      <c r="U169" s="267">
        <f t="shared" si="39"/>
        <v>7.7747748402517171E-3</v>
      </c>
      <c r="V169" s="267">
        <f t="shared" si="39"/>
        <v>7.6280870449782412E-3</v>
      </c>
      <c r="W169" s="267">
        <f t="shared" si="39"/>
        <v>7.7060284624533475E-3</v>
      </c>
      <c r="X169" s="267">
        <f t="shared" si="39"/>
        <v>7.6758273029315987E-3</v>
      </c>
      <c r="Y169" s="267">
        <f t="shared" si="39"/>
        <v>7.6054675502683616E-3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1.2197784133334662E-2</v>
      </c>
      <c r="C170" s="268">
        <f t="shared" si="40"/>
        <v>1.2210982181856721E-2</v>
      </c>
      <c r="D170" s="268">
        <f t="shared" si="40"/>
        <v>1.2433987245648736E-2</v>
      </c>
      <c r="E170" s="268">
        <f t="shared" si="40"/>
        <v>1.2519695470112101E-2</v>
      </c>
      <c r="F170" s="268">
        <f t="shared" si="40"/>
        <v>1.2284307409969603E-2</v>
      </c>
      <c r="G170" s="268">
        <f t="shared" si="40"/>
        <v>1.2215619986179179E-2</v>
      </c>
      <c r="H170" s="268">
        <f t="shared" si="40"/>
        <v>1.2264413555397246E-2</v>
      </c>
      <c r="I170" s="268">
        <f t="shared" si="40"/>
        <v>1.2282455444469837E-2</v>
      </c>
      <c r="J170" s="268">
        <f t="shared" si="40"/>
        <v>1.2388713978280511E-2</v>
      </c>
      <c r="K170" s="268">
        <f t="shared" si="40"/>
        <v>1.2261626829482347E-2</v>
      </c>
      <c r="L170" s="268">
        <f t="shared" si="40"/>
        <v>1.2665349466197053E-2</v>
      </c>
      <c r="M170" s="268">
        <f t="shared" si="40"/>
        <v>1.2507735473980777E-2</v>
      </c>
      <c r="N170" s="268">
        <f t="shared" si="40"/>
        <v>1.2425022720363802E-2</v>
      </c>
      <c r="O170" s="268">
        <f t="shared" si="40"/>
        <v>1.2494351571460484E-2</v>
      </c>
      <c r="P170" s="268">
        <f t="shared" si="40"/>
        <v>1.2810024948465679E-2</v>
      </c>
      <c r="Q170" s="268">
        <f t="shared" si="40"/>
        <v>1.3568848730823212E-2</v>
      </c>
      <c r="R170" s="268">
        <f t="shared" si="40"/>
        <v>1.4014371408887609E-2</v>
      </c>
      <c r="S170" s="268">
        <f t="shared" si="40"/>
        <v>1.4346884165705454E-2</v>
      </c>
      <c r="T170" s="268">
        <f t="shared" si="40"/>
        <v>1.5653686956597312E-2</v>
      </c>
      <c r="U170" s="268">
        <f t="shared" si="40"/>
        <v>1.5092934835548607E-2</v>
      </c>
      <c r="V170" s="268">
        <f t="shared" si="40"/>
        <v>1.6101947315052319E-2</v>
      </c>
      <c r="W170" s="268">
        <f t="shared" si="40"/>
        <v>1.7337914300602362E-2</v>
      </c>
      <c r="X170" s="268">
        <f t="shared" si="40"/>
        <v>1.9043262068928406E-2</v>
      </c>
      <c r="Y170" s="268">
        <f t="shared" si="40"/>
        <v>2.0038483607939053E-2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0.75730659247469612</v>
      </c>
      <c r="C171" s="269">
        <f t="shared" si="41"/>
        <v>0.75978433733754924</v>
      </c>
      <c r="D171" s="269">
        <f t="shared" si="41"/>
        <v>0.71752737033197445</v>
      </c>
      <c r="E171" s="269">
        <f t="shared" si="41"/>
        <v>0.71516207346573146</v>
      </c>
      <c r="F171" s="269">
        <f t="shared" si="41"/>
        <v>0.73424563062592629</v>
      </c>
      <c r="G171" s="269">
        <f t="shared" si="41"/>
        <v>0.74117907064340693</v>
      </c>
      <c r="H171" s="269">
        <f t="shared" si="41"/>
        <v>0.74162552520103708</v>
      </c>
      <c r="I171" s="269">
        <f t="shared" si="41"/>
        <v>0.73770344924973719</v>
      </c>
      <c r="J171" s="269">
        <f t="shared" si="41"/>
        <v>0.72166762106525673</v>
      </c>
      <c r="K171" s="269">
        <f t="shared" si="41"/>
        <v>0.73069862491839899</v>
      </c>
      <c r="L171" s="269">
        <f t="shared" si="41"/>
        <v>0.70905024599280986</v>
      </c>
      <c r="M171" s="269">
        <f t="shared" si="41"/>
        <v>0.72322274201062653</v>
      </c>
      <c r="N171" s="269">
        <f t="shared" si="41"/>
        <v>0.72888397385576686</v>
      </c>
      <c r="O171" s="269">
        <f t="shared" si="41"/>
        <v>0.72558214021063672</v>
      </c>
      <c r="P171" s="269">
        <f t="shared" si="41"/>
        <v>0.71098065618855566</v>
      </c>
      <c r="Q171" s="269">
        <f t="shared" si="41"/>
        <v>0.67932531136477914</v>
      </c>
      <c r="R171" s="269">
        <f t="shared" si="41"/>
        <v>0.66259786688388456</v>
      </c>
      <c r="S171" s="269">
        <f t="shared" si="41"/>
        <v>0.65203679175920481</v>
      </c>
      <c r="T171" s="269">
        <f t="shared" si="41"/>
        <v>0.65621340258714311</v>
      </c>
      <c r="U171" s="269">
        <f t="shared" si="41"/>
        <v>0.68050156489490032</v>
      </c>
      <c r="V171" s="269">
        <f t="shared" si="41"/>
        <v>0.65411384875201672</v>
      </c>
      <c r="W171" s="269">
        <f t="shared" si="41"/>
        <v>0.66704057251348492</v>
      </c>
      <c r="X171" s="269">
        <f t="shared" si="41"/>
        <v>0.65478427857519639</v>
      </c>
      <c r="Y171" s="269">
        <f t="shared" si="41"/>
        <v>0.64547570358576811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0.68135862992129759</v>
      </c>
      <c r="C172" s="318">
        <f t="shared" si="42"/>
        <v>0.68524264567695137</v>
      </c>
      <c r="D172" s="318">
        <f t="shared" si="42"/>
        <v>0.61921356975505526</v>
      </c>
      <c r="E172" s="318">
        <f t="shared" si="42"/>
        <v>0.61559769785417151</v>
      </c>
      <c r="F172" s="318">
        <f t="shared" si="42"/>
        <v>0.64546496180088642</v>
      </c>
      <c r="G172" s="318">
        <f t="shared" si="42"/>
        <v>0.65624730017135136</v>
      </c>
      <c r="H172" s="318">
        <f t="shared" si="42"/>
        <v>0.65705024389866984</v>
      </c>
      <c r="I172" s="318">
        <f t="shared" si="42"/>
        <v>0.65088580291709441</v>
      </c>
      <c r="J172" s="318">
        <f t="shared" si="42"/>
        <v>0.62576754954658165</v>
      </c>
      <c r="K172" s="318">
        <f t="shared" si="42"/>
        <v>0.63988586212627652</v>
      </c>
      <c r="L172" s="318">
        <f t="shared" si="42"/>
        <v>0.60616584607889701</v>
      </c>
      <c r="M172" s="318">
        <f t="shared" si="42"/>
        <v>0.62836895146211835</v>
      </c>
      <c r="N172" s="318">
        <f t="shared" si="42"/>
        <v>0.63705667124605414</v>
      </c>
      <c r="O172" s="318">
        <f t="shared" si="42"/>
        <v>0.63213305701157174</v>
      </c>
      <c r="P172" s="318">
        <f t="shared" si="42"/>
        <v>0.60899759178713564</v>
      </c>
      <c r="Q172" s="318">
        <f t="shared" si="42"/>
        <v>0.5598741557158311</v>
      </c>
      <c r="R172" s="318">
        <f t="shared" si="42"/>
        <v>0.53389948466776971</v>
      </c>
      <c r="S172" s="318">
        <f t="shared" si="42"/>
        <v>0.51750473036557976</v>
      </c>
      <c r="T172" s="318">
        <f t="shared" si="42"/>
        <v>0.52475559313778952</v>
      </c>
      <c r="U172" s="318">
        <f t="shared" si="42"/>
        <v>0.56258719786114153</v>
      </c>
      <c r="V172" s="318">
        <f t="shared" si="42"/>
        <v>0.52169708366426792</v>
      </c>
      <c r="W172" s="318">
        <f t="shared" si="42"/>
        <v>0.54265877275608121</v>
      </c>
      <c r="X172" s="318">
        <f t="shared" si="42"/>
        <v>0.52433480041533964</v>
      </c>
      <c r="Y172" s="318">
        <f t="shared" si="42"/>
        <v>0.51009660798839895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7.5947962553398543E-2</v>
      </c>
      <c r="C173" s="318">
        <f t="shared" si="43"/>
        <v>7.4541691660597889E-2</v>
      </c>
      <c r="D173" s="318">
        <f t="shared" si="43"/>
        <v>9.8313800576919214E-2</v>
      </c>
      <c r="E173" s="318">
        <f t="shared" si="43"/>
        <v>9.9564375611559883E-2</v>
      </c>
      <c r="F173" s="318">
        <f t="shared" si="43"/>
        <v>8.8780668825039905E-2</v>
      </c>
      <c r="G173" s="318">
        <f t="shared" si="43"/>
        <v>8.4931770472055676E-2</v>
      </c>
      <c r="H173" s="318">
        <f t="shared" si="43"/>
        <v>8.4575281302367231E-2</v>
      </c>
      <c r="I173" s="318">
        <f t="shared" si="43"/>
        <v>8.6817646332642856E-2</v>
      </c>
      <c r="J173" s="318">
        <f t="shared" si="43"/>
        <v>9.590007151867519E-2</v>
      </c>
      <c r="K173" s="318">
        <f t="shared" si="43"/>
        <v>9.0812762792122456E-2</v>
      </c>
      <c r="L173" s="318">
        <f t="shared" si="43"/>
        <v>0.10288439991391279</v>
      </c>
      <c r="M173" s="318">
        <f t="shared" si="43"/>
        <v>9.485379054850826E-2</v>
      </c>
      <c r="N173" s="318">
        <f t="shared" si="43"/>
        <v>9.1827302609712669E-2</v>
      </c>
      <c r="O173" s="318">
        <f t="shared" si="43"/>
        <v>9.3449083199064961E-2</v>
      </c>
      <c r="P173" s="318">
        <f t="shared" si="43"/>
        <v>0.10198306440142008</v>
      </c>
      <c r="Q173" s="318">
        <f t="shared" si="43"/>
        <v>0.11945115564894797</v>
      </c>
      <c r="R173" s="318">
        <f t="shared" si="43"/>
        <v>0.12869838221611496</v>
      </c>
      <c r="S173" s="318">
        <f t="shared" si="43"/>
        <v>0.13453206139362511</v>
      </c>
      <c r="T173" s="318">
        <f t="shared" si="43"/>
        <v>0.13145780944935354</v>
      </c>
      <c r="U173" s="318">
        <f t="shared" si="43"/>
        <v>0.11791436703375885</v>
      </c>
      <c r="V173" s="318">
        <f t="shared" si="43"/>
        <v>0.1324167650877488</v>
      </c>
      <c r="W173" s="318">
        <f t="shared" si="43"/>
        <v>0.12438179975740374</v>
      </c>
      <c r="X173" s="318">
        <f t="shared" si="43"/>
        <v>0.13044947815985675</v>
      </c>
      <c r="Y173" s="318">
        <f t="shared" si="43"/>
        <v>0.13537909559736919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6.0880949556654247E-2</v>
      </c>
      <c r="C174" s="269">
        <f t="shared" si="44"/>
        <v>5.975366313040692E-2</v>
      </c>
      <c r="D174" s="269">
        <f t="shared" si="44"/>
        <v>7.8809718291495412E-2</v>
      </c>
      <c r="E174" s="269">
        <f t="shared" si="44"/>
        <v>7.9812196739119906E-2</v>
      </c>
      <c r="F174" s="269">
        <f t="shared" si="44"/>
        <v>7.1167826477807408E-2</v>
      </c>
      <c r="G174" s="269">
        <f t="shared" si="44"/>
        <v>6.8082495698697024E-2</v>
      </c>
      <c r="H174" s="269">
        <f t="shared" si="44"/>
        <v>6.7796728991762215E-2</v>
      </c>
      <c r="I174" s="269">
        <f t="shared" si="44"/>
        <v>6.9594240178449118E-2</v>
      </c>
      <c r="J174" s="269">
        <f t="shared" si="44"/>
        <v>7.6874839302015427E-2</v>
      </c>
      <c r="K174" s="269">
        <f t="shared" si="44"/>
        <v>7.2796781437821603E-2</v>
      </c>
      <c r="L174" s="269">
        <f t="shared" si="44"/>
        <v>8.2473574678472786E-2</v>
      </c>
      <c r="M174" s="269">
        <f t="shared" si="44"/>
        <v>7.6036125835251489E-2</v>
      </c>
      <c r="N174" s="269">
        <f t="shared" si="44"/>
        <v>7.3610050752511938E-2</v>
      </c>
      <c r="O174" s="269">
        <f t="shared" si="44"/>
        <v>7.491009276723877E-2</v>
      </c>
      <c r="P174" s="269">
        <f t="shared" si="44"/>
        <v>8.1751051518867149E-2</v>
      </c>
      <c r="Q174" s="269">
        <f t="shared" si="44"/>
        <v>9.5753717901708668E-2</v>
      </c>
      <c r="R174" s="269">
        <f t="shared" si="44"/>
        <v>0.10316642411853198</v>
      </c>
      <c r="S174" s="269">
        <f t="shared" si="44"/>
        <v>0.10784278298050924</v>
      </c>
      <c r="T174" s="269">
        <f t="shared" si="44"/>
        <v>0.10537841960259706</v>
      </c>
      <c r="U174" s="269">
        <f t="shared" si="44"/>
        <v>9.4521806642801798E-2</v>
      </c>
      <c r="V174" s="269">
        <f t="shared" si="44"/>
        <v>0.10614713186143036</v>
      </c>
      <c r="W174" s="269">
        <f t="shared" si="44"/>
        <v>9.9706191215757731E-2</v>
      </c>
      <c r="X174" s="269">
        <f t="shared" si="44"/>
        <v>0.10457012713090513</v>
      </c>
      <c r="Y174" s="269">
        <f t="shared" si="44"/>
        <v>0.10852177745115947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7.7210097614751547E-2</v>
      </c>
      <c r="C175" s="269">
        <f t="shared" si="45"/>
        <v>7.7198623762064947E-2</v>
      </c>
      <c r="D175" s="269">
        <f t="shared" si="45"/>
        <v>7.7360585307941321E-2</v>
      </c>
      <c r="E175" s="269">
        <f t="shared" si="45"/>
        <v>7.7356875801012692E-2</v>
      </c>
      <c r="F175" s="269">
        <f t="shared" si="45"/>
        <v>7.7276064691997257E-2</v>
      </c>
      <c r="G175" s="269">
        <f t="shared" si="45"/>
        <v>7.7257722606013907E-2</v>
      </c>
      <c r="H175" s="269">
        <f t="shared" si="45"/>
        <v>7.7239201216646278E-2</v>
      </c>
      <c r="I175" s="269">
        <f t="shared" si="45"/>
        <v>7.7259972529835394E-2</v>
      </c>
      <c r="J175" s="269">
        <f t="shared" si="45"/>
        <v>7.7331217139886943E-2</v>
      </c>
      <c r="K175" s="269">
        <f t="shared" si="45"/>
        <v>7.7295514742879448E-2</v>
      </c>
      <c r="L175" s="269">
        <f t="shared" si="45"/>
        <v>7.7361429173988333E-2</v>
      </c>
      <c r="M175" s="269">
        <f t="shared" si="45"/>
        <v>7.7297897387257494E-2</v>
      </c>
      <c r="N175" s="269">
        <f t="shared" si="45"/>
        <v>7.730146261197432E-2</v>
      </c>
      <c r="O175" s="269">
        <f t="shared" si="45"/>
        <v>7.7276501361732294E-2</v>
      </c>
      <c r="P175" s="269">
        <f t="shared" si="45"/>
        <v>7.7383497313183794E-2</v>
      </c>
      <c r="Q175" s="269">
        <f t="shared" si="45"/>
        <v>7.7450569448086037E-2</v>
      </c>
      <c r="R175" s="269">
        <f t="shared" si="45"/>
        <v>7.7488672022056115E-2</v>
      </c>
      <c r="S175" s="269">
        <f t="shared" si="45"/>
        <v>7.7511983311145283E-2</v>
      </c>
      <c r="T175" s="269">
        <f t="shared" si="45"/>
        <v>7.7380324920878304E-2</v>
      </c>
      <c r="U175" s="269">
        <f t="shared" si="45"/>
        <v>7.7306404706404624E-2</v>
      </c>
      <c r="V175" s="269">
        <f t="shared" si="45"/>
        <v>7.7352914970051326E-2</v>
      </c>
      <c r="W175" s="269">
        <f t="shared" si="45"/>
        <v>7.7181615884895943E-2</v>
      </c>
      <c r="X175" s="269">
        <f t="shared" si="45"/>
        <v>7.7096570664467429E-2</v>
      </c>
      <c r="Y175" s="269">
        <f t="shared" si="45"/>
        <v>7.7083249728939429E-2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5.8561673959389743E-2</v>
      </c>
      <c r="C176" s="318">
        <f t="shared" si="46"/>
        <v>5.8895498841540307E-2</v>
      </c>
      <c r="D176" s="318">
        <f t="shared" si="46"/>
        <v>5.3220406392172605E-2</v>
      </c>
      <c r="E176" s="318">
        <f t="shared" si="46"/>
        <v>5.2909628041331244E-2</v>
      </c>
      <c r="F176" s="318">
        <f t="shared" si="46"/>
        <v>5.547667114682267E-2</v>
      </c>
      <c r="G176" s="318">
        <f t="shared" si="46"/>
        <v>5.6403395718057532E-2</v>
      </c>
      <c r="H176" s="318">
        <f t="shared" si="46"/>
        <v>5.6472407434798241E-2</v>
      </c>
      <c r="I176" s="318">
        <f t="shared" si="46"/>
        <v>5.5942583686992162E-2</v>
      </c>
      <c r="J176" s="318">
        <f t="shared" si="46"/>
        <v>5.3783710371652714E-2</v>
      </c>
      <c r="K176" s="318">
        <f t="shared" si="46"/>
        <v>5.4997156539120157E-2</v>
      </c>
      <c r="L176" s="318">
        <f t="shared" si="46"/>
        <v>5.2098975612138811E-2</v>
      </c>
      <c r="M176" s="318">
        <f t="shared" si="46"/>
        <v>5.400729666545602E-2</v>
      </c>
      <c r="N176" s="318">
        <f t="shared" si="46"/>
        <v>5.4753992151643907E-2</v>
      </c>
      <c r="O176" s="318">
        <f t="shared" si="46"/>
        <v>5.4330815459018952E-2</v>
      </c>
      <c r="P176" s="318">
        <f t="shared" si="46"/>
        <v>5.234235958295741E-2</v>
      </c>
      <c r="Q176" s="318">
        <f t="shared" si="46"/>
        <v>4.8120279578914724E-2</v>
      </c>
      <c r="R176" s="318">
        <f t="shared" si="46"/>
        <v>4.588779854716396E-2</v>
      </c>
      <c r="S176" s="318">
        <f t="shared" si="46"/>
        <v>4.4478695889727818E-2</v>
      </c>
      <c r="T176" s="318">
        <f t="shared" si="46"/>
        <v>4.5101895836046048E-2</v>
      </c>
      <c r="U176" s="318">
        <f t="shared" si="46"/>
        <v>4.8353461170186407E-2</v>
      </c>
      <c r="V176" s="318">
        <f t="shared" si="46"/>
        <v>4.4839021885787644E-2</v>
      </c>
      <c r="W176" s="318">
        <f t="shared" si="46"/>
        <v>4.6640645213541852E-2</v>
      </c>
      <c r="X176" s="318">
        <f t="shared" si="46"/>
        <v>4.506572938106268E-2</v>
      </c>
      <c r="Y176" s="318">
        <f t="shared" si="46"/>
        <v>4.384197973431074E-2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1.8648423655361811E-2</v>
      </c>
      <c r="C177" s="318">
        <f t="shared" si="47"/>
        <v>1.8303124920524633E-2</v>
      </c>
      <c r="D177" s="318">
        <f t="shared" si="47"/>
        <v>2.4140178915768713E-2</v>
      </c>
      <c r="E177" s="318">
        <f t="shared" si="47"/>
        <v>2.4447247759681445E-2</v>
      </c>
      <c r="F177" s="318">
        <f t="shared" si="47"/>
        <v>2.1799393545174583E-2</v>
      </c>
      <c r="G177" s="318">
        <f t="shared" si="47"/>
        <v>2.0854326887956375E-2</v>
      </c>
      <c r="H177" s="318">
        <f t="shared" si="47"/>
        <v>2.0766793781848043E-2</v>
      </c>
      <c r="I177" s="318">
        <f t="shared" si="47"/>
        <v>2.1317388842843225E-2</v>
      </c>
      <c r="J177" s="318">
        <f t="shared" si="47"/>
        <v>2.3547506768234232E-2</v>
      </c>
      <c r="K177" s="318">
        <f t="shared" si="47"/>
        <v>2.2298358203759291E-2</v>
      </c>
      <c r="L177" s="318">
        <f t="shared" si="47"/>
        <v>2.5262453561849519E-2</v>
      </c>
      <c r="M177" s="318">
        <f t="shared" si="47"/>
        <v>2.3290600721801485E-2</v>
      </c>
      <c r="N177" s="318">
        <f t="shared" si="47"/>
        <v>2.2547470460330406E-2</v>
      </c>
      <c r="O177" s="318">
        <f t="shared" si="47"/>
        <v>2.2945685902713338E-2</v>
      </c>
      <c r="P177" s="318">
        <f t="shared" si="47"/>
        <v>2.5041137730226384E-2</v>
      </c>
      <c r="Q177" s="318">
        <f t="shared" si="47"/>
        <v>2.9330289869171314E-2</v>
      </c>
      <c r="R177" s="318">
        <f t="shared" si="47"/>
        <v>3.1600873474892141E-2</v>
      </c>
      <c r="S177" s="318">
        <f t="shared" si="47"/>
        <v>3.3033287421417465E-2</v>
      </c>
      <c r="T177" s="318">
        <f t="shared" si="47"/>
        <v>3.227842908483225E-2</v>
      </c>
      <c r="U177" s="318">
        <f t="shared" si="47"/>
        <v>2.8952943536218217E-2</v>
      </c>
      <c r="V177" s="318">
        <f t="shared" si="47"/>
        <v>3.2513893084263688E-2</v>
      </c>
      <c r="W177" s="318">
        <f t="shared" si="47"/>
        <v>3.0540970671354088E-2</v>
      </c>
      <c r="X177" s="318">
        <f t="shared" si="47"/>
        <v>3.2030841283404755E-2</v>
      </c>
      <c r="Y177" s="318">
        <f t="shared" si="47"/>
        <v>3.3241269994628682E-2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5.5833554593410356E-2</v>
      </c>
      <c r="C178" s="319">
        <f t="shared" si="48"/>
        <v>5.4799726956347626E-2</v>
      </c>
      <c r="D178" s="319">
        <f t="shared" si="48"/>
        <v>7.2275921133995502E-2</v>
      </c>
      <c r="E178" s="319">
        <f t="shared" si="48"/>
        <v>7.3195288120577615E-2</v>
      </c>
      <c r="F178" s="319">
        <f t="shared" si="48"/>
        <v>6.5267587872382474E-2</v>
      </c>
      <c r="G178" s="319">
        <f t="shared" si="48"/>
        <v>6.2438049474104272E-2</v>
      </c>
      <c r="H178" s="319">
        <f t="shared" si="48"/>
        <v>6.2175974536889715E-2</v>
      </c>
      <c r="I178" s="319">
        <f t="shared" si="48"/>
        <v>6.3824461291859869E-2</v>
      </c>
      <c r="J178" s="319">
        <f t="shared" si="48"/>
        <v>7.0501455188942491E-2</v>
      </c>
      <c r="K178" s="319">
        <f t="shared" si="48"/>
        <v>6.6761492720327151E-2</v>
      </c>
      <c r="L178" s="319">
        <f t="shared" si="48"/>
        <v>7.5636021905984147E-2</v>
      </c>
      <c r="M178" s="319">
        <f t="shared" si="48"/>
        <v>6.9732276086517067E-2</v>
      </c>
      <c r="N178" s="319">
        <f t="shared" si="48"/>
        <v>6.750733714311577E-2</v>
      </c>
      <c r="O178" s="319">
        <f t="shared" si="48"/>
        <v>6.8699597896792614E-2</v>
      </c>
      <c r="P178" s="319">
        <f t="shared" si="48"/>
        <v>7.4973400239097931E-2</v>
      </c>
      <c r="Q178" s="319">
        <f t="shared" si="48"/>
        <v>8.7815161802165448E-2</v>
      </c>
      <c r="R178" s="319">
        <f t="shared" si="48"/>
        <v>9.4613310324089775E-2</v>
      </c>
      <c r="S178" s="319">
        <f t="shared" si="48"/>
        <v>9.8901971058193663E-2</v>
      </c>
      <c r="T178" s="319">
        <f t="shared" si="48"/>
        <v>9.6641918148364828E-2</v>
      </c>
      <c r="U178" s="319">
        <f t="shared" si="48"/>
        <v>8.6685383357031201E-2</v>
      </c>
      <c r="V178" s="319">
        <f t="shared" si="48"/>
        <v>9.7346899561807684E-2</v>
      </c>
      <c r="W178" s="319">
        <f t="shared" si="48"/>
        <v>9.143995143120362E-2</v>
      </c>
      <c r="X178" s="319">
        <f t="shared" si="48"/>
        <v>9.5900637958514029E-2</v>
      </c>
      <c r="Y178" s="319">
        <f t="shared" si="48"/>
        <v>9.9524672824866919E-2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0.43094364312461969</v>
      </c>
      <c r="C183" s="320">
        <f>IF(C$5=0,0,C$5/NMM_fec!C$5)</f>
        <v>0.43123102070739427</v>
      </c>
      <c r="D183" s="320">
        <f>IF(D$5=0,0,D$5/NMM_fec!D$5)</f>
        <v>0.44402969467315501</v>
      </c>
      <c r="E183" s="320">
        <f>IF(E$5=0,0,E$5/NMM_fec!E$5)</f>
        <v>0.45312214934072026</v>
      </c>
      <c r="F183" s="320">
        <f>IF(F$5=0,0,F$5/NMM_fec!F$5)</f>
        <v>0.45402767914683628</v>
      </c>
      <c r="G183" s="320">
        <f>IF(G$5=0,0,G$5/NMM_fec!G$5)</f>
        <v>0.45512687763956339</v>
      </c>
      <c r="H183" s="320">
        <f>IF(H$5=0,0,H$5/NMM_fec!H$5)</f>
        <v>0.46683269251275367</v>
      </c>
      <c r="I183" s="320">
        <f>IF(I$5=0,0,I$5/NMM_fec!I$5)</f>
        <v>0.46936460794161128</v>
      </c>
      <c r="J183" s="320">
        <f>IF(J$5=0,0,J$5/NMM_fec!J$5)</f>
        <v>0.4720231670107653</v>
      </c>
      <c r="K183" s="320">
        <f>IF(K$5=0,0,K$5/NMM_fec!K$5)</f>
        <v>0.46607461221108376</v>
      </c>
      <c r="L183" s="320">
        <f>IF(L$5=0,0,L$5/NMM_fec!L$5)</f>
        <v>0.47337805550978745</v>
      </c>
      <c r="M183" s="320">
        <f>IF(M$5=0,0,M$5/NMM_fec!M$5)</f>
        <v>0.47355112307881558</v>
      </c>
      <c r="N183" s="320">
        <f>IF(N$5=0,0,N$5/NMM_fec!N$5)</f>
        <v>0.47274341067845815</v>
      </c>
      <c r="O183" s="320">
        <f>IF(O$5=0,0,O$5/NMM_fec!O$5)</f>
        <v>0.47325661651585832</v>
      </c>
      <c r="P183" s="320">
        <f>IF(P$5=0,0,P$5/NMM_fec!P$5)</f>
        <v>0.47344626003330254</v>
      </c>
      <c r="Q183" s="320">
        <f>IF(Q$5=0,0,Q$5/NMM_fec!Q$5)</f>
        <v>0.47512738535629451</v>
      </c>
      <c r="R183" s="320">
        <f>IF(R$5=0,0,R$5/NMM_fec!R$5)</f>
        <v>0.47591335570707577</v>
      </c>
      <c r="S183" s="320">
        <f>IF(S$5=0,0,S$5/NMM_fec!S$5)</f>
        <v>0.4818901725715809</v>
      </c>
      <c r="T183" s="320">
        <f>IF(T$5=0,0,T$5/NMM_fec!T$5)</f>
        <v>0.49342802051325252</v>
      </c>
      <c r="U183" s="320">
        <f>IF(U$5=0,0,U$5/NMM_fec!U$5)</f>
        <v>0.50315838520728229</v>
      </c>
      <c r="V183" s="320">
        <f>IF(V$5=0,0,V$5/NMM_fec!V$5)</f>
        <v>0.50400248474494158</v>
      </c>
      <c r="W183" s="320">
        <f>IF(W$5=0,0,W$5/NMM_fec!W$5)</f>
        <v>0.51421579502463799</v>
      </c>
      <c r="X183" s="320">
        <f>IF(X$5=0,0,X$5/NMM_fec!X$5)</f>
        <v>0.52490947799298793</v>
      </c>
      <c r="Y183" s="320">
        <f>IF(Y$5=0,0,Y$5/NMM_fec!Y$5)</f>
        <v>0.52767910041107147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0.34908109930640263</v>
      </c>
      <c r="C184" s="273">
        <f>IF(C$6=0,0,C$6/NMM_fec!C$6)</f>
        <v>0.34908109930640269</v>
      </c>
      <c r="D184" s="273">
        <f>IF(D$6=0,0,D$6/NMM_fec!D$6)</f>
        <v>0.35099063548172699</v>
      </c>
      <c r="E184" s="273">
        <f>IF(E$6=0,0,E$6/NMM_fec!E$6)</f>
        <v>0.35099063548172693</v>
      </c>
      <c r="F184" s="273">
        <f>IF(F$6=0,0,F$6/NMM_fec!F$6)</f>
        <v>0.35399281118409409</v>
      </c>
      <c r="G184" s="273">
        <f>IF(G$6=0,0,G$6/NMM_fec!G$6)</f>
        <v>0.35557434545222216</v>
      </c>
      <c r="H184" s="273">
        <f>IF(H$6=0,0,H$6/NMM_fec!H$6)</f>
        <v>0.3628853141991763</v>
      </c>
      <c r="I184" s="273">
        <f>IF(I$6=0,0,I$6/NMM_fec!I$6)</f>
        <v>0.36419388911521033</v>
      </c>
      <c r="J184" s="273">
        <f>IF(J$6=0,0,J$6/NMM_fec!J$6)</f>
        <v>0.36419388911521011</v>
      </c>
      <c r="K184" s="273">
        <f>IF(K$6=0,0,K$6/NMM_fec!K$6)</f>
        <v>0.36419388911521028</v>
      </c>
      <c r="L184" s="273">
        <f>IF(L$6=0,0,L$6/NMM_fec!L$6)</f>
        <v>0.36419388911521033</v>
      </c>
      <c r="M184" s="273">
        <f>IF(M$6=0,0,M$6/NMM_fec!M$6)</f>
        <v>0.36419388911521033</v>
      </c>
      <c r="N184" s="273">
        <f>IF(N$6=0,0,N$6/NMM_fec!N$6)</f>
        <v>0.36419388911521028</v>
      </c>
      <c r="O184" s="273">
        <f>IF(O$6=0,0,O$6/NMM_fec!O$6)</f>
        <v>0.36419388911521017</v>
      </c>
      <c r="P184" s="273">
        <f>IF(P$6=0,0,P$6/NMM_fec!P$6)</f>
        <v>0.36419388911521033</v>
      </c>
      <c r="Q184" s="273">
        <f>IF(Q$6=0,0,Q$6/NMM_fec!Q$6)</f>
        <v>0.36419388911521017</v>
      </c>
      <c r="R184" s="273">
        <f>IF(R$6=0,0,R$6/NMM_fec!R$6)</f>
        <v>0.36419388911521028</v>
      </c>
      <c r="S184" s="273">
        <f>IF(S$6=0,0,S$6/NMM_fec!S$6)</f>
        <v>0.36897715592083191</v>
      </c>
      <c r="T184" s="273">
        <f>IF(T$6=0,0,T$6/NMM_fec!T$6)</f>
        <v>0.3778041884580623</v>
      </c>
      <c r="U184" s="273">
        <f>IF(U$6=0,0,U$6/NMM_fec!U$6)</f>
        <v>0.38604097939459814</v>
      </c>
      <c r="V184" s="273">
        <f>IF(V$6=0,0,V$6/NMM_fec!V$6)</f>
        <v>0.38604097939459825</v>
      </c>
      <c r="W184" s="273">
        <f>IF(W$6=0,0,W$6/NMM_fec!W$6)</f>
        <v>0.394088520296691</v>
      </c>
      <c r="X184" s="273">
        <f>IF(X$6=0,0,X$6/NMM_fec!X$6)</f>
        <v>0.40143873321580575</v>
      </c>
      <c r="Y184" s="273">
        <f>IF(Y$6=0,0,Y$6/NMM_fec!Y$6)</f>
        <v>0.40511632264239189</v>
      </c>
      <c r="DA184" s="76"/>
    </row>
    <row r="185" spans="1:105" ht="12" customHeight="1" x14ac:dyDescent="0.25">
      <c r="A185" s="173" t="s">
        <v>92</v>
      </c>
      <c r="B185" s="274">
        <f>IF(B$7=0,0,B$7/NMM_fec!B$7)</f>
        <v>9.0426812978664783E-2</v>
      </c>
      <c r="C185" s="274">
        <f>IF(C$7=0,0,C$7/NMM_fec!C$7)</f>
        <v>9.0426812978664797E-2</v>
      </c>
      <c r="D185" s="274">
        <f>IF(D$7=0,0,D$7/NMM_fec!D$7)</f>
        <v>9.0921463851900572E-2</v>
      </c>
      <c r="E185" s="274">
        <f>IF(E$7=0,0,E$7/NMM_fec!E$7)</f>
        <v>9.0921463851900627E-2</v>
      </c>
      <c r="F185" s="274">
        <f>IF(F$7=0,0,F$7/NMM_fec!F$7)</f>
        <v>9.1699154713154471E-2</v>
      </c>
      <c r="G185" s="274">
        <f>IF(G$7=0,0,G$7/NMM_fec!G$7)</f>
        <v>9.2108839178361976E-2</v>
      </c>
      <c r="H185" s="274">
        <f>IF(H$7=0,0,H$7/NMM_fec!H$7)</f>
        <v>9.4002690220103435E-2</v>
      </c>
      <c r="I185" s="274">
        <f>IF(I$7=0,0,I$7/NMM_fec!I$7)</f>
        <v>9.4341666633996568E-2</v>
      </c>
      <c r="J185" s="274">
        <f>IF(J$7=0,0,J$7/NMM_fec!J$7)</f>
        <v>9.4341666633996624E-2</v>
      </c>
      <c r="K185" s="274">
        <f>IF(K$7=0,0,K$7/NMM_fec!K$7)</f>
        <v>9.4341666633996582E-2</v>
      </c>
      <c r="L185" s="274">
        <f>IF(L$7=0,0,L$7/NMM_fec!L$7)</f>
        <v>9.4341666633996624E-2</v>
      </c>
      <c r="M185" s="274">
        <f>IF(M$7=0,0,M$7/NMM_fec!M$7)</f>
        <v>9.4341666633996596E-2</v>
      </c>
      <c r="N185" s="274">
        <f>IF(N$7=0,0,N$7/NMM_fec!N$7)</f>
        <v>9.4341666633996568E-2</v>
      </c>
      <c r="O185" s="274">
        <f>IF(O$7=0,0,O$7/NMM_fec!O$7)</f>
        <v>9.4341666633996568E-2</v>
      </c>
      <c r="P185" s="274">
        <f>IF(P$7=0,0,P$7/NMM_fec!P$7)</f>
        <v>9.4341666633996624E-2</v>
      </c>
      <c r="Q185" s="274">
        <f>IF(Q$7=0,0,Q$7/NMM_fec!Q$7)</f>
        <v>9.4341666633996554E-2</v>
      </c>
      <c r="R185" s="274">
        <f>IF(R$7=0,0,R$7/NMM_fec!R$7)</f>
        <v>9.4341666633996582E-2</v>
      </c>
      <c r="S185" s="274">
        <f>IF(S$7=0,0,S$7/NMM_fec!S$7)</f>
        <v>9.5580735646092763E-2</v>
      </c>
      <c r="T185" s="274">
        <f>IF(T$7=0,0,T$7/NMM_fec!T$7)</f>
        <v>9.786731152197567E-2</v>
      </c>
      <c r="U185" s="274">
        <f>IF(U$7=0,0,U$7/NMM_fec!U$7)</f>
        <v>0.10000098978482747</v>
      </c>
      <c r="V185" s="274">
        <f>IF(V$7=0,0,V$7/NMM_fec!V$7)</f>
        <v>0.10000098978482751</v>
      </c>
      <c r="W185" s="274">
        <f>IF(W$7=0,0,W$7/NMM_fec!W$7)</f>
        <v>0.102085644260643</v>
      </c>
      <c r="X185" s="274">
        <f>IF(X$7=0,0,X$7/NMM_fec!X$7)</f>
        <v>0.1039896612077386</v>
      </c>
      <c r="Y185" s="274">
        <f>IF(Y$7=0,0,Y$7/NMM_fec!Y$7)</f>
        <v>0.10494231287507598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0.49568232249954675</v>
      </c>
      <c r="C186" s="274">
        <f>IF(C$8=0,0,C$8/NMM_fec!C$8)</f>
        <v>0.49568232249954675</v>
      </c>
      <c r="D186" s="274">
        <f>IF(D$8=0,0,D$8/NMM_fec!D$8)</f>
        <v>0.49839379363952624</v>
      </c>
      <c r="E186" s="274">
        <f>IF(E$8=0,0,E$8/NMM_fec!E$8)</f>
        <v>0.49839379363952618</v>
      </c>
      <c r="F186" s="274">
        <f>IF(F$8=0,0,F$8/NMM_fec!F$8)</f>
        <v>0.50265677272277609</v>
      </c>
      <c r="G186" s="274">
        <f>IF(G$8=0,0,G$8/NMM_fec!G$8)</f>
        <v>0.50490249321780134</v>
      </c>
      <c r="H186" s="274">
        <f>IF(H$8=0,0,H$8/NMM_fec!H$8)</f>
        <v>0.51528379995543971</v>
      </c>
      <c r="I186" s="274">
        <f>IF(I$8=0,0,I$8/NMM_fec!I$8)</f>
        <v>0.51714192820939908</v>
      </c>
      <c r="J186" s="274">
        <f>IF(J$8=0,0,J$8/NMM_fec!J$8)</f>
        <v>0.51714192820939919</v>
      </c>
      <c r="K186" s="274">
        <f>IF(K$8=0,0,K$8/NMM_fec!K$8)</f>
        <v>0.51714192820939897</v>
      </c>
      <c r="L186" s="274">
        <f>IF(L$8=0,0,L$8/NMM_fec!L$8)</f>
        <v>0.51714192820939908</v>
      </c>
      <c r="M186" s="274">
        <f>IF(M$8=0,0,M$8/NMM_fec!M$8)</f>
        <v>0.51714192820939919</v>
      </c>
      <c r="N186" s="274">
        <f>IF(N$8=0,0,N$8/NMM_fec!N$8)</f>
        <v>0.51714192820939919</v>
      </c>
      <c r="O186" s="274">
        <f>IF(O$8=0,0,O$8/NMM_fec!O$8)</f>
        <v>0.51714192820939908</v>
      </c>
      <c r="P186" s="274">
        <f>IF(P$8=0,0,P$8/NMM_fec!P$8)</f>
        <v>0.51714192820939908</v>
      </c>
      <c r="Q186" s="274">
        <f>IF(Q$8=0,0,Q$8/NMM_fec!Q$8)</f>
        <v>0.51714192820939908</v>
      </c>
      <c r="R186" s="274">
        <f>IF(R$8=0,0,R$8/NMM_fec!R$8)</f>
        <v>0.51714192820939897</v>
      </c>
      <c r="S186" s="274">
        <f>IF(S$8=0,0,S$8/NMM_fec!S$8)</f>
        <v>0.52393399115424621</v>
      </c>
      <c r="T186" s="274">
        <f>IF(T$8=0,0,T$8/NMM_fec!T$8)</f>
        <v>0.53646805271623565</v>
      </c>
      <c r="U186" s="274">
        <f>IF(U$8=0,0,U$8/NMM_fec!U$8)</f>
        <v>0.5481639929131632</v>
      </c>
      <c r="V186" s="274">
        <f>IF(V$8=0,0,V$8/NMM_fec!V$8)</f>
        <v>0.54816399291316287</v>
      </c>
      <c r="W186" s="274">
        <f>IF(W$8=0,0,W$8/NMM_fec!W$8)</f>
        <v>0.55959120502142456</v>
      </c>
      <c r="X186" s="274">
        <f>IF(X$8=0,0,X$8/NMM_fec!X$8)</f>
        <v>0.57002823704020777</v>
      </c>
      <c r="Y186" s="274">
        <f>IF(Y$8=0,0,Y$8/NMM_fec!Y$8)</f>
        <v>0.57525027877146206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0.34503167869671808</v>
      </c>
      <c r="C187" s="274">
        <f>IF(C$9=0,0,C$9/NMM_fec!C$9)</f>
        <v>0.34503167869671814</v>
      </c>
      <c r="D187" s="274">
        <f>IF(D$9=0,0,D$9/NMM_fec!D$9)</f>
        <v>0.34691906381557236</v>
      </c>
      <c r="E187" s="274">
        <f>IF(E$9=0,0,E$9/NMM_fec!E$9)</f>
        <v>0.34691906381557247</v>
      </c>
      <c r="F187" s="274">
        <f>IF(F$9=0,0,F$9/NMM_fec!F$9)</f>
        <v>0.34988641359299782</v>
      </c>
      <c r="G187" s="274">
        <f>IF(G$9=0,0,G$9/NMM_fec!G$9)</f>
        <v>0.351449601701815</v>
      </c>
      <c r="H187" s="274">
        <f>IF(H$9=0,0,H$9/NMM_fec!H$9)</f>
        <v>0.35867576153880659</v>
      </c>
      <c r="I187" s="274">
        <f>IF(I$9=0,0,I$9/NMM_fec!I$9)</f>
        <v>0.35996915668645796</v>
      </c>
      <c r="J187" s="274">
        <f>IF(J$9=0,0,J$9/NMM_fec!J$9)</f>
        <v>0.35996915668645768</v>
      </c>
      <c r="K187" s="274">
        <f>IF(K$9=0,0,K$9/NMM_fec!K$9)</f>
        <v>0.35996915668645779</v>
      </c>
      <c r="L187" s="274">
        <f>IF(L$9=0,0,L$9/NMM_fec!L$9)</f>
        <v>0.35996915668645785</v>
      </c>
      <c r="M187" s="274">
        <f>IF(M$9=0,0,M$9/NMM_fec!M$9)</f>
        <v>0.35996915668645785</v>
      </c>
      <c r="N187" s="274">
        <f>IF(N$9=0,0,N$9/NMM_fec!N$9)</f>
        <v>0.35996915668645774</v>
      </c>
      <c r="O187" s="274">
        <f>IF(O$9=0,0,O$9/NMM_fec!O$9)</f>
        <v>0.35996915668645763</v>
      </c>
      <c r="P187" s="274">
        <f>IF(P$9=0,0,P$9/NMM_fec!P$9)</f>
        <v>0.35996915668645774</v>
      </c>
      <c r="Q187" s="274">
        <f>IF(Q$9=0,0,Q$9/NMM_fec!Q$9)</f>
        <v>0.35996915668645779</v>
      </c>
      <c r="R187" s="274">
        <f>IF(R$9=0,0,R$9/NMM_fec!R$9)</f>
        <v>0.3599691566864579</v>
      </c>
      <c r="S187" s="274">
        <f>IF(S$9=0,0,S$9/NMM_fec!S$9)</f>
        <v>0.3646969365028877</v>
      </c>
      <c r="T187" s="274">
        <f>IF(T$9=0,0,T$9/NMM_fec!T$9)</f>
        <v>0.37342157344336535</v>
      </c>
      <c r="U187" s="274">
        <f>IF(U$9=0,0,U$9/NMM_fec!U$9)</f>
        <v>0.38156281572074335</v>
      </c>
      <c r="V187" s="274">
        <f>IF(V$9=0,0,V$9/NMM_fec!V$9)</f>
        <v>0.3815628157207433</v>
      </c>
      <c r="W187" s="274">
        <f>IF(W$9=0,0,W$9/NMM_fec!W$9)</f>
        <v>0.38951700330737171</v>
      </c>
      <c r="X187" s="274">
        <f>IF(X$9=0,0,X$9/NMM_fec!X$9)</f>
        <v>0.39678195207514888</v>
      </c>
      <c r="Y187" s="274">
        <f>IF(Y$9=0,0,Y$9/NMM_fec!Y$9)</f>
        <v>0.40041688062308106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0.50967608806421671</v>
      </c>
      <c r="C188" s="275">
        <f>IF(C$10=0,0,C$10/NMM_fec!C$10)</f>
        <v>0.50877830260205326</v>
      </c>
      <c r="D188" s="275">
        <f>IF(D$10=0,0,D$10/NMM_fec!D$10)</f>
        <v>0.53745601807676002</v>
      </c>
      <c r="E188" s="275">
        <f>IF(E$10=0,0,E$10/NMM_fec!E$10)</f>
        <v>0.53851808415029156</v>
      </c>
      <c r="F188" s="275">
        <f>IF(F$10=0,0,F$10/NMM_fec!F$10)</f>
        <v>0.53132986470822474</v>
      </c>
      <c r="G188" s="275">
        <f>IF(G$10=0,0,G$10/NMM_fec!G$10)</f>
        <v>0.52450601421775589</v>
      </c>
      <c r="H188" s="275">
        <f>IF(H$10=0,0,H$10/NMM_fec!H$10)</f>
        <v>0.53891694516608712</v>
      </c>
      <c r="I188" s="275">
        <f>IF(I$10=0,0,I$10/NMM_fec!I$10)</f>
        <v>0.54184601998141091</v>
      </c>
      <c r="J188" s="275">
        <f>IF(J$10=0,0,J$10/NMM_fec!J$10)</f>
        <v>0.54931756946917265</v>
      </c>
      <c r="K188" s="275">
        <f>IF(K$10=0,0,K$10/NMM_fec!K$10)</f>
        <v>0.54607071893383918</v>
      </c>
      <c r="L188" s="275">
        <f>IF(L$10=0,0,L$10/NMM_fec!L$10)</f>
        <v>0.56059754554847363</v>
      </c>
      <c r="M188" s="275">
        <f>IF(M$10=0,0,M$10/NMM_fec!M$10)</f>
        <v>0.55569576404199439</v>
      </c>
      <c r="N188" s="275">
        <f>IF(N$10=0,0,N$10/NMM_fec!N$10)</f>
        <v>0.55340137195668893</v>
      </c>
      <c r="O188" s="275">
        <f>IF(O$10=0,0,O$10/NMM_fec!O$10)</f>
        <v>0.55965555865032102</v>
      </c>
      <c r="P188" s="275">
        <f>IF(P$10=0,0,P$10/NMM_fec!P$10)</f>
        <v>0.56795095051303612</v>
      </c>
      <c r="Q188" s="275">
        <f>IF(Q$10=0,0,Q$10/NMM_fec!Q$10)</f>
        <v>0.5827216312131509</v>
      </c>
      <c r="R188" s="275">
        <f>IF(R$10=0,0,R$10/NMM_fec!R$10)</f>
        <v>0.59088826548065865</v>
      </c>
      <c r="S188" s="275">
        <f>IF(S$10=0,0,S$10/NMM_fec!S$10)</f>
        <v>0.60299422523354862</v>
      </c>
      <c r="T188" s="275">
        <f>IF(T$10=0,0,T$10/NMM_fec!T$10)</f>
        <v>0.63382278080742804</v>
      </c>
      <c r="U188" s="275">
        <f>IF(U$10=0,0,U$10/NMM_fec!U$10)</f>
        <v>0.639665106275776</v>
      </c>
      <c r="V188" s="275">
        <f>IF(V$10=0,0,V$10/NMM_fec!V$10)</f>
        <v>0.65274908422932632</v>
      </c>
      <c r="W188" s="275">
        <f>IF(W$10=0,0,W$10/NMM_fec!W$10)</f>
        <v>0.67927270516231797</v>
      </c>
      <c r="X188" s="275">
        <f>IF(X$10=0,0,X$10/NMM_fec!X$10)</f>
        <v>0.70865370380739745</v>
      </c>
      <c r="Y188" s="275">
        <f>IF(Y$10=0,0,Y$10/NMM_fec!Y$10)</f>
        <v>0.72349396150729139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0.48750429686007712</v>
      </c>
      <c r="C189" s="276">
        <f>IF(C$16=0,0,C$16/NMM_fec!C$16)</f>
        <v>0.48750429686007762</v>
      </c>
      <c r="D189" s="276">
        <f>IF(D$16=0,0,D$16/NMM_fec!D$16)</f>
        <v>0.49017103273414758</v>
      </c>
      <c r="E189" s="276">
        <f>IF(E$16=0,0,E$16/NMM_fec!E$16)</f>
        <v>0.49017103273414747</v>
      </c>
      <c r="F189" s="276">
        <f>IF(F$16=0,0,F$16/NMM_fec!F$16)</f>
        <v>0.49436367896375127</v>
      </c>
      <c r="G189" s="276">
        <f>IF(G$16=0,0,G$16/NMM_fec!G$16)</f>
        <v>0.49657234839007031</v>
      </c>
      <c r="H189" s="276">
        <f>IF(H$16=0,0,H$16/NMM_fec!H$16)</f>
        <v>0.50678237891143496</v>
      </c>
      <c r="I189" s="276">
        <f>IF(I$16=0,0,I$16/NMM_fec!I$16)</f>
        <v>0.50860985079575483</v>
      </c>
      <c r="J189" s="276">
        <f>IF(J$16=0,0,J$16/NMM_fec!J$16)</f>
        <v>0.50860985079575471</v>
      </c>
      <c r="K189" s="276">
        <f>IF(K$16=0,0,K$16/NMM_fec!K$16)</f>
        <v>0.5086098507957546</v>
      </c>
      <c r="L189" s="276">
        <f>IF(L$16=0,0,L$16/NMM_fec!L$16)</f>
        <v>0.5086098507957546</v>
      </c>
      <c r="M189" s="276">
        <f>IF(M$16=0,0,M$16/NMM_fec!M$16)</f>
        <v>0.5086098507957546</v>
      </c>
      <c r="N189" s="276">
        <f>IF(N$16=0,0,N$16/NMM_fec!N$16)</f>
        <v>0.50860985079575471</v>
      </c>
      <c r="O189" s="276">
        <f>IF(O$16=0,0,O$16/NMM_fec!O$16)</f>
        <v>0.50860985079575438</v>
      </c>
      <c r="P189" s="276">
        <f>IF(P$16=0,0,P$16/NMM_fec!P$16)</f>
        <v>0.5086098507957546</v>
      </c>
      <c r="Q189" s="276">
        <f>IF(Q$16=0,0,Q$16/NMM_fec!Q$16)</f>
        <v>0.50860985079575494</v>
      </c>
      <c r="R189" s="276">
        <f>IF(R$16=0,0,R$16/NMM_fec!R$16)</f>
        <v>0.5086098507957546</v>
      </c>
      <c r="S189" s="276">
        <f>IF(S$16=0,0,S$16/NMM_fec!S$16)</f>
        <v>0.51528985474154854</v>
      </c>
      <c r="T189" s="276">
        <f>IF(T$16=0,0,T$16/NMM_fec!T$16)</f>
        <v>0.52761712281470885</v>
      </c>
      <c r="U189" s="276">
        <f>IF(U$16=0,0,U$16/NMM_fec!U$16)</f>
        <v>0.53912009728648003</v>
      </c>
      <c r="V189" s="276">
        <f>IF(V$16=0,0,V$16/NMM_fec!V$16)</f>
        <v>0.5391200972864798</v>
      </c>
      <c r="W189" s="276">
        <f>IF(W$16=0,0,W$16/NMM_fec!W$16)</f>
        <v>0.55035877728583404</v>
      </c>
      <c r="X189" s="276">
        <f>IF(X$16=0,0,X$16/NMM_fec!X$16)</f>
        <v>0.56062361370357339</v>
      </c>
      <c r="Y189" s="276">
        <f>IF(Y$16=0,0,Y$16/NMM_fec!Y$16)</f>
        <v>0.56575949946510606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0.31477373237186707</v>
      </c>
      <c r="C190" s="276">
        <f>IF(C$17=0,0,C$17/NMM_fec!C$17)</f>
        <v>0.31513140596373346</v>
      </c>
      <c r="D190" s="276">
        <f>IF(D$17=0,0,D$17/NMM_fec!D$17)</f>
        <v>0.30855693956795399</v>
      </c>
      <c r="E190" s="276">
        <f>IF(E$17=0,0,E$17/NMM_fec!E$17)</f>
        <v>0.30516907689977724</v>
      </c>
      <c r="F190" s="276">
        <f>IF(F$17=0,0,F$17/NMM_fec!F$17)</f>
        <v>0.30713100927331943</v>
      </c>
      <c r="G190" s="276">
        <f>IF(G$17=0,0,G$17/NMM_fec!G$17)</f>
        <v>0.31158194080901164</v>
      </c>
      <c r="H190" s="276">
        <f>IF(H$17=0,0,H$17/NMM_fec!H$17)</f>
        <v>0.31683159841296404</v>
      </c>
      <c r="I190" s="276">
        <f>IF(I$17=0,0,I$17/NMM_fec!I$17)</f>
        <v>0.31966438276454895</v>
      </c>
      <c r="J190" s="276">
        <f>IF(J$17=0,0,J$17/NMM_fec!J$17)</f>
        <v>0.31782082034864217</v>
      </c>
      <c r="K190" s="276">
        <f>IF(K$17=0,0,K$17/NMM_fec!K$17)</f>
        <v>0.32031137134108578</v>
      </c>
      <c r="L190" s="276">
        <f>IF(L$17=0,0,L$17/NMM_fec!L$17)</f>
        <v>0.31512097380706167</v>
      </c>
      <c r="M190" s="276">
        <f>IF(M$17=0,0,M$17/NMM_fec!M$17)</f>
        <v>0.31294150999855685</v>
      </c>
      <c r="N190" s="276">
        <f>IF(N$17=0,0,N$17/NMM_fec!N$17)</f>
        <v>0.31236913534626631</v>
      </c>
      <c r="O190" s="276">
        <f>IF(O$17=0,0,O$17/NMM_fec!O$17)</f>
        <v>0.31100268603743958</v>
      </c>
      <c r="P190" s="276">
        <f>IF(P$17=0,0,P$17/NMM_fec!P$17)</f>
        <v>0.31229063614285824</v>
      </c>
      <c r="Q190" s="276">
        <f>IF(Q$17=0,0,Q$17/NMM_fec!Q$17)</f>
        <v>0.31427956873816648</v>
      </c>
      <c r="R190" s="276">
        <f>IF(R$17=0,0,R$17/NMM_fec!R$17)</f>
        <v>0.31579573858291826</v>
      </c>
      <c r="S190" s="276">
        <f>IF(S$17=0,0,S$17/NMM_fec!S$17)</f>
        <v>0.32050447068784599</v>
      </c>
      <c r="T190" s="276">
        <f>IF(T$17=0,0,T$17/NMM_fec!T$17)</f>
        <v>0.3257509585972338</v>
      </c>
      <c r="U190" s="276">
        <f>IF(U$17=0,0,U$17/NMM_fec!U$17)</f>
        <v>0.33123430283215316</v>
      </c>
      <c r="V190" s="276">
        <f>IF(V$17=0,0,V$17/NMM_fec!V$17)</f>
        <v>0.33236052000252803</v>
      </c>
      <c r="W190" s="276">
        <f>IF(W$17=0,0,W$17/NMM_fec!W$17)</f>
        <v>0.33817130224973868</v>
      </c>
      <c r="X190" s="276">
        <f>IF(X$17=0,0,X$17/NMM_fec!X$17)</f>
        <v>0.34320953714156699</v>
      </c>
      <c r="Y190" s="276">
        <f>IF(Y$17=0,0,Y$17/NMM_fec!Y$17)</f>
        <v>0.34313670277026942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0.44637759962701495</v>
      </c>
      <c r="C191" s="276">
        <f>IF(C$25=0,0,C$25/NMM_fec!C$25)</f>
        <v>0.44681887942475113</v>
      </c>
      <c r="D191" s="276">
        <f>IF(D$25=0,0,D$25/NMM_fec!D$25)</f>
        <v>0.46318740602280933</v>
      </c>
      <c r="E191" s="276">
        <f>IF(E$25=0,0,E$25/NMM_fec!E$25)</f>
        <v>0.47603585344658944</v>
      </c>
      <c r="F191" s="276">
        <f>IF(F$25=0,0,F$25/NMM_fec!F$25)</f>
        <v>0.47722553185826183</v>
      </c>
      <c r="G191" s="276">
        <f>IF(G$25=0,0,G$25/NMM_fec!G$25)</f>
        <v>0.47791103035498006</v>
      </c>
      <c r="H191" s="276">
        <f>IF(H$25=0,0,H$25/NMM_fec!H$25)</f>
        <v>0.49078634215545769</v>
      </c>
      <c r="I191" s="276">
        <f>IF(I$25=0,0,I$25/NMM_fec!I$25)</f>
        <v>0.49343052246592606</v>
      </c>
      <c r="J191" s="276">
        <f>IF(J$25=0,0,J$25/NMM_fec!J$25)</f>
        <v>0.49648105749669125</v>
      </c>
      <c r="K191" s="276">
        <f>IF(K$25=0,0,K$25/NMM_fec!K$25)</f>
        <v>0.48937365120496062</v>
      </c>
      <c r="L191" s="276">
        <f>IF(L$25=0,0,L$25/NMM_fec!L$25)</f>
        <v>0.49878552478699739</v>
      </c>
      <c r="M191" s="276">
        <f>IF(M$25=0,0,M$25/NMM_fec!M$25)</f>
        <v>0.50031517313893015</v>
      </c>
      <c r="N191" s="276">
        <f>IF(N$25=0,0,N$25/NMM_fec!N$25)</f>
        <v>0.49968664485219433</v>
      </c>
      <c r="O191" s="276">
        <f>IF(O$25=0,0,O$25/NMM_fec!O$25)</f>
        <v>0.5007250013627621</v>
      </c>
      <c r="P191" s="276">
        <f>IF(P$25=0,0,P$25/NMM_fec!P$25)</f>
        <v>0.50001659796718068</v>
      </c>
      <c r="Q191" s="276">
        <f>IF(Q$25=0,0,Q$25/NMM_fec!Q$25)</f>
        <v>0.49981415653219552</v>
      </c>
      <c r="R191" s="276">
        <f>IF(R$25=0,0,R$25/NMM_fec!R$25)</f>
        <v>0.49938878978173812</v>
      </c>
      <c r="S191" s="276">
        <f>IF(S$25=0,0,S$25/NMM_fec!S$25)</f>
        <v>0.50570387935357686</v>
      </c>
      <c r="T191" s="276">
        <f>IF(T$25=0,0,T$25/NMM_fec!T$25)</f>
        <v>0.51828413353974456</v>
      </c>
      <c r="U191" s="276">
        <f>IF(U$25=0,0,U$25/NMM_fec!U$25)</f>
        <v>0.53013469301869331</v>
      </c>
      <c r="V191" s="276">
        <f>IF(V$25=0,0,V$25/NMM_fec!V$25)</f>
        <v>0.5295077274869624</v>
      </c>
      <c r="W191" s="276">
        <f>IF(W$25=0,0,W$25/NMM_fec!W$25)</f>
        <v>0.54105052426520095</v>
      </c>
      <c r="X191" s="276">
        <f>IF(X$25=0,0,X$25/NMM_fec!X$25)</f>
        <v>0.55213185644691698</v>
      </c>
      <c r="Y191" s="276">
        <f>IF(Y$25=0,0,Y$25/NMM_fec!Y$25)</f>
        <v>0.55444319740344739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0.49702098629420521</v>
      </c>
      <c r="C192" s="277">
        <f>IF(C$33=0,0,C$33/NMM_fec!C$33)</f>
        <v>0.49674864108591776</v>
      </c>
      <c r="D192" s="277">
        <f>IF(D$33=0,0,D$33/NMM_fec!D$33)</f>
        <v>0.49624776247141883</v>
      </c>
      <c r="E192" s="277">
        <f>IF(E$33=0,0,E$33/NMM_fec!E$33)</f>
        <v>0.49449605978259342</v>
      </c>
      <c r="F192" s="277">
        <f>IF(F$33=0,0,F$33/NMM_fec!F$33)</f>
        <v>0.49535177087758392</v>
      </c>
      <c r="G192" s="277">
        <f>IF(G$33=0,0,G$33/NMM_fec!G$33)</f>
        <v>0.49637397302428921</v>
      </c>
      <c r="H192" s="277">
        <f>IF(H$33=0,0,H$33/NMM_fec!H$33)</f>
        <v>0.50915384954850151</v>
      </c>
      <c r="I192" s="277">
        <f>IF(I$33=0,0,I$33/NMM_fec!I$33)</f>
        <v>0.50934094420114173</v>
      </c>
      <c r="J192" s="277">
        <f>IF(J$33=0,0,J$33/NMM_fec!J$33)</f>
        <v>0.51247833954144939</v>
      </c>
      <c r="K192" s="277">
        <f>IF(K$33=0,0,K$33/NMM_fec!K$33)</f>
        <v>0.50344490111372198</v>
      </c>
      <c r="L192" s="277">
        <f>IF(L$33=0,0,L$33/NMM_fec!L$33)</f>
        <v>0.50845642900376586</v>
      </c>
      <c r="M192" s="277">
        <f>IF(M$33=0,0,M$33/NMM_fec!M$33)</f>
        <v>0.50290058760701783</v>
      </c>
      <c r="N192" s="277">
        <f>IF(N$33=0,0,N$33/NMM_fec!N$33)</f>
        <v>0.50063396709614671</v>
      </c>
      <c r="O192" s="277">
        <f>IF(O$33=0,0,O$33/NMM_fec!O$33)</f>
        <v>0.49825308973601584</v>
      </c>
      <c r="P192" s="277">
        <f>IF(P$33=0,0,P$33/NMM_fec!P$33)</f>
        <v>0.50210333890553105</v>
      </c>
      <c r="Q192" s="277">
        <f>IF(Q$33=0,0,Q$33/NMM_fec!Q$33)</f>
        <v>0.51277348489744035</v>
      </c>
      <c r="R192" s="277">
        <f>IF(R$33=0,0,R$33/NMM_fec!R$33)</f>
        <v>0.51740774999122485</v>
      </c>
      <c r="S192" s="277">
        <f>IF(S$33=0,0,S$33/NMM_fec!S$33)</f>
        <v>0.51905828952382349</v>
      </c>
      <c r="T192" s="277">
        <f>IF(T$33=0,0,T$33/NMM_fec!T$33)</f>
        <v>0.53174863346753476</v>
      </c>
      <c r="U192" s="277">
        <f>IF(U$33=0,0,U$33/NMM_fec!U$33)</f>
        <v>0.53715539521066369</v>
      </c>
      <c r="V192" s="277">
        <f>IF(V$33=0,0,V$33/NMM_fec!V$33)</f>
        <v>0.54167098087788068</v>
      </c>
      <c r="W192" s="277">
        <f>IF(W$33=0,0,W$33/NMM_fec!W$33)</f>
        <v>0.55028660086182124</v>
      </c>
      <c r="X192" s="277">
        <f>IF(X$33=0,0,X$33/NMM_fec!X$33)</f>
        <v>0.56157749155293357</v>
      </c>
      <c r="Y192" s="277">
        <f>IF(Y$33=0,0,Y$33/NMM_fec!Y$33)</f>
        <v>0.56769595385824489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0.44356930340439621</v>
      </c>
      <c r="C194" s="320">
        <f>IF(C$48=0,0,C$48/NMM_fec!C$48)</f>
        <v>0.44577230599337275</v>
      </c>
      <c r="D194" s="320">
        <f>IF(D$48=0,0,D$48/NMM_fec!D$48)</f>
        <v>0.45565342648536261</v>
      </c>
      <c r="E194" s="320">
        <f>IF(E$48=0,0,E$48/NMM_fec!E$48)</f>
        <v>0.46374146995551752</v>
      </c>
      <c r="F194" s="320">
        <f>IF(F$48=0,0,F$48/NMM_fec!F$48)</f>
        <v>0.4604645212440211</v>
      </c>
      <c r="G194" s="320">
        <f>IF(G$48=0,0,G$48/NMM_fec!G$48)</f>
        <v>0.46338475090643216</v>
      </c>
      <c r="H194" s="320">
        <f>IF(H$48=0,0,H$48/NMM_fec!H$48)</f>
        <v>0.47673007732631828</v>
      </c>
      <c r="I194" s="320">
        <f>IF(I$48=0,0,I$48/NMM_fec!I$48)</f>
        <v>0.47774098981919844</v>
      </c>
      <c r="J194" s="320">
        <f>IF(J$48=0,0,J$48/NMM_fec!J$48)</f>
        <v>0.4804163428470053</v>
      </c>
      <c r="K194" s="320">
        <f>IF(K$48=0,0,K$48/NMM_fec!K$48)</f>
        <v>0.47533016920629206</v>
      </c>
      <c r="L194" s="320">
        <f>IF(L$48=0,0,L$48/NMM_fec!L$48)</f>
        <v>0.48165710865559064</v>
      </c>
      <c r="M194" s="320">
        <f>IF(M$48=0,0,M$48/NMM_fec!M$48)</f>
        <v>0.48149405728107542</v>
      </c>
      <c r="N194" s="320">
        <f>IF(N$48=0,0,N$48/NMM_fec!N$48)</f>
        <v>0.48048643976816724</v>
      </c>
      <c r="O194" s="320">
        <f>IF(O$48=0,0,O$48/NMM_fec!O$48)</f>
        <v>0.48083244219164345</v>
      </c>
      <c r="P194" s="320">
        <f>IF(P$48=0,0,P$48/NMM_fec!P$48)</f>
        <v>0.48158420775764282</v>
      </c>
      <c r="Q194" s="320">
        <f>IF(Q$48=0,0,Q$48/NMM_fec!Q$48)</f>
        <v>0.48375964786757714</v>
      </c>
      <c r="R194" s="320">
        <f>IF(R$48=0,0,R$48/NMM_fec!R$48)</f>
        <v>0.48507059896774318</v>
      </c>
      <c r="S194" s="320">
        <f>IF(S$48=0,0,S$48/NMM_fec!S$48)</f>
        <v>0.49070776758657481</v>
      </c>
      <c r="T194" s="320">
        <f>IF(T$48=0,0,T$48/NMM_fec!T$48)</f>
        <v>0.49097528489368536</v>
      </c>
      <c r="U194" s="320">
        <f>IF(U$48=0,0,U$48/NMM_fec!U$48)</f>
        <v>0.49550250332291995</v>
      </c>
      <c r="V194" s="320">
        <f>IF(V$48=0,0,V$48/NMM_fec!V$48)</f>
        <v>0.49714518572159522</v>
      </c>
      <c r="W194" s="320">
        <f>IF(W$48=0,0,W$48/NMM_fec!W$48)</f>
        <v>0.49662166255593315</v>
      </c>
      <c r="X194" s="320">
        <f>IF(X$48=0,0,X$48/NMM_fec!X$48)</f>
        <v>0.50495979993225892</v>
      </c>
      <c r="Y194" s="320">
        <f>IF(Y$48=0,0,Y$48/NMM_fec!Y$48)</f>
        <v>0.50496630143660248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0.41054048754397798</v>
      </c>
      <c r="C195" s="273">
        <f>IF(C$49=0,0,C$49/NMM_fec!C$49)</f>
        <v>0.41233788217194878</v>
      </c>
      <c r="D195" s="273">
        <f>IF(D$49=0,0,D$49/NMM_fec!D$49)</f>
        <v>0.41233788217194889</v>
      </c>
      <c r="E195" s="273">
        <f>IF(E$49=0,0,E$49/NMM_fec!E$49)</f>
        <v>0.41233788217194872</v>
      </c>
      <c r="F195" s="273">
        <f>IF(F$49=0,0,F$49/NMM_fec!F$49)</f>
        <v>0.41233788217194872</v>
      </c>
      <c r="G195" s="273">
        <f>IF(G$49=0,0,G$49/NMM_fec!G$49)</f>
        <v>0.41564687492732533</v>
      </c>
      <c r="H195" s="273">
        <f>IF(H$49=0,0,H$49/NMM_fec!H$49)</f>
        <v>0.42631574373675984</v>
      </c>
      <c r="I195" s="273">
        <f>IF(I$49=0,0,I$49/NMM_fec!I$49)</f>
        <v>0.42631574373675984</v>
      </c>
      <c r="J195" s="273">
        <f>IF(J$49=0,0,J$49/NMM_fec!J$49)</f>
        <v>0.42631574373675996</v>
      </c>
      <c r="K195" s="273">
        <f>IF(K$49=0,0,K$49/NMM_fec!K$49)</f>
        <v>0.42631574373675962</v>
      </c>
      <c r="L195" s="273">
        <f>IF(L$49=0,0,L$49/NMM_fec!L$49)</f>
        <v>0.42631574373675968</v>
      </c>
      <c r="M195" s="273">
        <f>IF(M$49=0,0,M$49/NMM_fec!M$49)</f>
        <v>0.42631574373675996</v>
      </c>
      <c r="N195" s="273">
        <f>IF(N$49=0,0,N$49/NMM_fec!N$49)</f>
        <v>0.42631574373676001</v>
      </c>
      <c r="O195" s="273">
        <f>IF(O$49=0,0,O$49/NMM_fec!O$49)</f>
        <v>0.42631574373675979</v>
      </c>
      <c r="P195" s="273">
        <f>IF(P$49=0,0,P$49/NMM_fec!P$49)</f>
        <v>0.42631574373675979</v>
      </c>
      <c r="Q195" s="273">
        <f>IF(Q$49=0,0,Q$49/NMM_fec!Q$49)</f>
        <v>0.42631574373675973</v>
      </c>
      <c r="R195" s="273">
        <f>IF(R$49=0,0,R$49/NMM_fec!R$49)</f>
        <v>0.42631574373675973</v>
      </c>
      <c r="S195" s="273">
        <f>IF(S$49=0,0,S$49/NMM_fec!S$49)</f>
        <v>0.43120064410942327</v>
      </c>
      <c r="T195" s="273">
        <f>IF(T$49=0,0,T$49/NMM_fec!T$49)</f>
        <v>0.43120064410942344</v>
      </c>
      <c r="U195" s="273">
        <f>IF(U$49=0,0,U$49/NMM_fec!U$49)</f>
        <v>0.43661870130630459</v>
      </c>
      <c r="V195" s="273">
        <f>IF(V$49=0,0,V$49/NMM_fec!V$49)</f>
        <v>0.43661870130630459</v>
      </c>
      <c r="W195" s="273">
        <f>IF(W$49=0,0,W$49/NMM_fec!W$49)</f>
        <v>0.43661870130630454</v>
      </c>
      <c r="X195" s="273">
        <f>IF(X$49=0,0,X$49/NMM_fec!X$49)</f>
        <v>0.44296979026520877</v>
      </c>
      <c r="Y195" s="273">
        <f>IF(Y$49=0,0,Y$49/NMM_fec!Y$49)</f>
        <v>0.4429697902652085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0.10657180190312043</v>
      </c>
      <c r="C196" s="274">
        <f>IF(C$50=0,0,C$50/NMM_fec!C$50)</f>
        <v>0.10703838580908245</v>
      </c>
      <c r="D196" s="274">
        <f>IF(D$50=0,0,D$50/NMM_fec!D$50)</f>
        <v>0.10703838580908245</v>
      </c>
      <c r="E196" s="274">
        <f>IF(E$50=0,0,E$50/NMM_fec!E$50)</f>
        <v>0.10703838580908245</v>
      </c>
      <c r="F196" s="274">
        <f>IF(F$50=0,0,F$50/NMM_fec!F$50)</f>
        <v>0.10703838580908247</v>
      </c>
      <c r="G196" s="274">
        <f>IF(G$50=0,0,G$50/NMM_fec!G$50)</f>
        <v>0.107897363988152</v>
      </c>
      <c r="H196" s="274">
        <f>IF(H$50=0,0,H$50/NMM_fec!H$50)</f>
        <v>0.11066688516276608</v>
      </c>
      <c r="I196" s="274">
        <f>IF(I$50=0,0,I$50/NMM_fec!I$50)</f>
        <v>0.1106668851627661</v>
      </c>
      <c r="J196" s="274">
        <f>IF(J$50=0,0,J$50/NMM_fec!J$50)</f>
        <v>0.11066688516276607</v>
      </c>
      <c r="K196" s="274">
        <f>IF(K$50=0,0,K$50/NMM_fec!K$50)</f>
        <v>0.11066688516276608</v>
      </c>
      <c r="L196" s="274">
        <f>IF(L$50=0,0,L$50/NMM_fec!L$50)</f>
        <v>0.11066688516276608</v>
      </c>
      <c r="M196" s="274">
        <f>IF(M$50=0,0,M$50/NMM_fec!M$50)</f>
        <v>0.11066688516276603</v>
      </c>
      <c r="N196" s="274">
        <f>IF(N$50=0,0,N$50/NMM_fec!N$50)</f>
        <v>0.11066688516276607</v>
      </c>
      <c r="O196" s="274">
        <f>IF(O$50=0,0,O$50/NMM_fec!O$50)</f>
        <v>0.11066688516276607</v>
      </c>
      <c r="P196" s="274">
        <f>IF(P$50=0,0,P$50/NMM_fec!P$50)</f>
        <v>0.11066688516276608</v>
      </c>
      <c r="Q196" s="274">
        <f>IF(Q$50=0,0,Q$50/NMM_fec!Q$50)</f>
        <v>0.11066688516276603</v>
      </c>
      <c r="R196" s="274">
        <f>IF(R$50=0,0,R$50/NMM_fec!R$50)</f>
        <v>0.11066688516276607</v>
      </c>
      <c r="S196" s="274">
        <f>IF(S$50=0,0,S$50/NMM_fec!S$50)</f>
        <v>0.11193495165225258</v>
      </c>
      <c r="T196" s="274">
        <f>IF(T$50=0,0,T$50/NMM_fec!T$50)</f>
        <v>0.1119349516522526</v>
      </c>
      <c r="U196" s="274">
        <f>IF(U$50=0,0,U$50/NMM_fec!U$50)</f>
        <v>0.113341419798038</v>
      </c>
      <c r="V196" s="274">
        <f>IF(V$50=0,0,V$50/NMM_fec!V$50)</f>
        <v>0.11334141979803798</v>
      </c>
      <c r="W196" s="274">
        <f>IF(W$50=0,0,W$50/NMM_fec!W$50)</f>
        <v>0.11334141979803798</v>
      </c>
      <c r="X196" s="274">
        <f>IF(X$50=0,0,X$50/NMM_fec!X$50)</f>
        <v>0.11499009274244491</v>
      </c>
      <c r="Y196" s="274">
        <f>IF(Y$50=0,0,Y$50/NMM_fec!Y$50)</f>
        <v>0.11499009274244493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0.58204611894947833</v>
      </c>
      <c r="C197" s="274">
        <f>IF(C$51=0,0,C$51/NMM_fec!C$51)</f>
        <v>0.58459438544004916</v>
      </c>
      <c r="D197" s="274">
        <f>IF(D$51=0,0,D$51/NMM_fec!D$51)</f>
        <v>0.58459438544004905</v>
      </c>
      <c r="E197" s="274">
        <f>IF(E$51=0,0,E$51/NMM_fec!E$51)</f>
        <v>0.58459438544004916</v>
      </c>
      <c r="F197" s="274">
        <f>IF(F$51=0,0,F$51/NMM_fec!F$51)</f>
        <v>0.58459438544004916</v>
      </c>
      <c r="G197" s="274">
        <f>IF(G$51=0,0,G$51/NMM_fec!G$51)</f>
        <v>0.58928572880162822</v>
      </c>
      <c r="H197" s="274">
        <f>IF(H$51=0,0,H$51/NMM_fec!H$51)</f>
        <v>0.60441157843770654</v>
      </c>
      <c r="I197" s="274">
        <f>IF(I$51=0,0,I$51/NMM_fec!I$51)</f>
        <v>0.60441157843770654</v>
      </c>
      <c r="J197" s="274">
        <f>IF(J$51=0,0,J$51/NMM_fec!J$51)</f>
        <v>0.60441157843770654</v>
      </c>
      <c r="K197" s="274">
        <f>IF(K$51=0,0,K$51/NMM_fec!K$51)</f>
        <v>0.60441157843770643</v>
      </c>
      <c r="L197" s="274">
        <f>IF(L$51=0,0,L$51/NMM_fec!L$51)</f>
        <v>0.60441157843770665</v>
      </c>
      <c r="M197" s="274">
        <f>IF(M$51=0,0,M$51/NMM_fec!M$51)</f>
        <v>0.60441157843770632</v>
      </c>
      <c r="N197" s="274">
        <f>IF(N$51=0,0,N$51/NMM_fec!N$51)</f>
        <v>0.60441157843770654</v>
      </c>
      <c r="O197" s="274">
        <f>IF(O$51=0,0,O$51/NMM_fec!O$51)</f>
        <v>0.60441157843770654</v>
      </c>
      <c r="P197" s="274">
        <f>IF(P$51=0,0,P$51/NMM_fec!P$51)</f>
        <v>0.60441157843770643</v>
      </c>
      <c r="Q197" s="274">
        <f>IF(Q$51=0,0,Q$51/NMM_fec!Q$51)</f>
        <v>0.60441157843770621</v>
      </c>
      <c r="R197" s="274">
        <f>IF(R$51=0,0,R$51/NMM_fec!R$51)</f>
        <v>0.60441157843770688</v>
      </c>
      <c r="S197" s="274">
        <f>IF(S$51=0,0,S$51/NMM_fec!S$51)</f>
        <v>0.61133717381655228</v>
      </c>
      <c r="T197" s="274">
        <f>IF(T$51=0,0,T$51/NMM_fec!T$51)</f>
        <v>0.61133717381655239</v>
      </c>
      <c r="U197" s="274">
        <f>IF(U$51=0,0,U$51/NMM_fec!U$51)</f>
        <v>0.61901865532537237</v>
      </c>
      <c r="V197" s="274">
        <f>IF(V$51=0,0,V$51/NMM_fec!V$51)</f>
        <v>0.61901865532537237</v>
      </c>
      <c r="W197" s="274">
        <f>IF(W$51=0,0,W$51/NMM_fec!W$51)</f>
        <v>0.61901865532537215</v>
      </c>
      <c r="X197" s="274">
        <f>IF(X$51=0,0,X$51/NMM_fec!X$51)</f>
        <v>0.62802294793911073</v>
      </c>
      <c r="Y197" s="274">
        <f>IF(Y$51=0,0,Y$51/NMM_fec!Y$51)</f>
        <v>0.62802294793911118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0.40661778047198771</v>
      </c>
      <c r="C198" s="274">
        <f>IF(C$52=0,0,C$52/NMM_fec!C$52)</f>
        <v>0.40839800102618901</v>
      </c>
      <c r="D198" s="274">
        <f>IF(D$52=0,0,D$52/NMM_fec!D$52)</f>
        <v>0.40839800102618878</v>
      </c>
      <c r="E198" s="274">
        <f>IF(E$52=0,0,E$52/NMM_fec!E$52)</f>
        <v>0.40839800102618901</v>
      </c>
      <c r="F198" s="274">
        <f>IF(F$52=0,0,F$52/NMM_fec!F$52)</f>
        <v>0.40839800102618889</v>
      </c>
      <c r="G198" s="274">
        <f>IF(G$52=0,0,G$52/NMM_fec!G$52)</f>
        <v>0.41167537641451779</v>
      </c>
      <c r="H198" s="274">
        <f>IF(H$52=0,0,H$52/NMM_fec!H$52)</f>
        <v>0.42224230437183491</v>
      </c>
      <c r="I198" s="274">
        <f>IF(I$52=0,0,I$52/NMM_fec!I$52)</f>
        <v>0.4222423043718348</v>
      </c>
      <c r="J198" s="274">
        <f>IF(J$52=0,0,J$52/NMM_fec!J$52)</f>
        <v>0.4222423043718348</v>
      </c>
      <c r="K198" s="274">
        <f>IF(K$52=0,0,K$52/NMM_fec!K$52)</f>
        <v>0.42224230437183491</v>
      </c>
      <c r="L198" s="274">
        <f>IF(L$52=0,0,L$52/NMM_fec!L$52)</f>
        <v>0.42224230437183491</v>
      </c>
      <c r="M198" s="274">
        <f>IF(M$52=0,0,M$52/NMM_fec!M$52)</f>
        <v>0.4222423043718348</v>
      </c>
      <c r="N198" s="274">
        <f>IF(N$52=0,0,N$52/NMM_fec!N$52)</f>
        <v>0.42224230437183474</v>
      </c>
      <c r="O198" s="274">
        <f>IF(O$52=0,0,O$52/NMM_fec!O$52)</f>
        <v>0.42224230437183474</v>
      </c>
      <c r="P198" s="274">
        <f>IF(P$52=0,0,P$52/NMM_fec!P$52)</f>
        <v>0.42224230437183485</v>
      </c>
      <c r="Q198" s="274">
        <f>IF(Q$52=0,0,Q$52/NMM_fec!Q$52)</f>
        <v>0.42224230437183469</v>
      </c>
      <c r="R198" s="274">
        <f>IF(R$52=0,0,R$52/NMM_fec!R$52)</f>
        <v>0.42224230437183474</v>
      </c>
      <c r="S198" s="274">
        <f>IF(S$52=0,0,S$52/NMM_fec!S$52)</f>
        <v>0.42708052960813742</v>
      </c>
      <c r="T198" s="274">
        <f>IF(T$52=0,0,T$52/NMM_fec!T$52)</f>
        <v>0.42708052960813725</v>
      </c>
      <c r="U198" s="274">
        <f>IF(U$52=0,0,U$52/NMM_fec!U$52)</f>
        <v>0.432446817364665</v>
      </c>
      <c r="V198" s="274">
        <f>IF(V$52=0,0,V$52/NMM_fec!V$52)</f>
        <v>0.43244681736466506</v>
      </c>
      <c r="W198" s="274">
        <f>IF(W$52=0,0,W$52/NMM_fec!W$52)</f>
        <v>0.43244681736466495</v>
      </c>
      <c r="X198" s="274">
        <f>IF(X$52=0,0,X$52/NMM_fec!X$52)</f>
        <v>0.43873722178128899</v>
      </c>
      <c r="Y198" s="274">
        <f>IF(Y$52=0,0,Y$52/NMM_fec!Y$52)</f>
        <v>0.4387372217812891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0.59858887372509606</v>
      </c>
      <c r="C199" s="275">
        <f>IF(C$53=0,0,C$53/NMM_fec!C$53)</f>
        <v>0.60015054627152187</v>
      </c>
      <c r="D199" s="275">
        <f>IF(D$53=0,0,D$53/NMM_fec!D$53)</f>
        <v>0.63052942588446226</v>
      </c>
      <c r="E199" s="275">
        <f>IF(E$53=0,0,E$53/NMM_fec!E$53)</f>
        <v>0.6317754141868942</v>
      </c>
      <c r="F199" s="275">
        <f>IF(F$53=0,0,F$53/NMM_fec!F$53)</f>
        <v>0.61805588103076481</v>
      </c>
      <c r="G199" s="275">
        <f>IF(G$53=0,0,G$53/NMM_fec!G$53)</f>
        <v>0.61227890284500441</v>
      </c>
      <c r="H199" s="275">
        <f>IF(H$53=0,0,H$53/NMM_fec!H$53)</f>
        <v>0.63224956676064992</v>
      </c>
      <c r="I199" s="275">
        <f>IF(I$53=0,0,I$53/NMM_fec!I$53)</f>
        <v>0.63340184962645962</v>
      </c>
      <c r="J199" s="275">
        <f>IF(J$53=0,0,J$53/NMM_fec!J$53)</f>
        <v>0.64213586831554448</v>
      </c>
      <c r="K199" s="275">
        <f>IF(K$53=0,0,K$53/NMM_fec!K$53)</f>
        <v>0.63834039680020316</v>
      </c>
      <c r="L199" s="275">
        <f>IF(L$53=0,0,L$53/NMM_fec!L$53)</f>
        <v>0.65532182419396323</v>
      </c>
      <c r="M199" s="275">
        <f>IF(M$53=0,0,M$53/NMM_fec!M$53)</f>
        <v>0.64959178769249493</v>
      </c>
      <c r="N199" s="275">
        <f>IF(N$53=0,0,N$53/NMM_fec!N$53)</f>
        <v>0.64690971172070733</v>
      </c>
      <c r="O199" s="275">
        <f>IF(O$53=0,0,O$53/NMM_fec!O$53)</f>
        <v>0.6542206695824847</v>
      </c>
      <c r="P199" s="275">
        <f>IF(P$53=0,0,P$53/NMM_fec!P$53)</f>
        <v>0.66391773545629207</v>
      </c>
      <c r="Q199" s="275">
        <f>IF(Q$53=0,0,Q$53/NMM_fec!Q$53)</f>
        <v>0.68118422100880227</v>
      </c>
      <c r="R199" s="275">
        <f>IF(R$53=0,0,R$53/NMM_fec!R$53)</f>
        <v>0.69073077309095998</v>
      </c>
      <c r="S199" s="275">
        <f>IF(S$53=0,0,S$53/NMM_fec!S$53)</f>
        <v>0.70371660291107341</v>
      </c>
      <c r="T199" s="275">
        <f>IF(T$53=0,0,T$53/NMM_fec!T$53)</f>
        <v>0.72241241295848935</v>
      </c>
      <c r="U199" s="275">
        <f>IF(U$53=0,0,U$53/NMM_fec!U$53)</f>
        <v>0.72248079637318496</v>
      </c>
      <c r="V199" s="275">
        <f>IF(V$53=0,0,V$53/NMM_fec!V$53)</f>
        <v>0.73725872113235591</v>
      </c>
      <c r="W199" s="275">
        <f>IF(W$53=0,0,W$53/NMM_fec!W$53)</f>
        <v>0.75154923300016996</v>
      </c>
      <c r="X199" s="275">
        <f>IF(X$53=0,0,X$53/NMM_fec!X$53)</f>
        <v>0.78089675758857013</v>
      </c>
      <c r="Y199" s="275">
        <f>IF(Y$53=0,0,Y$53/NMM_fec!Y$53)</f>
        <v>0.79001256855927982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0.4943268350221704</v>
      </c>
      <c r="C200" s="276">
        <f>IF(C$59=0,0,C$59/NMM_fec!C$59)</f>
        <v>0.49649105615184708</v>
      </c>
      <c r="D200" s="276">
        <f>IF(D$59=0,0,D$59/NMM_fec!D$59)</f>
        <v>0.49649105615184735</v>
      </c>
      <c r="E200" s="276">
        <f>IF(E$59=0,0,E$59/NMM_fec!E$59)</f>
        <v>0.49649105615184719</v>
      </c>
      <c r="F200" s="276">
        <f>IF(F$59=0,0,F$59/NMM_fec!F$59)</f>
        <v>0.49649105615184713</v>
      </c>
      <c r="G200" s="276">
        <f>IF(G$59=0,0,G$59/NMM_fec!G$59)</f>
        <v>0.50047537430195732</v>
      </c>
      <c r="H200" s="276">
        <f>IF(H$59=0,0,H$59/NMM_fec!H$59)</f>
        <v>0.51332163018133548</v>
      </c>
      <c r="I200" s="276">
        <f>IF(I$59=0,0,I$59/NMM_fec!I$59)</f>
        <v>0.51332163018133525</v>
      </c>
      <c r="J200" s="276">
        <f>IF(J$59=0,0,J$59/NMM_fec!J$59)</f>
        <v>0.51332163018133559</v>
      </c>
      <c r="K200" s="276">
        <f>IF(K$59=0,0,K$59/NMM_fec!K$59)</f>
        <v>0.5133216301813357</v>
      </c>
      <c r="L200" s="276">
        <f>IF(L$59=0,0,L$59/NMM_fec!L$59)</f>
        <v>0.51332163018133536</v>
      </c>
      <c r="M200" s="276">
        <f>IF(M$59=0,0,M$59/NMM_fec!M$59)</f>
        <v>0.51332163018133536</v>
      </c>
      <c r="N200" s="276">
        <f>IF(N$59=0,0,N$59/NMM_fec!N$59)</f>
        <v>0.51332163018133536</v>
      </c>
      <c r="O200" s="276">
        <f>IF(O$59=0,0,O$59/NMM_fec!O$59)</f>
        <v>0.51332163018133525</v>
      </c>
      <c r="P200" s="276">
        <f>IF(P$59=0,0,P$59/NMM_fec!P$59)</f>
        <v>0.51332163018133559</v>
      </c>
      <c r="Q200" s="276">
        <f>IF(Q$59=0,0,Q$59/NMM_fec!Q$59)</f>
        <v>0.51332163018133514</v>
      </c>
      <c r="R200" s="276">
        <f>IF(R$59=0,0,R$59/NMM_fec!R$59)</f>
        <v>0.51332163018133503</v>
      </c>
      <c r="S200" s="276">
        <f>IF(S$59=0,0,S$59/NMM_fec!S$59)</f>
        <v>0.51920347963073643</v>
      </c>
      <c r="T200" s="276">
        <f>IF(T$59=0,0,T$59/NMM_fec!T$59)</f>
        <v>0.51920347963073621</v>
      </c>
      <c r="U200" s="276">
        <f>IF(U$59=0,0,U$59/NMM_fec!U$59)</f>
        <v>0.52572729676294216</v>
      </c>
      <c r="V200" s="276">
        <f>IF(V$59=0,0,V$59/NMM_fec!V$59)</f>
        <v>0.52572729676294205</v>
      </c>
      <c r="W200" s="276">
        <f>IF(W$59=0,0,W$59/NMM_fec!W$59)</f>
        <v>0.52572729676294183</v>
      </c>
      <c r="X200" s="276">
        <f>IF(X$59=0,0,X$59/NMM_fec!X$59)</f>
        <v>0.53337456615354717</v>
      </c>
      <c r="Y200" s="276">
        <f>IF(Y$59=0,0,Y$59/NMM_fec!Y$59)</f>
        <v>0.53337456615354717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0.34626809268928888</v>
      </c>
      <c r="C201" s="276">
        <f>IF(C$60=0,0,C$60/NMM_fec!C$60)</f>
        <v>0.34804715039303608</v>
      </c>
      <c r="D201" s="276">
        <f>IF(D$60=0,0,D$60/NMM_fec!D$60)</f>
        <v>0.33905542684563139</v>
      </c>
      <c r="E201" s="276">
        <f>IF(E$60=0,0,E$60/NMM_fec!E$60)</f>
        <v>0.33648820806808644</v>
      </c>
      <c r="F201" s="276">
        <f>IF(F$60=0,0,F$60/NMM_fec!F$60)</f>
        <v>0.33483370866719159</v>
      </c>
      <c r="G201" s="276">
        <f>IF(G$60=0,0,G$60/NMM_fec!G$60)</f>
        <v>0.33910512843221174</v>
      </c>
      <c r="H201" s="276">
        <f>IF(H$60=0,0,H$60/NMM_fec!H$60)</f>
        <v>0.34711609204819521</v>
      </c>
      <c r="I201" s="276">
        <f>IF(I$60=0,0,I$60/NMM_fec!I$60)</f>
        <v>0.34653918092365693</v>
      </c>
      <c r="J201" s="276">
        <f>IF(J$60=0,0,J$60/NMM_fec!J$60)</f>
        <v>0.34706081038683506</v>
      </c>
      <c r="K201" s="276">
        <f>IF(K$60=0,0,K$60/NMM_fec!K$60)</f>
        <v>0.34283955607634964</v>
      </c>
      <c r="L201" s="276">
        <f>IF(L$60=0,0,L$60/NMM_fec!L$60)</f>
        <v>0.34166442600003394</v>
      </c>
      <c r="M201" s="276">
        <f>IF(M$60=0,0,M$60/NMM_fec!M$60)</f>
        <v>0.33870758835255704</v>
      </c>
      <c r="N201" s="276">
        <f>IF(N$60=0,0,N$60/NMM_fec!N$60)</f>
        <v>0.33719088411561549</v>
      </c>
      <c r="O201" s="276">
        <f>IF(O$60=0,0,O$60/NMM_fec!O$60)</f>
        <v>0.33448439230249932</v>
      </c>
      <c r="P201" s="276">
        <f>IF(P$60=0,0,P$60/NMM_fec!P$60)</f>
        <v>0.33627967119312874</v>
      </c>
      <c r="Q201" s="276">
        <f>IF(Q$60=0,0,Q$60/NMM_fec!Q$60)</f>
        <v>0.34145045816992942</v>
      </c>
      <c r="R201" s="276">
        <f>IF(R$60=0,0,R$60/NMM_fec!R$60)</f>
        <v>0.34506378292952494</v>
      </c>
      <c r="S201" s="276">
        <f>IF(S$60=0,0,S$60/NMM_fec!S$60)</f>
        <v>0.34364034669289806</v>
      </c>
      <c r="T201" s="276">
        <f>IF(T$60=0,0,T$60/NMM_fec!T$60)</f>
        <v>0.34398708764617497</v>
      </c>
      <c r="U201" s="276">
        <f>IF(U$60=0,0,U$60/NMM_fec!U$60)</f>
        <v>0.34516331435645559</v>
      </c>
      <c r="V201" s="276">
        <f>IF(V$60=0,0,V$60/NMM_fec!V$60)</f>
        <v>0.34666515085082977</v>
      </c>
      <c r="W201" s="276">
        <f>IF(W$60=0,0,W$60/NMM_fec!W$60)</f>
        <v>0.3453297894879741</v>
      </c>
      <c r="X201" s="276">
        <f>IF(X$60=0,0,X$60/NMM_fec!X$60)</f>
        <v>0.34855105641784634</v>
      </c>
      <c r="Y201" s="276">
        <f>IF(Y$60=0,0,Y$60/NMM_fec!Y$60)</f>
        <v>0.35019350617832529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0.47598056197880334</v>
      </c>
      <c r="C202" s="276">
        <f>IF(C$79=0,0,C$79/NMM_fec!C$79)</f>
        <v>0.47845527583641584</v>
      </c>
      <c r="D202" s="276">
        <f>IF(D$79=0,0,D$79/NMM_fec!D$79)</f>
        <v>0.49338209468308758</v>
      </c>
      <c r="E202" s="276">
        <f>IF(E$79=0,0,E$79/NMM_fec!E$79)</f>
        <v>0.50620915536342226</v>
      </c>
      <c r="F202" s="276">
        <f>IF(F$79=0,0,F$79/NMM_fec!F$79)</f>
        <v>0.50304608678663931</v>
      </c>
      <c r="G202" s="276">
        <f>IF(G$79=0,0,G$79/NMM_fec!G$79)</f>
        <v>0.5055417908640546</v>
      </c>
      <c r="H202" s="276">
        <f>IF(H$79=0,0,H$79/NMM_fec!H$79)</f>
        <v>0.52156771257099765</v>
      </c>
      <c r="I202" s="276">
        <f>IF(I$79=0,0,I$79/NMM_fec!I$79)</f>
        <v>0.52249724393445374</v>
      </c>
      <c r="J202" s="276">
        <f>IF(J$79=0,0,J$79/NMM_fec!J$79)</f>
        <v>0.52579808723514954</v>
      </c>
      <c r="K202" s="276">
        <f>IF(K$79=0,0,K$79/NMM_fec!K$79)</f>
        <v>0.51851251634317552</v>
      </c>
      <c r="L202" s="276">
        <f>IF(L$79=0,0,L$79/NMM_fec!L$79)</f>
        <v>0.52825602453513731</v>
      </c>
      <c r="M202" s="276">
        <f>IF(M$79=0,0,M$79/NMM_fec!M$79)</f>
        <v>0.52958215390249663</v>
      </c>
      <c r="N202" s="276">
        <f>IF(N$79=0,0,N$79/NMM_fec!N$79)</f>
        <v>0.52888294581218387</v>
      </c>
      <c r="O202" s="276">
        <f>IF(O$79=0,0,O$79/NMM_fec!O$79)</f>
        <v>0.52995128094279997</v>
      </c>
      <c r="P202" s="276">
        <f>IF(P$79=0,0,P$79/NMM_fec!P$79)</f>
        <v>0.52944155159614703</v>
      </c>
      <c r="Q202" s="276">
        <f>IF(Q$79=0,0,Q$79/NMM_fec!Q$79)</f>
        <v>0.52970294787583838</v>
      </c>
      <c r="R202" s="276">
        <f>IF(R$79=0,0,R$79/NMM_fec!R$79)</f>
        <v>0.52956791438075435</v>
      </c>
      <c r="S202" s="276">
        <f>IF(S$79=0,0,S$79/NMM_fec!S$79)</f>
        <v>0.53559010956166264</v>
      </c>
      <c r="T202" s="276">
        <f>IF(T$79=0,0,T$79/NMM_fec!T$79)</f>
        <v>0.53593242795036078</v>
      </c>
      <c r="U202" s="276">
        <f>IF(U$79=0,0,U$79/NMM_fec!U$79)</f>
        <v>0.54277406755563706</v>
      </c>
      <c r="V202" s="276">
        <f>IF(V$79=0,0,V$79/NMM_fec!V$79)</f>
        <v>0.54262551635249812</v>
      </c>
      <c r="W202" s="276">
        <f>IF(W$79=0,0,W$79/NMM_fec!W$79)</f>
        <v>0.54284064771359974</v>
      </c>
      <c r="X202" s="276">
        <f>IF(X$79=0,0,X$79/NMM_fec!X$79)</f>
        <v>0.55181900939717354</v>
      </c>
      <c r="Y202" s="276">
        <f>IF(Y$79=0,0,Y$79/NMM_fec!Y$79)</f>
        <v>0.54947143747830529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0.38358043414751369</v>
      </c>
      <c r="C203" s="277">
        <f>IF(C$89=0,0,C$89/NMM_fec!C$89)</f>
        <v>0.38498675358620427</v>
      </c>
      <c r="D203" s="277">
        <f>IF(D$89=0,0,D$89/NMM_fec!D$89)</f>
        <v>0.39005402627983504</v>
      </c>
      <c r="E203" s="277">
        <f>IF(E$89=0,0,E$89/NMM_fec!E$89)</f>
        <v>0.38891818404806849</v>
      </c>
      <c r="F203" s="277">
        <f>IF(F$89=0,0,F$89/NMM_fec!F$89)</f>
        <v>0.38277667540526911</v>
      </c>
      <c r="G203" s="277">
        <f>IF(G$89=0,0,G$89/NMM_fec!G$89)</f>
        <v>0.38618520519821786</v>
      </c>
      <c r="H203" s="277">
        <f>IF(H$89=0,0,H$89/NMM_fec!H$89)</f>
        <v>0.3933233527342932</v>
      </c>
      <c r="I203" s="277">
        <f>IF(I$89=0,0,I$89/NMM_fec!I$89)</f>
        <v>0.39500829397380283</v>
      </c>
      <c r="J203" s="277">
        <f>IF(J$89=0,0,J$89/NMM_fec!J$89)</f>
        <v>0.39948827665241871</v>
      </c>
      <c r="K203" s="277">
        <f>IF(K$89=0,0,K$89/NMM_fec!K$89)</f>
        <v>0.3967366859879487</v>
      </c>
      <c r="L203" s="277">
        <f>IF(L$89=0,0,L$89/NMM_fec!L$89)</f>
        <v>0.40080249075276847</v>
      </c>
      <c r="M203" s="277">
        <f>IF(M$89=0,0,M$89/NMM_fec!M$89)</f>
        <v>0.3956735833854248</v>
      </c>
      <c r="N203" s="277">
        <f>IF(N$89=0,0,N$89/NMM_fec!N$89)</f>
        <v>0.39324993259013397</v>
      </c>
      <c r="O203" s="277">
        <f>IF(O$89=0,0,O$89/NMM_fec!O$89)</f>
        <v>0.39275300517608042</v>
      </c>
      <c r="P203" s="277">
        <f>IF(P$89=0,0,P$89/NMM_fec!P$89)</f>
        <v>0.39834999858053244</v>
      </c>
      <c r="Q203" s="277">
        <f>IF(Q$89=0,0,Q$89/NMM_fec!Q$89)</f>
        <v>0.40832911800796801</v>
      </c>
      <c r="R203" s="277">
        <f>IF(R$89=0,0,R$89/NMM_fec!R$89)</f>
        <v>0.41414819508412654</v>
      </c>
      <c r="S203" s="277">
        <f>IF(S$89=0,0,S$89/NMM_fec!S$89)</f>
        <v>0.42157906997567596</v>
      </c>
      <c r="T203" s="277">
        <f>IF(T$89=0,0,T$89/NMM_fec!T$89)</f>
        <v>0.4196217639246021</v>
      </c>
      <c r="U203" s="277">
        <f>IF(U$89=0,0,U$89/NMM_fec!U$89)</f>
        <v>0.41694209531026433</v>
      </c>
      <c r="V203" s="277">
        <f>IF(V$89=0,0,V$89/NMM_fec!V$89)</f>
        <v>0.42519124573442463</v>
      </c>
      <c r="W203" s="277">
        <f>IF(W$89=0,0,W$89/NMM_fec!W$89)</f>
        <v>0.42044398567474173</v>
      </c>
      <c r="X203" s="277">
        <f>IF(X$89=0,0,X$89/NMM_fec!X$89)</f>
        <v>0.4284383525243643</v>
      </c>
      <c r="Y203" s="277">
        <f>IF(Y$89=0,0,Y$89/NMM_fec!Y$89)</f>
        <v>0.43214037629158053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0.39750324505942219</v>
      </c>
      <c r="C205" s="320">
        <f>IF(C$99=0,0,C$99/NMM_fec!C$99)</f>
        <v>0.3975914476349362</v>
      </c>
      <c r="D205" s="320">
        <f>IF(D$99=0,0,D$99/NMM_fec!D$99)</f>
        <v>0.39942053776785258</v>
      </c>
      <c r="E205" s="320">
        <f>IF(E$99=0,0,E$99/NMM_fec!E$99)</f>
        <v>0.3978430181741201</v>
      </c>
      <c r="F205" s="320">
        <f>IF(F$99=0,0,F$99/NMM_fec!F$99)</f>
        <v>0.39421963900262214</v>
      </c>
      <c r="G205" s="320">
        <f>IF(G$99=0,0,G$99/NMM_fec!G$99)</f>
        <v>0.39528927143919684</v>
      </c>
      <c r="H205" s="320">
        <f>IF(H$99=0,0,H$99/NMM_fec!H$99)</f>
        <v>0.39450124303092171</v>
      </c>
      <c r="I205" s="320">
        <f>IF(I$99=0,0,I$99/NMM_fec!I$99)</f>
        <v>0.39601209205040283</v>
      </c>
      <c r="J205" s="320">
        <f>IF(J$99=0,0,J$99/NMM_fec!J$99)</f>
        <v>0.39955529486924596</v>
      </c>
      <c r="K205" s="320">
        <f>IF(K$99=0,0,K$99/NMM_fec!K$99)</f>
        <v>0.39726739473132494</v>
      </c>
      <c r="L205" s="320">
        <f>IF(L$99=0,0,L$99/NMM_fec!L$99)</f>
        <v>0.3999169317894769</v>
      </c>
      <c r="M205" s="320">
        <f>IF(M$99=0,0,M$99/NMM_fec!M$99)</f>
        <v>0.39534490271640205</v>
      </c>
      <c r="N205" s="320">
        <f>IF(N$99=0,0,N$99/NMM_fec!N$99)</f>
        <v>0.40969093682766594</v>
      </c>
      <c r="O205" s="320">
        <f>IF(O$99=0,0,O$99/NMM_fec!O$99)</f>
        <v>0.40894560401054386</v>
      </c>
      <c r="P205" s="320">
        <f>IF(P$99=0,0,P$99/NMM_fec!P$99)</f>
        <v>0.43286213882775493</v>
      </c>
      <c r="Q205" s="320">
        <f>IF(Q$99=0,0,Q$99/NMM_fec!Q$99)</f>
        <v>0.44596305380958395</v>
      </c>
      <c r="R205" s="320">
        <f>IF(R$99=0,0,R$99/NMM_fec!R$99)</f>
        <v>0.45797039459089728</v>
      </c>
      <c r="S205" s="320">
        <f>IF(S$99=0,0,S$99/NMM_fec!S$99)</f>
        <v>0.46657105646379088</v>
      </c>
      <c r="T205" s="320">
        <f>IF(T$99=0,0,T$99/NMM_fec!T$99)</f>
        <v>0.4647115067507499</v>
      </c>
      <c r="U205" s="320">
        <f>IF(U$99=0,0,U$99/NMM_fec!U$99)</f>
        <v>0.46456580266432229</v>
      </c>
      <c r="V205" s="320">
        <f>IF(V$99=0,0,V$99/NMM_fec!V$99)</f>
        <v>0.47813497835886887</v>
      </c>
      <c r="W205" s="320">
        <f>IF(W$99=0,0,W$99/NMM_fec!W$99)</f>
        <v>0.47526423742444102</v>
      </c>
      <c r="X205" s="320">
        <f>IF(X$99=0,0,X$99/NMM_fec!X$99)</f>
        <v>0.48234098326802155</v>
      </c>
      <c r="Y205" s="320">
        <f>IF(Y$99=0,0,Y$99/NMM_fec!Y$99)</f>
        <v>0.49449001551280752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0.4129543833859316</v>
      </c>
      <c r="C206" s="273">
        <f>IF(C$100=0,0,C$100/NMM_fec!C$100)</f>
        <v>0.4131047652007831</v>
      </c>
      <c r="D206" s="273">
        <f>IF(D$100=0,0,D$100/NMM_fec!D$100)</f>
        <v>0.41310476520078321</v>
      </c>
      <c r="E206" s="273">
        <f>IF(E$100=0,0,E$100/NMM_fec!E$100)</f>
        <v>0.4131047652007831</v>
      </c>
      <c r="F206" s="273">
        <f>IF(F$100=0,0,F$100/NMM_fec!F$100)</f>
        <v>0.4150271887754135</v>
      </c>
      <c r="G206" s="273">
        <f>IF(G$100=0,0,G$100/NMM_fec!G$100)</f>
        <v>0.41502718877541367</v>
      </c>
      <c r="H206" s="273">
        <f>IF(H$100=0,0,H$100/NMM_fec!H$100)</f>
        <v>0.41745017386050426</v>
      </c>
      <c r="I206" s="273">
        <f>IF(I$100=0,0,I$100/NMM_fec!I$100)</f>
        <v>0.41745017386050398</v>
      </c>
      <c r="J206" s="273">
        <f>IF(J$100=0,0,J$100/NMM_fec!J$100)</f>
        <v>0.41745017386050426</v>
      </c>
      <c r="K206" s="273">
        <f>IF(K$100=0,0,K$100/NMM_fec!K$100)</f>
        <v>0.41745017386050415</v>
      </c>
      <c r="L206" s="273">
        <f>IF(L$100=0,0,L$100/NMM_fec!L$100)</f>
        <v>0.41745017386050415</v>
      </c>
      <c r="M206" s="273">
        <f>IF(M$100=0,0,M$100/NMM_fec!M$100)</f>
        <v>0.41745017386050415</v>
      </c>
      <c r="N206" s="273">
        <f>IF(N$100=0,0,N$100/NMM_fec!N$100)</f>
        <v>0.43070515647445373</v>
      </c>
      <c r="O206" s="273">
        <f>IF(O$100=0,0,O$100/NMM_fec!O$100)</f>
        <v>0.43523186032412453</v>
      </c>
      <c r="P206" s="273">
        <f>IF(P$100=0,0,P$100/NMM_fec!P$100)</f>
        <v>0.44670867429171196</v>
      </c>
      <c r="Q206" s="273">
        <f>IF(Q$100=0,0,Q$100/NMM_fec!Q$100)</f>
        <v>0.45703780686254086</v>
      </c>
      <c r="R206" s="273">
        <f>IF(R$100=0,0,R$100/NMM_fec!R$100)</f>
        <v>0.46400278504472908</v>
      </c>
      <c r="S206" s="273">
        <f>IF(S$100=0,0,S$100/NMM_fec!S$100)</f>
        <v>0.46989115531492043</v>
      </c>
      <c r="T206" s="273">
        <f>IF(T$100=0,0,T$100/NMM_fec!T$100)</f>
        <v>0.46989115531492054</v>
      </c>
      <c r="U206" s="273">
        <f>IF(U$100=0,0,U$100/NMM_fec!U$100)</f>
        <v>0.47790203978342843</v>
      </c>
      <c r="V206" s="273">
        <f>IF(V$100=0,0,V$100/NMM_fec!V$100)</f>
        <v>0.4831040091728151</v>
      </c>
      <c r="W206" s="273">
        <f>IF(W$100=0,0,W$100/NMM_fec!W$100)</f>
        <v>0.48511000310143537</v>
      </c>
      <c r="X206" s="273">
        <f>IF(X$100=0,0,X$100/NMM_fec!X$100)</f>
        <v>0.49040382041645447</v>
      </c>
      <c r="Y206" s="273">
        <f>IF(Y$100=0,0,Y$100/NMM_fec!Y$100)</f>
        <v>0.4963634383748089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0.10718708099988464</v>
      </c>
      <c r="C207" s="274">
        <f>IF(C$101=0,0,C$101/NMM_fec!C$101)</f>
        <v>0.10722611433726491</v>
      </c>
      <c r="D207" s="274">
        <f>IF(D$101=0,0,D$101/NMM_fec!D$101)</f>
        <v>0.10722611433726499</v>
      </c>
      <c r="E207" s="274">
        <f>IF(E$101=0,0,E$101/NMM_fec!E$101)</f>
        <v>0.10722611433726494</v>
      </c>
      <c r="F207" s="274">
        <f>IF(F$101=0,0,F$101/NMM_fec!F$101)</f>
        <v>0.1077251015854943</v>
      </c>
      <c r="G207" s="274">
        <f>IF(G$101=0,0,G$101/NMM_fec!G$101)</f>
        <v>0.10772510158549434</v>
      </c>
      <c r="H207" s="274">
        <f>IF(H$101=0,0,H$101/NMM_fec!H$101)</f>
        <v>0.10835401535666603</v>
      </c>
      <c r="I207" s="274">
        <f>IF(I$101=0,0,I$101/NMM_fec!I$101)</f>
        <v>0.10835401535666603</v>
      </c>
      <c r="J207" s="274">
        <f>IF(J$101=0,0,J$101/NMM_fec!J$101)</f>
        <v>0.10835401535666596</v>
      </c>
      <c r="K207" s="274">
        <f>IF(K$101=0,0,K$101/NMM_fec!K$101)</f>
        <v>0.10835401535666596</v>
      </c>
      <c r="L207" s="274">
        <f>IF(L$101=0,0,L$101/NMM_fec!L$101)</f>
        <v>0.108354015356666</v>
      </c>
      <c r="M207" s="274">
        <f>IF(M$101=0,0,M$101/NMM_fec!M$101)</f>
        <v>0.10835401535666597</v>
      </c>
      <c r="N207" s="274">
        <f>IF(N$101=0,0,N$101/NMM_fec!N$101)</f>
        <v>0.11296945750711136</v>
      </c>
      <c r="O207" s="274">
        <f>IF(O$101=0,0,O$101/NMM_fec!O$101)</f>
        <v>0.11296945750711142</v>
      </c>
      <c r="P207" s="274">
        <f>IF(P$101=0,0,P$101/NMM_fec!P$101)</f>
        <v>0.11814198732563691</v>
      </c>
      <c r="Q207" s="274">
        <f>IF(Q$101=0,0,Q$101/NMM_fec!Q$101)</f>
        <v>0.11895949909088686</v>
      </c>
      <c r="R207" s="274">
        <f>IF(R$101=0,0,R$101/NMM_fec!R$101)</f>
        <v>0.12043728340396587</v>
      </c>
      <c r="S207" s="274">
        <f>IF(S$101=0,0,S$101/NMM_fec!S$101)</f>
        <v>0.12196567793493869</v>
      </c>
      <c r="T207" s="274">
        <f>IF(T$101=0,0,T$101/NMM_fec!T$101)</f>
        <v>0.12196567793493875</v>
      </c>
      <c r="U207" s="274">
        <f>IF(U$101=0,0,U$101/NMM_fec!U$101)</f>
        <v>0.12417950011824787</v>
      </c>
      <c r="V207" s="274">
        <f>IF(V$101=0,0,V$101/NMM_fec!V$101)</f>
        <v>0.12539522679961854</v>
      </c>
      <c r="W207" s="274">
        <f>IF(W$101=0,0,W$101/NMM_fec!W$101)</f>
        <v>0.12591590569870009</v>
      </c>
      <c r="X207" s="274">
        <f>IF(X$101=0,0,X$101/NMM_fec!X$101)</f>
        <v>0.12728997714138834</v>
      </c>
      <c r="Y207" s="274">
        <f>IF(Y$101=0,0,Y$101/NMM_fec!Y$101)</f>
        <v>0.12929993118357533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0.58567554276694167</v>
      </c>
      <c r="C208" s="274">
        <f>IF(C$102=0,0,C$102/NMM_fec!C$102)</f>
        <v>0.58588882286416044</v>
      </c>
      <c r="D208" s="274">
        <f>IF(D$102=0,0,D$102/NMM_fec!D$102)</f>
        <v>0.58588882286416077</v>
      </c>
      <c r="E208" s="274">
        <f>IF(E$102=0,0,E$102/NMM_fec!E$102)</f>
        <v>0.58588882286416055</v>
      </c>
      <c r="F208" s="274">
        <f>IF(F$102=0,0,F$102/NMM_fec!F$102)</f>
        <v>0.58861531401136191</v>
      </c>
      <c r="G208" s="274">
        <f>IF(G$102=0,0,G$102/NMM_fec!G$102)</f>
        <v>0.58861531401136202</v>
      </c>
      <c r="H208" s="274">
        <f>IF(H$102=0,0,H$102/NMM_fec!H$102)</f>
        <v>0.59205173014331147</v>
      </c>
      <c r="I208" s="274">
        <f>IF(I$102=0,0,I$102/NMM_fec!I$102)</f>
        <v>0.59205173014331147</v>
      </c>
      <c r="J208" s="274">
        <f>IF(J$102=0,0,J$102/NMM_fec!J$102)</f>
        <v>0.59205173014331114</v>
      </c>
      <c r="K208" s="274">
        <f>IF(K$102=0,0,K$102/NMM_fec!K$102)</f>
        <v>0.59205173014331103</v>
      </c>
      <c r="L208" s="274">
        <f>IF(L$102=0,0,L$102/NMM_fec!L$102)</f>
        <v>0.59205173014331114</v>
      </c>
      <c r="M208" s="274">
        <f>IF(M$102=0,0,M$102/NMM_fec!M$102)</f>
        <v>0.59205173014331114</v>
      </c>
      <c r="N208" s="274">
        <f>IF(N$102=0,0,N$102/NMM_fec!N$102)</f>
        <v>0.60946255904471347</v>
      </c>
      <c r="O208" s="274">
        <f>IF(O$102=0,0,O$102/NMM_fec!O$102)</f>
        <v>0.61727073565550017</v>
      </c>
      <c r="P208" s="274">
        <f>IF(P$102=0,0,P$102/NMM_fec!P$102)</f>
        <v>0.63215966400568313</v>
      </c>
      <c r="Q208" s="274">
        <f>IF(Q$102=0,0,Q$102/NMM_fec!Q$102)</f>
        <v>0.64555969952084769</v>
      </c>
      <c r="R208" s="274">
        <f>IF(R$102=0,0,R$102/NMM_fec!R$102)</f>
        <v>0.65761973148449615</v>
      </c>
      <c r="S208" s="274">
        <f>IF(S$102=0,0,S$102/NMM_fec!S$102)</f>
        <v>0.66642653160374976</v>
      </c>
      <c r="T208" s="274">
        <f>IF(T$102=0,0,T$102/NMM_fec!T$102)</f>
        <v>0.66642653160374987</v>
      </c>
      <c r="U208" s="274">
        <f>IF(U$102=0,0,U$102/NMM_fec!U$102)</f>
        <v>0.67639988035910792</v>
      </c>
      <c r="V208" s="274">
        <f>IF(V$102=0,0,V$102/NMM_fec!V$102)</f>
        <v>0.68516575720845896</v>
      </c>
      <c r="W208" s="274">
        <f>IF(W$102=0,0,W$102/NMM_fec!W$102)</f>
        <v>0.68801077261500077</v>
      </c>
      <c r="X208" s="274">
        <f>IF(X$102=0,0,X$102/NMM_fec!X$102)</f>
        <v>0.6955187673331128</v>
      </c>
      <c r="Y208" s="274">
        <f>IF(Y$102=0,0,Y$102/NMM_fec!Y$102)</f>
        <v>0.70258289251553452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0.40913049895084247</v>
      </c>
      <c r="C209" s="274">
        <f>IF(C$103=0,0,C$103/NMM_fec!C$103)</f>
        <v>0.40927948825672844</v>
      </c>
      <c r="D209" s="274">
        <f>IF(D$103=0,0,D$103/NMM_fec!D$103)</f>
        <v>0.4092794882567285</v>
      </c>
      <c r="E209" s="274">
        <f>IF(E$103=0,0,E$103/NMM_fec!E$103)</f>
        <v>0.40927948825672866</v>
      </c>
      <c r="F209" s="274">
        <f>IF(F$103=0,0,F$103/NMM_fec!F$103)</f>
        <v>0.41118411052961629</v>
      </c>
      <c r="G209" s="274">
        <f>IF(G$103=0,0,G$103/NMM_fec!G$103)</f>
        <v>0.41118411052961612</v>
      </c>
      <c r="H209" s="274">
        <f>IF(H$103=0,0,H$103/NMM_fec!H$103)</f>
        <v>0.41358465920205212</v>
      </c>
      <c r="I209" s="274">
        <f>IF(I$103=0,0,I$103/NMM_fec!I$103)</f>
        <v>0.41358465920205201</v>
      </c>
      <c r="J209" s="274">
        <f>IF(J$103=0,0,J$103/NMM_fec!J$103)</f>
        <v>0.41358465920205179</v>
      </c>
      <c r="K209" s="274">
        <f>IF(K$103=0,0,K$103/NMM_fec!K$103)</f>
        <v>0.4135846592020519</v>
      </c>
      <c r="L209" s="274">
        <f>IF(L$103=0,0,L$103/NMM_fec!L$103)</f>
        <v>0.41358465920205195</v>
      </c>
      <c r="M209" s="274">
        <f>IF(M$103=0,0,M$103/NMM_fec!M$103)</f>
        <v>0.41358465920205184</v>
      </c>
      <c r="N209" s="274">
        <f>IF(N$103=0,0,N$103/NMM_fec!N$103)</f>
        <v>0.43120169039905332</v>
      </c>
      <c r="O209" s="274">
        <f>IF(O$103=0,0,O$103/NMM_fec!O$103)</f>
        <v>0.43120169039905309</v>
      </c>
      <c r="P209" s="274">
        <f>IF(P$103=0,0,P$103/NMM_fec!P$103)</f>
        <v>0.45094511176803098</v>
      </c>
      <c r="Q209" s="274">
        <f>IF(Q$103=0,0,Q$103/NMM_fec!Q$103)</f>
        <v>0.45406553442806441</v>
      </c>
      <c r="R209" s="274">
        <f>IF(R$103=0,0,R$103/NMM_fec!R$103)</f>
        <v>0.45970620145352792</v>
      </c>
      <c r="S209" s="274">
        <f>IF(S$103=0,0,S$103/NMM_fec!S$103)</f>
        <v>0.46554004645814512</v>
      </c>
      <c r="T209" s="274">
        <f>IF(T$103=0,0,T$103/NMM_fec!T$103)</f>
        <v>0.46554004645814512</v>
      </c>
      <c r="U209" s="274">
        <f>IF(U$103=0,0,U$103/NMM_fec!U$103)</f>
        <v>0.47399015225444613</v>
      </c>
      <c r="V209" s="274">
        <f>IF(V$103=0,0,V$103/NMM_fec!V$103)</f>
        <v>0.47863055162997875</v>
      </c>
      <c r="W209" s="274">
        <f>IF(W$103=0,0,W$103/NMM_fec!W$103)</f>
        <v>0.48061797041018289</v>
      </c>
      <c r="X209" s="274">
        <f>IF(X$103=0,0,X$103/NMM_fec!X$103)</f>
        <v>0.48586276791466715</v>
      </c>
      <c r="Y209" s="274">
        <f>IF(Y$103=0,0,Y$103/NMM_fec!Y$103)</f>
        <v>0.49353471394097126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0.60143910772206532</v>
      </c>
      <c r="C210" s="275">
        <f>IF(C$104=0,0,C$104/NMM_fec!C$104)</f>
        <v>0.60059831808458475</v>
      </c>
      <c r="D210" s="275">
        <f>IF(D$104=0,0,D$104/NMM_fec!D$104)</f>
        <v>0.63099986335381375</v>
      </c>
      <c r="E210" s="275">
        <f>IF(E$104=0,0,E$104/NMM_fec!E$104)</f>
        <v>0.63224678128706024</v>
      </c>
      <c r="F210" s="275">
        <f>IF(F$104=0,0,F$104/NMM_fec!F$104)</f>
        <v>0.62139534162696575</v>
      </c>
      <c r="G210" s="275">
        <f>IF(G$104=0,0,G$104/NMM_fec!G$104)</f>
        <v>0.61068641870756357</v>
      </c>
      <c r="H210" s="275">
        <f>IF(H$104=0,0,H$104/NMM_fec!H$104)</f>
        <v>0.6184132023383252</v>
      </c>
      <c r="I210" s="275">
        <f>IF(I$104=0,0,I$104/NMM_fec!I$104)</f>
        <v>0.61954026825423547</v>
      </c>
      <c r="J210" s="275">
        <f>IF(J$104=0,0,J$104/NMM_fec!J$104)</f>
        <v>0.62808314870961246</v>
      </c>
      <c r="K210" s="275">
        <f>IF(K$104=0,0,K$104/NMM_fec!K$104)</f>
        <v>0.62437073858300329</v>
      </c>
      <c r="L210" s="275">
        <f>IF(L$104=0,0,L$104/NMM_fec!L$104)</f>
        <v>0.64098053864764537</v>
      </c>
      <c r="M210" s="275">
        <f>IF(M$104=0,0,M$104/NMM_fec!M$104)</f>
        <v>0.63537590021263013</v>
      </c>
      <c r="N210" s="275">
        <f>IF(N$104=0,0,N$104/NMM_fec!N$104)</f>
        <v>0.65970521398600179</v>
      </c>
      <c r="O210" s="275">
        <f>IF(O$104=0,0,O$104/NMM_fec!O$104)</f>
        <v>0.66716077839207222</v>
      </c>
      <c r="P210" s="275">
        <f>IF(P$104=0,0,P$104/NMM_fec!P$104)</f>
        <v>0.70804970245099552</v>
      </c>
      <c r="Q210" s="275">
        <f>IF(Q$104=0,0,Q$104/NMM_fec!Q$104)</f>
        <v>0.73149086760053816</v>
      </c>
      <c r="R210" s="275">
        <f>IF(R$104=0,0,R$104/NMM_fec!R$104)</f>
        <v>0.75095680678460897</v>
      </c>
      <c r="S210" s="275">
        <f>IF(S$104=0,0,S$104/NMM_fec!S$104)</f>
        <v>0.76600676364787157</v>
      </c>
      <c r="T210" s="275">
        <f>IF(T$104=0,0,T$104/NMM_fec!T$104)</f>
        <v>0.7863574515369367</v>
      </c>
      <c r="U210" s="275">
        <f>IF(U$104=0,0,U$104/NMM_fec!U$104)</f>
        <v>0.79077049258913001</v>
      </c>
      <c r="V210" s="275">
        <f>IF(V$104=0,0,V$104/NMM_fec!V$104)</f>
        <v>0.81484529824705221</v>
      </c>
      <c r="W210" s="275">
        <f>IF(W$104=0,0,W$104/NMM_fec!W$104)</f>
        <v>0.83408876171373159</v>
      </c>
      <c r="X210" s="275">
        <f>IF(X$104=0,0,X$104/NMM_fec!X$104)</f>
        <v>0.86355557556517581</v>
      </c>
      <c r="Y210" s="275">
        <f>IF(Y$104=0,0,Y$104/NMM_fec!Y$104)</f>
        <v>0.88743133378544892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0.38213095424492705</v>
      </c>
      <c r="C211" s="276">
        <f>IF(C$110=0,0,C$110/NMM_fec!C$110)</f>
        <v>0.3825342150747903</v>
      </c>
      <c r="D211" s="276">
        <f>IF(D$110=0,0,D$110/NMM_fec!D$110)</f>
        <v>0.37872789228055642</v>
      </c>
      <c r="E211" s="276">
        <f>IF(E$110=0,0,E$110/NMM_fec!E$110)</f>
        <v>0.37657860507960217</v>
      </c>
      <c r="F211" s="276">
        <f>IF(F$110=0,0,F$110/NMM_fec!F$110)</f>
        <v>0.3749121869202201</v>
      </c>
      <c r="G211" s="276">
        <f>IF(G$110=0,0,G$110/NMM_fec!G$110)</f>
        <v>0.37714289869626944</v>
      </c>
      <c r="H211" s="276">
        <f>IF(H$110=0,0,H$110/NMM_fec!H$110)</f>
        <v>0.37591532232535646</v>
      </c>
      <c r="I211" s="276">
        <f>IF(I$110=0,0,I$110/NMM_fec!I$110)</f>
        <v>0.37704794902691519</v>
      </c>
      <c r="J211" s="276">
        <f>IF(J$110=0,0,J$110/NMM_fec!J$110)</f>
        <v>0.37872061225062098</v>
      </c>
      <c r="K211" s="276">
        <f>IF(K$110=0,0,K$110/NMM_fec!K$110)</f>
        <v>0.37744416504332584</v>
      </c>
      <c r="L211" s="276">
        <f>IF(L$110=0,0,L$110/NMM_fec!L$110)</f>
        <v>0.37721848493943377</v>
      </c>
      <c r="M211" s="276">
        <f>IF(M$110=0,0,M$110/NMM_fec!M$110)</f>
        <v>0.37412426513053471</v>
      </c>
      <c r="N211" s="276">
        <f>IF(N$110=0,0,N$110/NMM_fec!N$110)</f>
        <v>0.38825304934186983</v>
      </c>
      <c r="O211" s="276">
        <f>IF(O$110=0,0,O$110/NMM_fec!O$110)</f>
        <v>0.3867416180042561</v>
      </c>
      <c r="P211" s="276">
        <f>IF(P$110=0,0,P$110/NMM_fec!P$110)</f>
        <v>0.40815291937956577</v>
      </c>
      <c r="Q211" s="276">
        <f>IF(Q$110=0,0,Q$110/NMM_fec!Q$110)</f>
        <v>0.41715100437591096</v>
      </c>
      <c r="R211" s="276">
        <f>IF(R$110=0,0,R$110/NMM_fec!R$110)</f>
        <v>0.4270067785437669</v>
      </c>
      <c r="S211" s="276">
        <f>IF(S$110=0,0,S$110/NMM_fec!S$110)</f>
        <v>0.43389304649479005</v>
      </c>
      <c r="T211" s="276">
        <f>IF(T$110=0,0,T$110/NMM_fec!T$110)</f>
        <v>0.43209206458254223</v>
      </c>
      <c r="U211" s="276">
        <f>IF(U$110=0,0,U$110/NMM_fec!U$110)</f>
        <v>0.4341584695582873</v>
      </c>
      <c r="V211" s="276">
        <f>IF(V$110=0,0,V$110/NMM_fec!V$110)</f>
        <v>0.44420188610041705</v>
      </c>
      <c r="W211" s="276">
        <f>IF(W$110=0,0,W$110/NMM_fec!W$110)</f>
        <v>0.4422938134727693</v>
      </c>
      <c r="X211" s="276">
        <f>IF(X$110=0,0,X$110/NMM_fec!X$110)</f>
        <v>0.44678287670906325</v>
      </c>
      <c r="Y211" s="276">
        <f>IF(Y$110=0,0,Y$110/NMM_fec!Y$110)</f>
        <v>0.45743621447407651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0.49936725989296732</v>
      </c>
      <c r="C212" s="276">
        <f>IF(C$118=0,0,C$118/NMM_fec!C$118)</f>
        <v>0.49954910989345502</v>
      </c>
      <c r="D212" s="276">
        <f>IF(D$118=0,0,D$118/NMM_fec!D$118)</f>
        <v>0.49954910989345502</v>
      </c>
      <c r="E212" s="276">
        <f>IF(E$118=0,0,E$118/NMM_fec!E$118)</f>
        <v>0.4995491098934553</v>
      </c>
      <c r="F212" s="276">
        <f>IF(F$118=0,0,F$118/NMM_fec!F$118)</f>
        <v>0.50187381071136528</v>
      </c>
      <c r="G212" s="276">
        <f>IF(G$118=0,0,G$118/NMM_fec!G$118)</f>
        <v>0.50187381071136539</v>
      </c>
      <c r="H212" s="276">
        <f>IF(H$118=0,0,H$118/NMM_fec!H$118)</f>
        <v>0.50480381816832076</v>
      </c>
      <c r="I212" s="276">
        <f>IF(I$118=0,0,I$118/NMM_fec!I$118)</f>
        <v>0.50480381816832065</v>
      </c>
      <c r="J212" s="276">
        <f>IF(J$118=0,0,J$118/NMM_fec!J$118)</f>
        <v>0.50480381816832076</v>
      </c>
      <c r="K212" s="276">
        <f>IF(K$118=0,0,K$118/NMM_fec!K$118)</f>
        <v>0.50480381816832054</v>
      </c>
      <c r="L212" s="276">
        <f>IF(L$118=0,0,L$118/NMM_fec!L$118)</f>
        <v>0.50480381816832065</v>
      </c>
      <c r="M212" s="276">
        <f>IF(M$118=0,0,M$118/NMM_fec!M$118)</f>
        <v>0.50480381816832076</v>
      </c>
      <c r="N212" s="276">
        <f>IF(N$118=0,0,N$118/NMM_fec!N$118)</f>
        <v>0.52630641604077233</v>
      </c>
      <c r="O212" s="276">
        <f>IF(O$118=0,0,O$118/NMM_fec!O$118)</f>
        <v>0.52630641604077244</v>
      </c>
      <c r="P212" s="276">
        <f>IF(P$118=0,0,P$118/NMM_fec!P$118)</f>
        <v>0.55040439518244322</v>
      </c>
      <c r="Q212" s="276">
        <f>IF(Q$118=0,0,Q$118/NMM_fec!Q$118)</f>
        <v>0.55421305016525346</v>
      </c>
      <c r="R212" s="276">
        <f>IF(R$118=0,0,R$118/NMM_fec!R$118)</f>
        <v>0.56109780806938825</v>
      </c>
      <c r="S212" s="276">
        <f>IF(S$118=0,0,S$118/NMM_fec!S$118)</f>
        <v>0.56821835078636085</v>
      </c>
      <c r="T212" s="276">
        <f>IF(T$118=0,0,T$118/NMM_fec!T$118)</f>
        <v>0.56821835078636085</v>
      </c>
      <c r="U212" s="276">
        <f>IF(U$118=0,0,U$118/NMM_fec!U$118)</f>
        <v>0.57853218998467382</v>
      </c>
      <c r="V212" s="276">
        <f>IF(V$118=0,0,V$118/NMM_fec!V$118)</f>
        <v>0.58419606380222366</v>
      </c>
      <c r="W212" s="276">
        <f>IF(W$118=0,0,W$118/NMM_fec!W$118)</f>
        <v>0.58662182251020401</v>
      </c>
      <c r="X212" s="276">
        <f>IF(X$118=0,0,X$118/NMM_fec!X$118)</f>
        <v>0.59302339893929945</v>
      </c>
      <c r="Y212" s="276">
        <f>IF(Y$118=0,0,Y$118/NMM_fec!Y$118)</f>
        <v>0.60238744946847422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0.40887400778399491</v>
      </c>
      <c r="C213" s="276">
        <f>IF(C$119=0,0,C$119/NMM_fec!C$119)</f>
        <v>0.40896303455187433</v>
      </c>
      <c r="D213" s="276">
        <f>IF(D$119=0,0,D$119/NMM_fec!D$119)</f>
        <v>0.41075950134558359</v>
      </c>
      <c r="E213" s="276">
        <f>IF(E$119=0,0,E$119/NMM_fec!E$119)</f>
        <v>0.40909040416871406</v>
      </c>
      <c r="F213" s="276">
        <f>IF(F$119=0,0,F$119/NMM_fec!F$119)</f>
        <v>0.40532403897769353</v>
      </c>
      <c r="G213" s="276">
        <f>IF(G$119=0,0,G$119/NMM_fec!G$119)</f>
        <v>0.40649964171853592</v>
      </c>
      <c r="H213" s="276">
        <f>IF(H$119=0,0,H$119/NMM_fec!H$119)</f>
        <v>0.40559238064676939</v>
      </c>
      <c r="I213" s="276">
        <f>IF(I$119=0,0,I$119/NMM_fec!I$119)</f>
        <v>0.40717800608165011</v>
      </c>
      <c r="J213" s="276">
        <f>IF(J$119=0,0,J$119/NMM_fec!J$119)</f>
        <v>0.41086636126492371</v>
      </c>
      <c r="K213" s="276">
        <f>IF(K$119=0,0,K$119/NMM_fec!K$119)</f>
        <v>0.40848759190324385</v>
      </c>
      <c r="L213" s="276">
        <f>IF(L$119=0,0,L$119/NMM_fec!L$119)</f>
        <v>0.41115903134640197</v>
      </c>
      <c r="M213" s="276">
        <f>IF(M$119=0,0,M$119/NMM_fec!M$119)</f>
        <v>0.40639160114823858</v>
      </c>
      <c r="N213" s="276">
        <f>IF(N$119=0,0,N$119/NMM_fec!N$119)</f>
        <v>0.42125684851345518</v>
      </c>
      <c r="O213" s="276">
        <f>IF(O$119=0,0,O$119/NMM_fec!O$119)</f>
        <v>0.42027853162121565</v>
      </c>
      <c r="P213" s="276">
        <f>IF(P$119=0,0,P$119/NMM_fec!P$119)</f>
        <v>0.44518763282991614</v>
      </c>
      <c r="Q213" s="276">
        <f>IF(Q$119=0,0,Q$119/NMM_fec!Q$119)</f>
        <v>0.45847893781044008</v>
      </c>
      <c r="R213" s="276">
        <f>IF(R$119=0,0,R$119/NMM_fec!R$119)</f>
        <v>0.47073424925928625</v>
      </c>
      <c r="S213" s="276">
        <f>IF(S$119=0,0,S$119/NMM_fec!S$119)</f>
        <v>0.47953304101690625</v>
      </c>
      <c r="T213" s="276">
        <f>IF(T$119=0,0,T$119/NMM_fec!T$119)</f>
        <v>0.47721250728937614</v>
      </c>
      <c r="U213" s="276">
        <f>IF(U$119=0,0,U$119/NMM_fec!U$119)</f>
        <v>0.47707900398815217</v>
      </c>
      <c r="V213" s="276">
        <f>IF(V$119=0,0,V$119/NMM_fec!V$119)</f>
        <v>0.49087667180062944</v>
      </c>
      <c r="W213" s="276">
        <f>IF(W$119=0,0,W$119/NMM_fec!W$119)</f>
        <v>0.48746364994858582</v>
      </c>
      <c r="X213" s="276">
        <f>IF(X$119=0,0,X$119/NMM_fec!X$119)</f>
        <v>0.49427648565044108</v>
      </c>
      <c r="Y213" s="276">
        <f>IF(Y$119=0,0,Y$119/NMM_fec!Y$119)</f>
        <v>0.50663855833405025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0.51323857266777206</v>
      </c>
      <c r="C214" s="277">
        <f>IF(C$127=0,0,C$127/NMM_fec!C$127)</f>
        <v>0.51342547405716221</v>
      </c>
      <c r="D214" s="277">
        <f>IF(D$127=0,0,D$127/NMM_fec!D$127)</f>
        <v>0.5134254740571621</v>
      </c>
      <c r="E214" s="277">
        <f>IF(E$127=0,0,E$127/NMM_fec!E$127)</f>
        <v>0.51342547405716232</v>
      </c>
      <c r="F214" s="277">
        <f>IF(F$127=0,0,F$127/NMM_fec!F$127)</f>
        <v>0.51581474989779219</v>
      </c>
      <c r="G214" s="277">
        <f>IF(G$127=0,0,G$127/NMM_fec!G$127)</f>
        <v>0.51581474989779219</v>
      </c>
      <c r="H214" s="277">
        <f>IF(H$127=0,0,H$127/NMM_fec!H$127)</f>
        <v>0.51882614645077407</v>
      </c>
      <c r="I214" s="277">
        <f>IF(I$127=0,0,I$127/NMM_fec!I$127)</f>
        <v>0.51882614645077407</v>
      </c>
      <c r="J214" s="277">
        <f>IF(J$127=0,0,J$127/NMM_fec!J$127)</f>
        <v>0.51882614645077407</v>
      </c>
      <c r="K214" s="277">
        <f>IF(K$127=0,0,K$127/NMM_fec!K$127)</f>
        <v>0.51882614645077418</v>
      </c>
      <c r="L214" s="277">
        <f>IF(L$127=0,0,L$127/NMM_fec!L$127)</f>
        <v>0.51882614645077407</v>
      </c>
      <c r="M214" s="277">
        <f>IF(M$127=0,0,M$127/NMM_fec!M$127)</f>
        <v>0.51882614645077407</v>
      </c>
      <c r="N214" s="277">
        <f>IF(N$127=0,0,N$127/NMM_fec!N$127)</f>
        <v>0.5409260387085717</v>
      </c>
      <c r="O214" s="277">
        <f>IF(O$127=0,0,O$127/NMM_fec!O$127)</f>
        <v>0.54092603870857181</v>
      </c>
      <c r="P214" s="277">
        <f>IF(P$127=0,0,P$127/NMM_fec!P$127)</f>
        <v>0.5656934061597334</v>
      </c>
      <c r="Q214" s="277">
        <f>IF(Q$127=0,0,Q$127/NMM_fec!Q$127)</f>
        <v>0.56960785711428841</v>
      </c>
      <c r="R214" s="277">
        <f>IF(R$127=0,0,R$127/NMM_fec!R$127)</f>
        <v>0.57668385829353797</v>
      </c>
      <c r="S214" s="277">
        <f>IF(S$127=0,0,S$127/NMM_fec!S$127)</f>
        <v>0.58400219386375984</v>
      </c>
      <c r="T214" s="277">
        <f>IF(T$127=0,0,T$127/NMM_fec!T$127)</f>
        <v>0.58400219386375984</v>
      </c>
      <c r="U214" s="277">
        <f>IF(U$127=0,0,U$127/NMM_fec!U$127)</f>
        <v>0.59460252859535956</v>
      </c>
      <c r="V214" s="277">
        <f>IF(V$127=0,0,V$127/NMM_fec!V$127)</f>
        <v>0.6004237322411744</v>
      </c>
      <c r="W214" s="277">
        <f>IF(W$127=0,0,W$127/NMM_fec!W$127)</f>
        <v>0.6029168731354877</v>
      </c>
      <c r="X214" s="277">
        <f>IF(X$127=0,0,X$127/NMM_fec!X$127)</f>
        <v>0.60949627113205807</v>
      </c>
      <c r="Y214" s="277">
        <f>IF(Y$127=0,0,Y$127/NMM_fec!Y$127)</f>
        <v>0.61912043417593177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498.31126956003345</v>
      </c>
      <c r="C5" s="223">
        <f t="shared" si="0"/>
        <v>482.28654262273426</v>
      </c>
      <c r="D5" s="223">
        <f t="shared" si="0"/>
        <v>523.2370260327923</v>
      </c>
      <c r="E5" s="223">
        <f t="shared" si="0"/>
        <v>535.2712764746401</v>
      </c>
      <c r="F5" s="223">
        <f t="shared" si="0"/>
        <v>633.44450868261106</v>
      </c>
      <c r="G5" s="223">
        <f t="shared" si="0"/>
        <v>668.16175807362595</v>
      </c>
      <c r="H5" s="223">
        <f t="shared" si="0"/>
        <v>885.49909609266388</v>
      </c>
      <c r="I5" s="223">
        <f t="shared" si="0"/>
        <v>902.88623932736095</v>
      </c>
      <c r="J5" s="223">
        <f t="shared" si="0"/>
        <v>814.93909814264032</v>
      </c>
      <c r="K5" s="223">
        <f t="shared" si="0"/>
        <v>462.47791703364214</v>
      </c>
      <c r="L5" s="223">
        <f t="shared" si="0"/>
        <v>547.45645422455937</v>
      </c>
      <c r="M5" s="223">
        <f t="shared" si="0"/>
        <v>638.99981921775657</v>
      </c>
      <c r="N5" s="223">
        <f t="shared" si="0"/>
        <v>744.55117431327903</v>
      </c>
      <c r="O5" s="223">
        <f t="shared" si="0"/>
        <v>830.90287774406465</v>
      </c>
      <c r="P5" s="223">
        <f t="shared" si="0"/>
        <v>725.57503151781384</v>
      </c>
      <c r="Q5" s="223">
        <f t="shared" si="0"/>
        <v>869.96739193678968</v>
      </c>
      <c r="R5" s="223">
        <f t="shared" si="0"/>
        <v>802.71883174569211</v>
      </c>
      <c r="S5" s="223">
        <f t="shared" si="0"/>
        <v>798.31515562037532</v>
      </c>
      <c r="T5" s="223">
        <f t="shared" si="0"/>
        <v>856.06400301065946</v>
      </c>
      <c r="U5" s="223">
        <f t="shared" si="0"/>
        <v>941.8444900156087</v>
      </c>
      <c r="V5" s="223">
        <f t="shared" si="0"/>
        <v>894.95222855466614</v>
      </c>
      <c r="W5" s="223">
        <f t="shared" si="0"/>
        <v>1014.4251343527679</v>
      </c>
      <c r="X5" s="223">
        <f t="shared" si="0"/>
        <v>1086.5939590833748</v>
      </c>
      <c r="Y5" s="223">
        <f t="shared" si="0"/>
        <v>772.67806883484468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0.52902999976778331</v>
      </c>
      <c r="C10" s="260">
        <v>0.4615074562627296</v>
      </c>
      <c r="D10" s="260">
        <v>0.42011153556740782</v>
      </c>
      <c r="E10" s="260">
        <v>0.42015157941521669</v>
      </c>
      <c r="F10" s="260">
        <v>0.54901829457993467</v>
      </c>
      <c r="G10" s="260">
        <v>0.64592519964749262</v>
      </c>
      <c r="H10" s="260">
        <v>0.7200894656957455</v>
      </c>
      <c r="I10" s="260">
        <v>0.74199603421212612</v>
      </c>
      <c r="J10" s="260">
        <v>0.69977093250453248</v>
      </c>
      <c r="K10" s="260">
        <v>0.36299754576516802</v>
      </c>
      <c r="L10" s="260">
        <v>0.46189519652879729</v>
      </c>
      <c r="M10" s="260">
        <v>0.55942276449141193</v>
      </c>
      <c r="N10" s="260">
        <v>0.61352567215303777</v>
      </c>
      <c r="O10" s="260">
        <v>0.60729830773229676</v>
      </c>
      <c r="P10" s="260">
        <v>0.48996296185889587</v>
      </c>
      <c r="Q10" s="260">
        <v>0.48421318877791808</v>
      </c>
      <c r="R10" s="260">
        <v>0.46190653592587361</v>
      </c>
      <c r="S10" s="260">
        <v>0.44618185356484819</v>
      </c>
      <c r="T10" s="260">
        <v>0.45192580123797038</v>
      </c>
      <c r="U10" s="260">
        <v>0.51560160908960684</v>
      </c>
      <c r="V10" s="260">
        <v>0.42935996558465839</v>
      </c>
      <c r="W10" s="260">
        <v>0.46828134145288641</v>
      </c>
      <c r="X10" s="260">
        <v>0.379060409070334</v>
      </c>
      <c r="Y10" s="260">
        <v>0.2251983267513831</v>
      </c>
      <c r="DA10" s="68" t="s">
        <v>1696</v>
      </c>
    </row>
    <row r="11" spans="1:105" ht="12" customHeight="1" x14ac:dyDescent="0.25">
      <c r="A11" s="37" t="s">
        <v>159</v>
      </c>
      <c r="B11" s="226">
        <v>1.6315119963658749E-2</v>
      </c>
      <c r="C11" s="226">
        <v>1.3701066216662E-2</v>
      </c>
      <c r="D11" s="226">
        <v>1.7764094793978981E-2</v>
      </c>
      <c r="E11" s="226">
        <v>1.7741889722795098E-2</v>
      </c>
      <c r="F11" s="226">
        <v>4.7757143361133132E-2</v>
      </c>
      <c r="G11" s="226">
        <v>7.9356555562171055E-2</v>
      </c>
      <c r="H11" s="226">
        <v>6.5606440997272253E-2</v>
      </c>
      <c r="I11" s="226">
        <v>6.5092762032444226E-2</v>
      </c>
      <c r="J11" s="226">
        <v>6.9965780753568518E-2</v>
      </c>
      <c r="K11" s="226">
        <v>6.2942681185759755E-2</v>
      </c>
      <c r="L11" s="226">
        <v>5.1610809082602023E-2</v>
      </c>
      <c r="M11" s="226">
        <v>2.998750994194626E-2</v>
      </c>
      <c r="N11" s="226">
        <v>6.2278484828945713E-2</v>
      </c>
      <c r="O11" s="226">
        <v>6.570889785550918E-2</v>
      </c>
      <c r="P11" s="226">
        <v>5.138613721799893E-2</v>
      </c>
      <c r="Q11" s="226">
        <v>5.1851858721627869E-2</v>
      </c>
      <c r="R11" s="226">
        <v>2.3528919071529149E-2</v>
      </c>
      <c r="S11" s="226">
        <v>3.7525689423016789E-2</v>
      </c>
      <c r="T11" s="226">
        <v>6.1745108515366971E-2</v>
      </c>
      <c r="U11" s="226">
        <v>6.704949961135416E-2</v>
      </c>
      <c r="V11" s="226">
        <v>6.2291209428679592E-2</v>
      </c>
      <c r="W11" s="226">
        <v>7.8240824661074349E-2</v>
      </c>
      <c r="X11" s="226">
        <v>7.994359475697467E-2</v>
      </c>
      <c r="Y11" s="226">
        <v>4.773958517841833E-2</v>
      </c>
      <c r="DA11" s="69" t="s">
        <v>1697</v>
      </c>
    </row>
    <row r="12" spans="1:105" ht="12" customHeight="1" x14ac:dyDescent="0.25">
      <c r="A12" s="37" t="s">
        <v>35</v>
      </c>
      <c r="B12" s="226">
        <v>0.51271487980412456</v>
      </c>
      <c r="C12" s="226">
        <v>0.44780639004606759</v>
      </c>
      <c r="D12" s="226">
        <v>0.40234744077342882</v>
      </c>
      <c r="E12" s="226">
        <v>0.40240968969242158</v>
      </c>
      <c r="F12" s="226">
        <v>0.50126115121880155</v>
      </c>
      <c r="G12" s="226">
        <v>0.56656864408532159</v>
      </c>
      <c r="H12" s="226">
        <v>0.6544830246984733</v>
      </c>
      <c r="I12" s="226">
        <v>0.67690327217968194</v>
      </c>
      <c r="J12" s="226">
        <v>0.62980515175096397</v>
      </c>
      <c r="K12" s="226">
        <v>0.30005486457940828</v>
      </c>
      <c r="L12" s="226">
        <v>0.41028438744619528</v>
      </c>
      <c r="M12" s="226">
        <v>0.52943525454946572</v>
      </c>
      <c r="N12" s="226">
        <v>0.55124718732409206</v>
      </c>
      <c r="O12" s="226">
        <v>0.54158940987678761</v>
      </c>
      <c r="P12" s="226">
        <v>0.43857682464089698</v>
      </c>
      <c r="Q12" s="226">
        <v>0.43236133005629018</v>
      </c>
      <c r="R12" s="226">
        <v>0.43837761685434451</v>
      </c>
      <c r="S12" s="226">
        <v>0.40865616414183142</v>
      </c>
      <c r="T12" s="226">
        <v>0.39018069272260347</v>
      </c>
      <c r="U12" s="226">
        <v>0.44855210947825258</v>
      </c>
      <c r="V12" s="226">
        <v>0.36706875615597878</v>
      </c>
      <c r="W12" s="226">
        <v>0.39004051679181201</v>
      </c>
      <c r="X12" s="226">
        <v>0.29911681431335929</v>
      </c>
      <c r="Y12" s="226">
        <v>0.17745874157296479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27.463767744327029</v>
      </c>
      <c r="C17" s="261">
        <v>23.71514746955021</v>
      </c>
      <c r="D17" s="261">
        <v>28.76067696885811</v>
      </c>
      <c r="E17" s="261">
        <v>29.767831063683619</v>
      </c>
      <c r="F17" s="261">
        <v>35.708532392979862</v>
      </c>
      <c r="G17" s="261">
        <v>38.291165009989172</v>
      </c>
      <c r="H17" s="261">
        <v>48.370879835632927</v>
      </c>
      <c r="I17" s="261">
        <v>50.621703094819381</v>
      </c>
      <c r="J17" s="261">
        <v>48.308144569569009</v>
      </c>
      <c r="K17" s="261">
        <v>25.956154566734881</v>
      </c>
      <c r="L17" s="261">
        <v>35.894024855623321</v>
      </c>
      <c r="M17" s="261">
        <v>42.195954547282767</v>
      </c>
      <c r="N17" s="261">
        <v>47.040915730457847</v>
      </c>
      <c r="O17" s="261">
        <v>51.268101425798562</v>
      </c>
      <c r="P17" s="261">
        <v>42.802148252227909</v>
      </c>
      <c r="Q17" s="261">
        <v>47.233410537022479</v>
      </c>
      <c r="R17" s="261">
        <v>47.359254864721393</v>
      </c>
      <c r="S17" s="261">
        <v>49.162945817711339</v>
      </c>
      <c r="T17" s="261">
        <v>51.447246582032058</v>
      </c>
      <c r="U17" s="261">
        <v>54.274768344493161</v>
      </c>
      <c r="V17" s="261">
        <v>50.381717011134533</v>
      </c>
      <c r="W17" s="261">
        <v>56.826352894953409</v>
      </c>
      <c r="X17" s="261">
        <v>60.410374165501807</v>
      </c>
      <c r="Y17" s="261">
        <v>40.980973005359793</v>
      </c>
      <c r="DA17" s="70" t="s">
        <v>1703</v>
      </c>
    </row>
    <row r="18" spans="1:105" ht="12" customHeight="1" x14ac:dyDescent="0.25">
      <c r="A18" s="18" t="s">
        <v>28</v>
      </c>
      <c r="B18" s="230">
        <v>1.4436452766943859</v>
      </c>
      <c r="C18" s="230">
        <v>1.355116050200214</v>
      </c>
      <c r="D18" s="230">
        <v>12.685397225507479</v>
      </c>
      <c r="E18" s="230">
        <v>21.85271685229625</v>
      </c>
      <c r="F18" s="230">
        <v>24.085001704524171</v>
      </c>
      <c r="G18" s="230">
        <v>23.811884439031139</v>
      </c>
      <c r="H18" s="230">
        <v>34.072435369268128</v>
      </c>
      <c r="I18" s="230">
        <v>36.063807583178487</v>
      </c>
      <c r="J18" s="230">
        <v>37.368268746980313</v>
      </c>
      <c r="K18" s="230">
        <v>16.36559907598863</v>
      </c>
      <c r="L18" s="230">
        <v>29.81522666017095</v>
      </c>
      <c r="M18" s="230">
        <v>36.95410048675047</v>
      </c>
      <c r="N18" s="230">
        <v>40.637219084358328</v>
      </c>
      <c r="O18" s="230">
        <v>45.58987135305965</v>
      </c>
      <c r="P18" s="230">
        <v>37.220245287402278</v>
      </c>
      <c r="Q18" s="230">
        <v>40.312637048624687</v>
      </c>
      <c r="R18" s="230">
        <v>39.869905733216399</v>
      </c>
      <c r="S18" s="230">
        <v>40.896056303493367</v>
      </c>
      <c r="T18" s="230">
        <v>43.04154498373267</v>
      </c>
      <c r="U18" s="230">
        <v>45.877320953190669</v>
      </c>
      <c r="V18" s="230">
        <v>41.78687940799248</v>
      </c>
      <c r="W18" s="230">
        <v>47.37497480472436</v>
      </c>
      <c r="X18" s="230">
        <v>51.417451539101222</v>
      </c>
      <c r="Y18" s="230">
        <v>29.714104936728081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3.5600964015986197E-2</v>
      </c>
      <c r="T19" s="230">
        <v>3.3188937320539499E-2</v>
      </c>
      <c r="U19" s="230">
        <v>6.3341188991494254E-2</v>
      </c>
      <c r="V19" s="230">
        <v>3.4689445998103752E-2</v>
      </c>
      <c r="W19" s="230">
        <v>6.6344076566400303E-2</v>
      </c>
      <c r="X19" s="230">
        <v>0.97966262155703465</v>
      </c>
      <c r="Y19" s="230">
        <v>1.2212734274152699</v>
      </c>
      <c r="DA19" s="71" t="s">
        <v>1705</v>
      </c>
    </row>
    <row r="20" spans="1:105" ht="12" customHeight="1" x14ac:dyDescent="0.25">
      <c r="A20" s="18" t="s">
        <v>159</v>
      </c>
      <c r="B20" s="295">
        <v>0.21509759404515269</v>
      </c>
      <c r="C20" s="295">
        <v>0.18438123104469209</v>
      </c>
      <c r="D20" s="295">
        <v>0.21592991224248931</v>
      </c>
      <c r="E20" s="295">
        <v>0.21611001969229571</v>
      </c>
      <c r="F20" s="295">
        <v>0.48472212464752068</v>
      </c>
      <c r="G20" s="295">
        <v>0.90728208280640921</v>
      </c>
      <c r="H20" s="295">
        <v>0.66042030180627698</v>
      </c>
      <c r="I20" s="295">
        <v>0.67841796980482372</v>
      </c>
      <c r="J20" s="295">
        <v>0.80953894468700416</v>
      </c>
      <c r="K20" s="295">
        <v>0.62967346921992662</v>
      </c>
      <c r="L20" s="295">
        <v>0.5660455392019218</v>
      </c>
      <c r="M20" s="295">
        <v>0.28098633221933722</v>
      </c>
      <c r="N20" s="295">
        <v>0.54138362099721382</v>
      </c>
      <c r="O20" s="295">
        <v>0.52919948603485356</v>
      </c>
      <c r="P20" s="295">
        <v>0.50722669726139646</v>
      </c>
      <c r="Q20" s="295">
        <v>0.67104929065268326</v>
      </c>
      <c r="R20" s="295">
        <v>0.3634156476195346</v>
      </c>
      <c r="S20" s="295">
        <v>0.6191559731789944</v>
      </c>
      <c r="T20" s="295">
        <v>1.010380640971144</v>
      </c>
      <c r="U20" s="295">
        <v>0.85769010383549071</v>
      </c>
      <c r="V20" s="295">
        <v>1.019136486914326</v>
      </c>
      <c r="W20" s="295">
        <v>1.189619171400714</v>
      </c>
      <c r="X20" s="295">
        <v>1.2159593661187951</v>
      </c>
      <c r="Y20" s="295">
        <v>0.76467010247419853</v>
      </c>
      <c r="DA20" s="122" t="s">
        <v>1706</v>
      </c>
    </row>
    <row r="21" spans="1:105" ht="12" customHeight="1" x14ac:dyDescent="0.25">
      <c r="A21" s="18" t="s">
        <v>32</v>
      </c>
      <c r="B21" s="295">
        <v>19.045421675899131</v>
      </c>
      <c r="C21" s="295">
        <v>16.14932404983567</v>
      </c>
      <c r="D21" s="295">
        <v>10.9686504408615</v>
      </c>
      <c r="E21" s="295">
        <v>2.7973411037960512</v>
      </c>
      <c r="F21" s="295">
        <v>6.0511430729157478</v>
      </c>
      <c r="G21" s="295">
        <v>6.5560712720236554</v>
      </c>
      <c r="H21" s="295">
        <v>4.1813473802128858</v>
      </c>
      <c r="I21" s="295">
        <v>0</v>
      </c>
      <c r="J21" s="295">
        <v>0.53451526046481546</v>
      </c>
      <c r="K21" s="295">
        <v>0.20869222988496111</v>
      </c>
      <c r="L21" s="295">
        <v>0</v>
      </c>
      <c r="M21" s="295">
        <v>0</v>
      </c>
      <c r="N21" s="295">
        <v>1.070349971445294</v>
      </c>
      <c r="O21" s="295">
        <v>0.78723413747802551</v>
      </c>
      <c r="P21" s="295">
        <v>0.74553447365502057</v>
      </c>
      <c r="Q21" s="295">
        <v>0.6542494935971167</v>
      </c>
      <c r="R21" s="295">
        <v>0.35497706864559558</v>
      </c>
      <c r="S21" s="295">
        <v>0.86950082540921814</v>
      </c>
      <c r="T21" s="295">
        <v>0.14125309982617271</v>
      </c>
      <c r="U21" s="295">
        <v>0.20227817626734801</v>
      </c>
      <c r="V21" s="295">
        <v>0.22198735243549281</v>
      </c>
      <c r="W21" s="295">
        <v>0.21202113145198931</v>
      </c>
      <c r="X21" s="295">
        <v>0.14890791130275069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0.53835802455920678</v>
      </c>
      <c r="H22" s="295">
        <v>2.8683926139480742</v>
      </c>
      <c r="I22" s="295">
        <v>6.8245711386096826</v>
      </c>
      <c r="J22" s="295">
        <v>2.3086622029982808</v>
      </c>
      <c r="K22" s="295">
        <v>5.7504653023646579</v>
      </c>
      <c r="L22" s="295">
        <v>1.0129269134217069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1708</v>
      </c>
    </row>
    <row r="23" spans="1:105" ht="12" customHeight="1" x14ac:dyDescent="0.25">
      <c r="A23" s="18" t="s">
        <v>35</v>
      </c>
      <c r="B23" s="295">
        <v>6.7596031976883584</v>
      </c>
      <c r="C23" s="295">
        <v>6.0263261384696367</v>
      </c>
      <c r="D23" s="295">
        <v>4.8906993902466471</v>
      </c>
      <c r="E23" s="295">
        <v>4.9016630878990277</v>
      </c>
      <c r="F23" s="295">
        <v>5.0876654908924293</v>
      </c>
      <c r="G23" s="295">
        <v>6.477569191568759</v>
      </c>
      <c r="H23" s="295">
        <v>6.5882841703975634</v>
      </c>
      <c r="I23" s="295">
        <v>7.0549064032263802</v>
      </c>
      <c r="J23" s="295">
        <v>7.2871594144386016</v>
      </c>
      <c r="K23" s="295">
        <v>3.0017244892767079</v>
      </c>
      <c r="L23" s="295">
        <v>4.4998257428287394</v>
      </c>
      <c r="M23" s="295">
        <v>4.9608677283129703</v>
      </c>
      <c r="N23" s="295">
        <v>4.7919630536570077</v>
      </c>
      <c r="O23" s="295">
        <v>4.3617964492260271</v>
      </c>
      <c r="P23" s="295">
        <v>4.3291417939092138</v>
      </c>
      <c r="Q23" s="295">
        <v>5.5954747041479944</v>
      </c>
      <c r="R23" s="295">
        <v>6.7709564152398629</v>
      </c>
      <c r="S23" s="295">
        <v>6.7426317516137813</v>
      </c>
      <c r="T23" s="295">
        <v>6.3848137591257732</v>
      </c>
      <c r="U23" s="295">
        <v>5.7378311185618864</v>
      </c>
      <c r="V23" s="295">
        <v>6.0055530473065284</v>
      </c>
      <c r="W23" s="295">
        <v>5.9304037043135409</v>
      </c>
      <c r="X23" s="295">
        <v>4.5496314374356253</v>
      </c>
      <c r="Y23" s="295">
        <v>2.842450213934538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0.83606516105576401</v>
      </c>
      <c r="U24" s="295">
        <v>1.5363068036462779</v>
      </c>
      <c r="V24" s="295">
        <v>1.313471270487595</v>
      </c>
      <c r="W24" s="295">
        <v>2.052990006496402</v>
      </c>
      <c r="X24" s="295">
        <v>2.098761289986387</v>
      </c>
      <c r="Y24" s="295">
        <v>6.4384743248076948</v>
      </c>
      <c r="DA24" s="122" t="s">
        <v>1710</v>
      </c>
    </row>
    <row r="25" spans="1:105" ht="12" customHeight="1" x14ac:dyDescent="0.25">
      <c r="A25" s="57" t="s">
        <v>1461</v>
      </c>
      <c r="B25" s="261">
        <v>150.56623264192021</v>
      </c>
      <c r="C25" s="261">
        <v>130.01495076273039</v>
      </c>
      <c r="D25" s="261">
        <v>157.6763545244699</v>
      </c>
      <c r="E25" s="261">
        <v>163.1979347810275</v>
      </c>
      <c r="F25" s="261">
        <v>195.76699182848029</v>
      </c>
      <c r="G25" s="261">
        <v>209.9259108472138</v>
      </c>
      <c r="H25" s="261">
        <v>265.18652554257312</v>
      </c>
      <c r="I25" s="261">
        <v>277.5263465617964</v>
      </c>
      <c r="J25" s="261">
        <v>264.84258829576248</v>
      </c>
      <c r="K25" s="261">
        <v>142.3009560584386</v>
      </c>
      <c r="L25" s="261">
        <v>196.7839280895098</v>
      </c>
      <c r="M25" s="261">
        <v>231.33336867904509</v>
      </c>
      <c r="N25" s="261">
        <v>257.89518493958678</v>
      </c>
      <c r="O25" s="261">
        <v>281.07013423097601</v>
      </c>
      <c r="P25" s="261">
        <v>234.65674015722439</v>
      </c>
      <c r="Q25" s="261">
        <v>258.95051056341953</v>
      </c>
      <c r="R25" s="261">
        <v>259.64043433853197</v>
      </c>
      <c r="S25" s="261">
        <v>269.52891556114611</v>
      </c>
      <c r="T25" s="261">
        <v>282.05227227995869</v>
      </c>
      <c r="U25" s="261">
        <v>297.55376149477161</v>
      </c>
      <c r="V25" s="261">
        <v>276.21065671023251</v>
      </c>
      <c r="W25" s="261">
        <v>311.54246386826452</v>
      </c>
      <c r="X25" s="261">
        <v>331.19135492497162</v>
      </c>
      <c r="Y25" s="261">
        <v>224.67240375974319</v>
      </c>
      <c r="DA25" s="70" t="s">
        <v>1711</v>
      </c>
    </row>
    <row r="26" spans="1:105" ht="12" customHeight="1" x14ac:dyDescent="0.25">
      <c r="A26" s="18" t="s">
        <v>28</v>
      </c>
      <c r="B26" s="230">
        <v>7.9145815900688046</v>
      </c>
      <c r="C26" s="230">
        <v>7.4292325936739401</v>
      </c>
      <c r="D26" s="230">
        <v>69.545900897208853</v>
      </c>
      <c r="E26" s="230">
        <v>119.80443761655739</v>
      </c>
      <c r="F26" s="230">
        <v>132.04262443464279</v>
      </c>
      <c r="G26" s="230">
        <v>130.5452975522727</v>
      </c>
      <c r="H26" s="230">
        <v>186.7973206824731</v>
      </c>
      <c r="I26" s="230">
        <v>197.71473794391991</v>
      </c>
      <c r="J26" s="230">
        <v>204.86626226825109</v>
      </c>
      <c r="K26" s="230">
        <v>89.722088416243963</v>
      </c>
      <c r="L26" s="230">
        <v>163.45777445318561</v>
      </c>
      <c r="M26" s="230">
        <v>202.59564320377311</v>
      </c>
      <c r="N26" s="230">
        <v>222.7878213774963</v>
      </c>
      <c r="O26" s="230">
        <v>249.94003882362051</v>
      </c>
      <c r="P26" s="230">
        <v>204.0547445311812</v>
      </c>
      <c r="Q26" s="230">
        <v>221.00834615186011</v>
      </c>
      <c r="R26" s="230">
        <v>218.58113416644721</v>
      </c>
      <c r="S26" s="230">
        <v>224.2068599200403</v>
      </c>
      <c r="T26" s="230">
        <v>235.9691989685943</v>
      </c>
      <c r="U26" s="230">
        <v>251.51594070893611</v>
      </c>
      <c r="V26" s="230">
        <v>229.09067193168659</v>
      </c>
      <c r="W26" s="230">
        <v>259.72661669215643</v>
      </c>
      <c r="X26" s="230">
        <v>281.88892515995468</v>
      </c>
      <c r="Y26" s="230">
        <v>162.9033888685567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0.19517726337511879</v>
      </c>
      <c r="T27" s="295">
        <v>0.18195366725582199</v>
      </c>
      <c r="U27" s="295">
        <v>0.34725913379016071</v>
      </c>
      <c r="V27" s="295">
        <v>0.19017999442005559</v>
      </c>
      <c r="W27" s="295">
        <v>0.36372204133474639</v>
      </c>
      <c r="X27" s="295">
        <v>5.3708621322876864</v>
      </c>
      <c r="Y27" s="295">
        <v>6.6954592939851114</v>
      </c>
      <c r="DA27" s="122" t="s">
        <v>1713</v>
      </c>
    </row>
    <row r="28" spans="1:105" ht="12" customHeight="1" x14ac:dyDescent="0.25">
      <c r="A28" s="18" t="s">
        <v>159</v>
      </c>
      <c r="B28" s="295">
        <v>1.179242217863919</v>
      </c>
      <c r="C28" s="295">
        <v>1.0108440905386431</v>
      </c>
      <c r="D28" s="295">
        <v>1.1838052849747009</v>
      </c>
      <c r="E28" s="295">
        <v>1.184792698662458</v>
      </c>
      <c r="F28" s="295">
        <v>2.6574206738782191</v>
      </c>
      <c r="G28" s="295">
        <v>4.9740460385262812</v>
      </c>
      <c r="H28" s="295">
        <v>3.6206611463116158</v>
      </c>
      <c r="I28" s="295">
        <v>3.719330822377493</v>
      </c>
      <c r="J28" s="295">
        <v>4.4381830713528307</v>
      </c>
      <c r="K28" s="295">
        <v>3.4520959737797119</v>
      </c>
      <c r="L28" s="295">
        <v>3.1032648227591588</v>
      </c>
      <c r="M28" s="295">
        <v>1.540467930693</v>
      </c>
      <c r="N28" s="295">
        <v>2.9680593349916231</v>
      </c>
      <c r="O28" s="295">
        <v>2.9012615337444791</v>
      </c>
      <c r="P28" s="295">
        <v>2.7807988187574031</v>
      </c>
      <c r="Q28" s="295">
        <v>3.678933078345668</v>
      </c>
      <c r="R28" s="295">
        <v>1.992375024963559</v>
      </c>
      <c r="S28" s="295">
        <v>3.3944352853245912</v>
      </c>
      <c r="T28" s="295">
        <v>5.5392693406671354</v>
      </c>
      <c r="U28" s="295">
        <v>4.7021650092217389</v>
      </c>
      <c r="V28" s="295">
        <v>5.5872720309582498</v>
      </c>
      <c r="W28" s="295">
        <v>6.5219193005084639</v>
      </c>
      <c r="X28" s="295">
        <v>6.6663257025242757</v>
      </c>
      <c r="Y28" s="295">
        <v>4.1921959730828746</v>
      </c>
      <c r="DA28" s="122" t="s">
        <v>1714</v>
      </c>
    </row>
    <row r="29" spans="1:105" ht="12" customHeight="1" x14ac:dyDescent="0.25">
      <c r="A29" s="18" t="s">
        <v>32</v>
      </c>
      <c r="B29" s="295">
        <v>104.4138378066948</v>
      </c>
      <c r="C29" s="295">
        <v>88.536391092936569</v>
      </c>
      <c r="D29" s="295">
        <v>60.134078813268189</v>
      </c>
      <c r="E29" s="295">
        <v>15.336028010940449</v>
      </c>
      <c r="F29" s="295">
        <v>33.174538328025832</v>
      </c>
      <c r="G29" s="295">
        <v>35.942735954880959</v>
      </c>
      <c r="H29" s="295">
        <v>22.923647194615612</v>
      </c>
      <c r="I29" s="295">
        <v>0</v>
      </c>
      <c r="J29" s="295">
        <v>2.9304045172180029</v>
      </c>
      <c r="K29" s="295">
        <v>1.1441257123910371</v>
      </c>
      <c r="L29" s="295">
        <v>0</v>
      </c>
      <c r="M29" s="295">
        <v>0</v>
      </c>
      <c r="N29" s="295">
        <v>5.8680427357675304</v>
      </c>
      <c r="O29" s="295">
        <v>4.3159001121272498</v>
      </c>
      <c r="P29" s="295">
        <v>4.0872875873377019</v>
      </c>
      <c r="Q29" s="295">
        <v>3.5868305607539939</v>
      </c>
      <c r="R29" s="295">
        <v>1.946111706077905</v>
      </c>
      <c r="S29" s="295">
        <v>4.7669156242390871</v>
      </c>
      <c r="T29" s="295">
        <v>0.77440019475161215</v>
      </c>
      <c r="U29" s="295">
        <v>1.1089615681935689</v>
      </c>
      <c r="V29" s="295">
        <v>1.2170143463753409</v>
      </c>
      <c r="W29" s="295">
        <v>1.162375945660169</v>
      </c>
      <c r="X29" s="295">
        <v>0.81636661889057871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2.951471929308378</v>
      </c>
      <c r="H30" s="295">
        <v>15.725557892881691</v>
      </c>
      <c r="I30" s="295">
        <v>37.41474859906986</v>
      </c>
      <c r="J30" s="295">
        <v>12.65691486995806</v>
      </c>
      <c r="K30" s="295">
        <v>31.526114864336989</v>
      </c>
      <c r="L30" s="295">
        <v>5.5532289202022618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1716</v>
      </c>
    </row>
    <row r="31" spans="1:105" ht="12" customHeight="1" x14ac:dyDescent="0.25">
      <c r="A31" s="18" t="s">
        <v>35</v>
      </c>
      <c r="B31" s="295">
        <v>37.058571027292679</v>
      </c>
      <c r="C31" s="295">
        <v>33.038482985581268</v>
      </c>
      <c r="D31" s="295">
        <v>26.812569529018141</v>
      </c>
      <c r="E31" s="295">
        <v>26.8726764548672</v>
      </c>
      <c r="F31" s="295">
        <v>27.892408391933461</v>
      </c>
      <c r="G31" s="295">
        <v>35.512359372225497</v>
      </c>
      <c r="H31" s="295">
        <v>36.119338626291139</v>
      </c>
      <c r="I31" s="295">
        <v>38.677529196429077</v>
      </c>
      <c r="J31" s="295">
        <v>39.950823568982521</v>
      </c>
      <c r="K31" s="295">
        <v>16.456531091686909</v>
      </c>
      <c r="L31" s="295">
        <v>24.669659893362731</v>
      </c>
      <c r="M31" s="295">
        <v>27.197257544579038</v>
      </c>
      <c r="N31" s="295">
        <v>26.27126149133138</v>
      </c>
      <c r="O31" s="295">
        <v>23.912933761483799</v>
      </c>
      <c r="P31" s="295">
        <v>23.733909219948021</v>
      </c>
      <c r="Q31" s="295">
        <v>30.676400772459679</v>
      </c>
      <c r="R31" s="295">
        <v>37.120813441043353</v>
      </c>
      <c r="S31" s="295">
        <v>36.965527468166968</v>
      </c>
      <c r="T31" s="295">
        <v>35.003840797861407</v>
      </c>
      <c r="U31" s="295">
        <v>31.4568497338058</v>
      </c>
      <c r="V31" s="295">
        <v>32.924597443514578</v>
      </c>
      <c r="W31" s="295">
        <v>32.512601771059657</v>
      </c>
      <c r="X31" s="295">
        <v>24.942712588494921</v>
      </c>
      <c r="Y31" s="295">
        <v>15.58333234422096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4.5836093108284217</v>
      </c>
      <c r="U32" s="295">
        <v>8.4225853408242362</v>
      </c>
      <c r="V32" s="295">
        <v>7.2009209632776727</v>
      </c>
      <c r="W32" s="295">
        <v>11.255228117544981</v>
      </c>
      <c r="X32" s="295">
        <v>11.50616272281945</v>
      </c>
      <c r="Y32" s="295">
        <v>35.298027279897539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4.2898291740184771</v>
      </c>
      <c r="C33" s="261">
        <f t="shared" si="1"/>
        <v>3.722276934190933</v>
      </c>
      <c r="D33" s="261">
        <f t="shared" si="1"/>
        <v>4.6917830038969104</v>
      </c>
      <c r="E33" s="261">
        <f t="shared" si="1"/>
        <v>4.9006490505138149</v>
      </c>
      <c r="F33" s="261">
        <f t="shared" si="1"/>
        <v>5.9399561665709264</v>
      </c>
      <c r="G33" s="261">
        <f t="shared" si="1"/>
        <v>6.5498970167754731</v>
      </c>
      <c r="H33" s="261">
        <f t="shared" si="1"/>
        <v>7.8245612487621798</v>
      </c>
      <c r="I33" s="261">
        <f t="shared" si="1"/>
        <v>8.4434536365330395</v>
      </c>
      <c r="J33" s="261">
        <f t="shared" si="1"/>
        <v>7.9276143448042804</v>
      </c>
      <c r="K33" s="261">
        <f t="shared" si="1"/>
        <v>4.6861188627035348</v>
      </c>
      <c r="L33" s="261">
        <f t="shared" si="1"/>
        <v>6.2429160828974863</v>
      </c>
      <c r="M33" s="261">
        <f t="shared" si="1"/>
        <v>7.5894232269373152</v>
      </c>
      <c r="N33" s="261">
        <f t="shared" si="1"/>
        <v>8.5424979710815112</v>
      </c>
      <c r="O33" s="261">
        <f t="shared" si="1"/>
        <v>9.5058037795576986</v>
      </c>
      <c r="P33" s="261">
        <f t="shared" si="1"/>
        <v>7.9086901465024386</v>
      </c>
      <c r="Q33" s="261">
        <f t="shared" si="1"/>
        <v>8.0801676475697768</v>
      </c>
      <c r="R33" s="261">
        <f t="shared" si="1"/>
        <v>7.7989760065128433</v>
      </c>
      <c r="S33" s="261">
        <f t="shared" si="1"/>
        <v>9.1012523879530516</v>
      </c>
      <c r="T33" s="261">
        <f t="shared" si="1"/>
        <v>9.2571983474306183</v>
      </c>
      <c r="U33" s="261">
        <f t="shared" si="1"/>
        <v>10.056678567254361</v>
      </c>
      <c r="V33" s="261">
        <f t="shared" si="1"/>
        <v>9.3302848677144787</v>
      </c>
      <c r="W33" s="261">
        <f t="shared" si="1"/>
        <v>10.529646248097199</v>
      </c>
      <c r="X33" s="261">
        <f t="shared" si="1"/>
        <v>11.155389583831081</v>
      </c>
      <c r="Y33" s="261">
        <f t="shared" si="1"/>
        <v>7.5886937429901806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4.2898291740184771</v>
      </c>
      <c r="C35" s="262">
        <v>3.722276934190933</v>
      </c>
      <c r="D35" s="262">
        <v>4.6917830038969104</v>
      </c>
      <c r="E35" s="262">
        <v>4.9006490505138149</v>
      </c>
      <c r="F35" s="262">
        <v>5.9399561665709264</v>
      </c>
      <c r="G35" s="262">
        <v>6.5498970167754731</v>
      </c>
      <c r="H35" s="262">
        <v>7.8245612487621798</v>
      </c>
      <c r="I35" s="262">
        <v>8.4434536365330395</v>
      </c>
      <c r="J35" s="262">
        <v>7.9276143448042804</v>
      </c>
      <c r="K35" s="262">
        <v>4.6861188627035348</v>
      </c>
      <c r="L35" s="262">
        <v>6.2429160828974863</v>
      </c>
      <c r="M35" s="262">
        <v>7.5894232269373152</v>
      </c>
      <c r="N35" s="262">
        <v>8.5424979710815112</v>
      </c>
      <c r="O35" s="262">
        <v>9.5058037795576986</v>
      </c>
      <c r="P35" s="262">
        <v>7.9086901465024386</v>
      </c>
      <c r="Q35" s="262">
        <v>8.0801676475697768</v>
      </c>
      <c r="R35" s="262">
        <v>7.7989760065128433</v>
      </c>
      <c r="S35" s="262">
        <v>9.1012523879530516</v>
      </c>
      <c r="T35" s="262">
        <v>9.2571983474306183</v>
      </c>
      <c r="U35" s="262">
        <v>10.056678567254361</v>
      </c>
      <c r="V35" s="262">
        <v>9.3302848677144787</v>
      </c>
      <c r="W35" s="262">
        <v>10.529646248097199</v>
      </c>
      <c r="X35" s="262">
        <v>11.155389583831081</v>
      </c>
      <c r="Y35" s="262">
        <v>7.5886937429901806</v>
      </c>
      <c r="DA35" s="72" t="s">
        <v>1720</v>
      </c>
    </row>
    <row r="36" spans="1:105" ht="12" customHeight="1" x14ac:dyDescent="0.25">
      <c r="A36" s="64" t="s">
        <v>28</v>
      </c>
      <c r="B36" s="229">
        <v>0.2254967957255897</v>
      </c>
      <c r="C36" s="229">
        <v>0.21269600888161139</v>
      </c>
      <c r="D36" s="229">
        <v>2.0693925655770129</v>
      </c>
      <c r="E36" s="229">
        <v>3.5975915028624419</v>
      </c>
      <c r="F36" s="229">
        <v>4.0064333314573659</v>
      </c>
      <c r="G36" s="229">
        <v>4.0731430033618734</v>
      </c>
      <c r="H36" s="229">
        <v>5.5116189398923066</v>
      </c>
      <c r="I36" s="229">
        <v>6.0152675368320248</v>
      </c>
      <c r="J36" s="229">
        <v>6.1323246007190946</v>
      </c>
      <c r="K36" s="229">
        <v>2.954641926339904</v>
      </c>
      <c r="L36" s="229">
        <v>5.1856530099564617</v>
      </c>
      <c r="M36" s="229">
        <v>6.6466160458687833</v>
      </c>
      <c r="N36" s="229">
        <v>7.379604673676857</v>
      </c>
      <c r="O36" s="229">
        <v>8.4529826415492906</v>
      </c>
      <c r="P36" s="229">
        <v>6.8773040413820876</v>
      </c>
      <c r="Q36" s="229">
        <v>6.8962385304191436</v>
      </c>
      <c r="R36" s="229">
        <v>6.565653093222771</v>
      </c>
      <c r="S36" s="229">
        <v>7.5708508491356818</v>
      </c>
      <c r="T36" s="229">
        <v>7.744712216210754</v>
      </c>
      <c r="U36" s="229">
        <v>8.5006990250896894</v>
      </c>
      <c r="V36" s="229">
        <v>7.7385907376526379</v>
      </c>
      <c r="W36" s="229">
        <v>8.7783519492866446</v>
      </c>
      <c r="X36" s="229">
        <v>9.4947550193122439</v>
      </c>
      <c r="Y36" s="229">
        <v>5.5023398830088954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6.5906009775190634E-3</v>
      </c>
      <c r="T38" s="229">
        <v>5.9718759725419174E-3</v>
      </c>
      <c r="U38" s="229">
        <v>1.1736613479618831E-2</v>
      </c>
      <c r="V38" s="229">
        <v>6.4242037045695683E-3</v>
      </c>
      <c r="W38" s="229">
        <v>1.2293234059772101E-2</v>
      </c>
      <c r="X38" s="229">
        <v>0.18090466008778461</v>
      </c>
      <c r="Y38" s="229">
        <v>0.22615056055146171</v>
      </c>
      <c r="DA38" s="73" t="s">
        <v>1723</v>
      </c>
    </row>
    <row r="39" spans="1:105" ht="12" customHeight="1" x14ac:dyDescent="0.25">
      <c r="A39" s="64" t="s">
        <v>159</v>
      </c>
      <c r="B39" s="229">
        <v>3.3598155314529997E-2</v>
      </c>
      <c r="C39" s="229">
        <v>2.8940068970543228E-2</v>
      </c>
      <c r="D39" s="229">
        <v>3.5225050279214118E-2</v>
      </c>
      <c r="E39" s="229">
        <v>3.5577982169605733E-2</v>
      </c>
      <c r="F39" s="229">
        <v>8.0631378004755075E-2</v>
      </c>
      <c r="G39" s="229">
        <v>0.15519517899226271</v>
      </c>
      <c r="H39" s="229">
        <v>0.10683078577376889</v>
      </c>
      <c r="I39" s="229">
        <v>0.1131568146474338</v>
      </c>
      <c r="J39" s="229">
        <v>0.13284949376054389</v>
      </c>
      <c r="K39" s="229">
        <v>0.11368111997749809</v>
      </c>
      <c r="L39" s="229">
        <v>9.8450224363246394E-2</v>
      </c>
      <c r="M39" s="229">
        <v>5.0538593547107873E-2</v>
      </c>
      <c r="N39" s="229">
        <v>9.8313742667025472E-2</v>
      </c>
      <c r="O39" s="229">
        <v>9.8120787284678504E-2</v>
      </c>
      <c r="P39" s="229">
        <v>9.3721902906249072E-2</v>
      </c>
      <c r="Q39" s="229">
        <v>0.11479566490347839</v>
      </c>
      <c r="R39" s="229">
        <v>5.9846167856145202E-2</v>
      </c>
      <c r="S39" s="229">
        <v>0.1146207715116337</v>
      </c>
      <c r="T39" s="229">
        <v>0.18180358758286971</v>
      </c>
      <c r="U39" s="229">
        <v>0.15892308613535891</v>
      </c>
      <c r="V39" s="229">
        <v>0.18873580151885161</v>
      </c>
      <c r="W39" s="229">
        <v>0.22043063484928399</v>
      </c>
      <c r="X39" s="229">
        <v>0.2245392556252308</v>
      </c>
      <c r="Y39" s="229">
        <v>0.14159857115492769</v>
      </c>
      <c r="DA39" s="73" t="s">
        <v>1724</v>
      </c>
    </row>
    <row r="40" spans="1:105" ht="12" customHeight="1" x14ac:dyDescent="0.25">
      <c r="A40" s="64" t="s">
        <v>32</v>
      </c>
      <c r="B40" s="229">
        <v>2.9748869964731051</v>
      </c>
      <c r="C40" s="229">
        <v>2.5347620751952391</v>
      </c>
      <c r="D40" s="229">
        <v>1.7893364530272931</v>
      </c>
      <c r="E40" s="229">
        <v>0.4605235428457512</v>
      </c>
      <c r="F40" s="229">
        <v>1.006580842225685</v>
      </c>
      <c r="G40" s="229">
        <v>1.121449077226895</v>
      </c>
      <c r="H40" s="229">
        <v>0.67638233561188033</v>
      </c>
      <c r="I40" s="229">
        <v>0</v>
      </c>
      <c r="J40" s="229">
        <v>8.771669630729248E-2</v>
      </c>
      <c r="K40" s="229">
        <v>3.7677252708955472E-2</v>
      </c>
      <c r="L40" s="229">
        <v>0</v>
      </c>
      <c r="M40" s="229">
        <v>0</v>
      </c>
      <c r="N40" s="229">
        <v>0.19437254393197129</v>
      </c>
      <c r="O40" s="229">
        <v>0.14596392359616031</v>
      </c>
      <c r="P40" s="229">
        <v>0.13775479471095101</v>
      </c>
      <c r="Q40" s="229">
        <v>0.111921742078284</v>
      </c>
      <c r="R40" s="229">
        <v>5.8456528700402507E-2</v>
      </c>
      <c r="S40" s="229">
        <v>0.16096566900049089</v>
      </c>
      <c r="T40" s="229">
        <v>2.5416480942188641E-2</v>
      </c>
      <c r="U40" s="229">
        <v>3.7480521095536602E-2</v>
      </c>
      <c r="V40" s="229">
        <v>4.1110255031505498E-2</v>
      </c>
      <c r="W40" s="229">
        <v>3.9286482372670871E-2</v>
      </c>
      <c r="X40" s="229">
        <v>2.7497359280475319E-2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9.2088857001284607E-2</v>
      </c>
      <c r="H41" s="229">
        <v>0.46399639141565091</v>
      </c>
      <c r="I41" s="229">
        <v>1.1383052421238959</v>
      </c>
      <c r="J41" s="229">
        <v>0.37886331095659198</v>
      </c>
      <c r="K41" s="229">
        <v>1.0381878353147369</v>
      </c>
      <c r="L41" s="229">
        <v>0.17617466260848699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1726</v>
      </c>
    </row>
    <row r="42" spans="1:105" ht="12" customHeight="1" x14ac:dyDescent="0.25">
      <c r="A42" s="64" t="s">
        <v>35</v>
      </c>
      <c r="B42" s="229">
        <v>1.0558472265052521</v>
      </c>
      <c r="C42" s="229">
        <v>0.94587878114353929</v>
      </c>
      <c r="D42" s="229">
        <v>0.7978289350133897</v>
      </c>
      <c r="E42" s="229">
        <v>0.80695602263601596</v>
      </c>
      <c r="F42" s="229">
        <v>0.84631061488311976</v>
      </c>
      <c r="G42" s="229">
        <v>1.1080209001931569</v>
      </c>
      <c r="H42" s="229">
        <v>1.065732796068573</v>
      </c>
      <c r="I42" s="229">
        <v>1.176724042929685</v>
      </c>
      <c r="J42" s="229">
        <v>1.195860243060757</v>
      </c>
      <c r="K42" s="229">
        <v>0.54193072836244016</v>
      </c>
      <c r="L42" s="229">
        <v>0.78263818596929058</v>
      </c>
      <c r="M42" s="229">
        <v>0.89226858752142379</v>
      </c>
      <c r="N42" s="229">
        <v>0.87020701080565743</v>
      </c>
      <c r="O42" s="229">
        <v>0.80873642712756877</v>
      </c>
      <c r="P42" s="229">
        <v>0.79990940750315143</v>
      </c>
      <c r="Q42" s="229">
        <v>0.95721171016887185</v>
      </c>
      <c r="R42" s="229">
        <v>1.115020216733525</v>
      </c>
      <c r="S42" s="229">
        <v>1.2482244973277259</v>
      </c>
      <c r="T42" s="229">
        <v>1.1488561838851441</v>
      </c>
      <c r="U42" s="229">
        <v>1.063174012393939</v>
      </c>
      <c r="V42" s="229">
        <v>1.1121796565043049</v>
      </c>
      <c r="W42" s="229">
        <v>1.0988749045756969</v>
      </c>
      <c r="X42" s="229">
        <v>0.84013568610576417</v>
      </c>
      <c r="Y42" s="229">
        <v>0.52635363612340258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0.15043800283711961</v>
      </c>
      <c r="U44" s="229">
        <v>0.28466530906021231</v>
      </c>
      <c r="V44" s="229">
        <v>0.24324421330260959</v>
      </c>
      <c r="W44" s="229">
        <v>0.38040904295312672</v>
      </c>
      <c r="X44" s="229">
        <v>0.38755760341958051</v>
      </c>
      <c r="Y44" s="229">
        <v>1.1922510921514939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315.46240999999998</v>
      </c>
      <c r="C46" s="279">
        <v>324.37266</v>
      </c>
      <c r="D46" s="279">
        <v>331.68810000000002</v>
      </c>
      <c r="E46" s="279">
        <v>336.98471000000001</v>
      </c>
      <c r="F46" s="279">
        <v>395.48000999999999</v>
      </c>
      <c r="G46" s="279">
        <v>412.74885999999998</v>
      </c>
      <c r="H46" s="279">
        <v>563.39703999999995</v>
      </c>
      <c r="I46" s="279">
        <v>565.55273999999997</v>
      </c>
      <c r="J46" s="279">
        <v>493.16098</v>
      </c>
      <c r="K46" s="279">
        <v>289.17169000000001</v>
      </c>
      <c r="L46" s="279">
        <v>308.07369</v>
      </c>
      <c r="M46" s="279">
        <v>357.32164999999998</v>
      </c>
      <c r="N46" s="279">
        <v>430.45904999999988</v>
      </c>
      <c r="O46" s="279">
        <v>488.45154000000002</v>
      </c>
      <c r="P46" s="279">
        <v>439.71749000000011</v>
      </c>
      <c r="Q46" s="279">
        <v>555.21909000000005</v>
      </c>
      <c r="R46" s="279">
        <v>487.45826000000011</v>
      </c>
      <c r="S46" s="279">
        <v>470.07585999999998</v>
      </c>
      <c r="T46" s="279">
        <v>512.85536000000013</v>
      </c>
      <c r="U46" s="279">
        <v>579.44367999999997</v>
      </c>
      <c r="V46" s="279">
        <v>558.60020999999995</v>
      </c>
      <c r="W46" s="279">
        <v>635.05838999999992</v>
      </c>
      <c r="X46" s="279">
        <v>683.45777999999996</v>
      </c>
      <c r="Y46" s="279">
        <v>499.21080000000012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188.31072024184175</v>
      </c>
      <c r="C48" s="223">
        <f t="shared" si="2"/>
        <v>213.35341434447784</v>
      </c>
      <c r="D48" s="223">
        <f t="shared" si="2"/>
        <v>198.67144760597157</v>
      </c>
      <c r="E48" s="223">
        <f t="shared" si="2"/>
        <v>200.38640100464789</v>
      </c>
      <c r="F48" s="223">
        <f t="shared" si="2"/>
        <v>189.31394923032138</v>
      </c>
      <c r="G48" s="223">
        <f t="shared" si="2"/>
        <v>248.34442938686763</v>
      </c>
      <c r="H48" s="223">
        <f t="shared" si="2"/>
        <v>334.17860023750961</v>
      </c>
      <c r="I48" s="223">
        <f t="shared" si="2"/>
        <v>331.98762516357158</v>
      </c>
      <c r="J48" s="223">
        <f t="shared" si="2"/>
        <v>215.03075425305991</v>
      </c>
      <c r="K48" s="223">
        <f t="shared" si="2"/>
        <v>182.44156060684591</v>
      </c>
      <c r="L48" s="223">
        <f t="shared" si="2"/>
        <v>148.56842378512022</v>
      </c>
      <c r="M48" s="223">
        <f t="shared" si="2"/>
        <v>172.69842252361505</v>
      </c>
      <c r="N48" s="223">
        <f t="shared" si="2"/>
        <v>207.91612669751237</v>
      </c>
      <c r="O48" s="223">
        <f t="shared" si="2"/>
        <v>237.76634845716197</v>
      </c>
      <c r="P48" s="223">
        <f t="shared" si="2"/>
        <v>211.30398899477674</v>
      </c>
      <c r="Q48" s="223">
        <f t="shared" si="2"/>
        <v>98.40091859779065</v>
      </c>
      <c r="R48" s="223">
        <f t="shared" si="2"/>
        <v>68.591104146921708</v>
      </c>
      <c r="S48" s="223">
        <f t="shared" si="2"/>
        <v>50.827844482057635</v>
      </c>
      <c r="T48" s="223">
        <f t="shared" si="2"/>
        <v>78.93946989537092</v>
      </c>
      <c r="U48" s="223">
        <f t="shared" si="2"/>
        <v>98.398947313282534</v>
      </c>
      <c r="V48" s="223">
        <f t="shared" si="2"/>
        <v>55.723908254671571</v>
      </c>
      <c r="W48" s="223">
        <f t="shared" si="2"/>
        <v>83.329488095000826</v>
      </c>
      <c r="X48" s="223">
        <f t="shared" si="2"/>
        <v>68.593359032857705</v>
      </c>
      <c r="Y48" s="223">
        <f t="shared" si="2"/>
        <v>77.854751305233506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1.0330907489963219</v>
      </c>
      <c r="C53" s="260">
        <v>1.2473934611155679</v>
      </c>
      <c r="D53" s="260">
        <v>0.89012234318044559</v>
      </c>
      <c r="E53" s="260">
        <v>0.84492785809695414</v>
      </c>
      <c r="F53" s="260">
        <v>0.85026135705231609</v>
      </c>
      <c r="G53" s="260">
        <v>1.2408601000612001</v>
      </c>
      <c r="H53" s="260">
        <v>1.501093839804531</v>
      </c>
      <c r="I53" s="260">
        <v>1.4686834800891111</v>
      </c>
      <c r="J53" s="260">
        <v>0.91635131868045039</v>
      </c>
      <c r="K53" s="260">
        <v>0.78204893199122905</v>
      </c>
      <c r="L53" s="260">
        <v>0.55662659257877367</v>
      </c>
      <c r="M53" s="260">
        <v>0.66510174197732952</v>
      </c>
      <c r="N53" s="260">
        <v>0.79302822375412685</v>
      </c>
      <c r="O53" s="260">
        <v>0.83852111952555897</v>
      </c>
      <c r="P53" s="260">
        <v>0.71875693462393009</v>
      </c>
      <c r="Q53" s="260">
        <v>0.27987025902335522</v>
      </c>
      <c r="R53" s="260">
        <v>0.1615126201633395</v>
      </c>
      <c r="S53" s="260">
        <v>0.1023503775338962</v>
      </c>
      <c r="T53" s="260">
        <v>0.1694040468157812</v>
      </c>
      <c r="U53" s="260">
        <v>0.25738712178356132</v>
      </c>
      <c r="V53" s="260">
        <v>0.1167275474885011</v>
      </c>
      <c r="W53" s="260">
        <v>0.18781449196822531</v>
      </c>
      <c r="X53" s="260">
        <v>0.1137176560237611</v>
      </c>
      <c r="Y53" s="260">
        <v>0.1192794138657824</v>
      </c>
      <c r="DA53" s="68" t="s">
        <v>1736</v>
      </c>
    </row>
    <row r="54" spans="1:105" ht="12" customHeight="1" x14ac:dyDescent="0.25">
      <c r="A54" s="37" t="s">
        <v>159</v>
      </c>
      <c r="B54" s="226">
        <v>3.1860196039202933E-2</v>
      </c>
      <c r="C54" s="226">
        <v>3.703216530318882E-2</v>
      </c>
      <c r="D54" s="226">
        <v>3.7638142121329633E-2</v>
      </c>
      <c r="E54" s="226">
        <v>3.5679068261359748E-2</v>
      </c>
      <c r="F54" s="226">
        <v>7.3961202976391902E-2</v>
      </c>
      <c r="G54" s="226">
        <v>0.15244858619717419</v>
      </c>
      <c r="H54" s="226">
        <v>0.1367627623011437</v>
      </c>
      <c r="I54" s="226">
        <v>0.12884255422191609</v>
      </c>
      <c r="J54" s="226">
        <v>9.1620318132640502E-2</v>
      </c>
      <c r="K54" s="226">
        <v>0.13560492948851011</v>
      </c>
      <c r="L54" s="226">
        <v>6.219581631455938E-2</v>
      </c>
      <c r="M54" s="226">
        <v>3.5652365913430968E-2</v>
      </c>
      <c r="N54" s="226">
        <v>8.0499640754523594E-2</v>
      </c>
      <c r="O54" s="226">
        <v>9.0726909479352649E-2</v>
      </c>
      <c r="P54" s="226">
        <v>7.538149889707417E-2</v>
      </c>
      <c r="Q54" s="226">
        <v>2.9969842762626962E-2</v>
      </c>
      <c r="R54" s="226">
        <v>8.2272431179967048E-3</v>
      </c>
      <c r="S54" s="226">
        <v>8.6080786320174366E-3</v>
      </c>
      <c r="T54" s="226">
        <v>2.3145107504218079E-2</v>
      </c>
      <c r="U54" s="226">
        <v>3.3470953964760089E-2</v>
      </c>
      <c r="V54" s="226">
        <v>1.6934741684174779E-2</v>
      </c>
      <c r="W54" s="226">
        <v>3.1380196975823997E-2</v>
      </c>
      <c r="X54" s="226">
        <v>2.3982980000925861E-2</v>
      </c>
      <c r="Y54" s="226">
        <v>2.5285932717270341E-2</v>
      </c>
      <c r="DA54" s="69" t="s">
        <v>1737</v>
      </c>
    </row>
    <row r="55" spans="1:105" ht="12" customHeight="1" x14ac:dyDescent="0.25">
      <c r="A55" s="37" t="s">
        <v>35</v>
      </c>
      <c r="B55" s="226">
        <v>1.001230552957119</v>
      </c>
      <c r="C55" s="226">
        <v>1.2103612958123791</v>
      </c>
      <c r="D55" s="226">
        <v>0.85248420105911593</v>
      </c>
      <c r="E55" s="226">
        <v>0.80924878983559434</v>
      </c>
      <c r="F55" s="226">
        <v>0.77630015407592423</v>
      </c>
      <c r="G55" s="226">
        <v>1.088411513864026</v>
      </c>
      <c r="H55" s="226">
        <v>1.364331077503387</v>
      </c>
      <c r="I55" s="226">
        <v>1.3398409258671951</v>
      </c>
      <c r="J55" s="226">
        <v>0.8247310005478099</v>
      </c>
      <c r="K55" s="226">
        <v>0.64644400250271894</v>
      </c>
      <c r="L55" s="226">
        <v>0.49443077626421428</v>
      </c>
      <c r="M55" s="226">
        <v>0.6294493760638985</v>
      </c>
      <c r="N55" s="226">
        <v>0.71252858299960331</v>
      </c>
      <c r="O55" s="226">
        <v>0.74779421004620628</v>
      </c>
      <c r="P55" s="226">
        <v>0.64337543572685596</v>
      </c>
      <c r="Q55" s="226">
        <v>0.2499004162607282</v>
      </c>
      <c r="R55" s="226">
        <v>0.15328537704534281</v>
      </c>
      <c r="S55" s="226">
        <v>9.3742298901878726E-2</v>
      </c>
      <c r="T55" s="226">
        <v>0.14625893931156311</v>
      </c>
      <c r="U55" s="226">
        <v>0.22391616781880119</v>
      </c>
      <c r="V55" s="226">
        <v>9.9792805804326312E-2</v>
      </c>
      <c r="W55" s="226">
        <v>0.1564342949924013</v>
      </c>
      <c r="X55" s="226">
        <v>8.9734676022835219E-2</v>
      </c>
      <c r="Y55" s="226">
        <v>9.3993481148512109E-2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29.792914022511322</v>
      </c>
      <c r="C60" s="261">
        <f t="shared" si="3"/>
        <v>35.68417545507193</v>
      </c>
      <c r="D60" s="261">
        <f t="shared" si="3"/>
        <v>35.415021807923701</v>
      </c>
      <c r="E60" s="261">
        <f t="shared" si="3"/>
        <v>36.479442580079308</v>
      </c>
      <c r="F60" s="261">
        <f t="shared" si="3"/>
        <v>33.300870268605522</v>
      </c>
      <c r="G60" s="261">
        <f t="shared" si="3"/>
        <v>43.626298602199554</v>
      </c>
      <c r="H60" s="261">
        <f t="shared" si="3"/>
        <v>57.305044211771317</v>
      </c>
      <c r="I60" s="261">
        <f t="shared" si="3"/>
        <v>56.841898591244032</v>
      </c>
      <c r="J60" s="261">
        <f t="shared" si="3"/>
        <v>36.702330809584566</v>
      </c>
      <c r="K60" s="261">
        <f t="shared" si="3"/>
        <v>32.148344117290186</v>
      </c>
      <c r="L60" s="261">
        <f t="shared" si="3"/>
        <v>25.35109760848955</v>
      </c>
      <c r="M60" s="261">
        <f t="shared" si="3"/>
        <v>30.141729077998711</v>
      </c>
      <c r="N60" s="261">
        <f t="shared" si="3"/>
        <v>36.010730864914905</v>
      </c>
      <c r="O60" s="261">
        <f t="shared" si="3"/>
        <v>41.770614948950652</v>
      </c>
      <c r="P60" s="261">
        <f t="shared" si="3"/>
        <v>37.199635451456572</v>
      </c>
      <c r="Q60" s="261">
        <f t="shared" si="3"/>
        <v>15.701522681863958</v>
      </c>
      <c r="R60" s="261">
        <f t="shared" si="3"/>
        <v>9.563879520830822</v>
      </c>
      <c r="S60" s="261">
        <f t="shared" si="3"/>
        <v>6.4643708573258252</v>
      </c>
      <c r="T60" s="261">
        <f t="shared" si="3"/>
        <v>11.491646763277329</v>
      </c>
      <c r="U60" s="261">
        <f t="shared" si="3"/>
        <v>16.069710145917419</v>
      </c>
      <c r="V60" s="261">
        <f t="shared" si="3"/>
        <v>8.2001504585811364</v>
      </c>
      <c r="W60" s="261">
        <f t="shared" si="3"/>
        <v>13.497218293795903</v>
      </c>
      <c r="X60" s="261">
        <f t="shared" si="3"/>
        <v>10.534733979189692</v>
      </c>
      <c r="Y60" s="261">
        <f t="shared" si="3"/>
        <v>13.786313712554815</v>
      </c>
      <c r="DA60" s="70"/>
    </row>
    <row r="61" spans="1:105" ht="12" customHeight="1" x14ac:dyDescent="0.25">
      <c r="A61" s="60" t="s">
        <v>1499</v>
      </c>
      <c r="B61" s="262">
        <v>25.690311855170201</v>
      </c>
      <c r="C61" s="262">
        <v>30.75703824413236</v>
      </c>
      <c r="D61" s="262">
        <v>30.546644293132591</v>
      </c>
      <c r="E61" s="262">
        <v>31.652985305874349</v>
      </c>
      <c r="F61" s="262">
        <v>28.795711510639109</v>
      </c>
      <c r="G61" s="262">
        <v>37.464091388843329</v>
      </c>
      <c r="H61" s="262">
        <v>49.316960379823932</v>
      </c>
      <c r="I61" s="262">
        <v>48.657100257556287</v>
      </c>
      <c r="J61" s="262">
        <v>31.618280261240692</v>
      </c>
      <c r="K61" s="262">
        <v>27.204044583585191</v>
      </c>
      <c r="L61" s="262">
        <v>21.666676714245341</v>
      </c>
      <c r="M61" s="262">
        <v>25.722790584143699</v>
      </c>
      <c r="N61" s="262">
        <v>30.60316244743467</v>
      </c>
      <c r="O61" s="262">
        <v>35.342819996481857</v>
      </c>
      <c r="P61" s="262">
        <v>31.5178531235813</v>
      </c>
      <c r="Q61" s="262">
        <v>13.414335326281989</v>
      </c>
      <c r="R61" s="262">
        <v>8.2283571295685576</v>
      </c>
      <c r="S61" s="262">
        <v>5.4419258983005756</v>
      </c>
      <c r="T61" s="262">
        <v>9.7922395876856339</v>
      </c>
      <c r="U61" s="262">
        <v>13.611107451584401</v>
      </c>
      <c r="V61" s="262">
        <v>6.9579034733895151</v>
      </c>
      <c r="W61" s="262">
        <v>11.42899577950018</v>
      </c>
      <c r="X61" s="262">
        <v>8.8957849448326396</v>
      </c>
      <c r="Y61" s="262">
        <v>11.817844630939801</v>
      </c>
      <c r="DA61" s="72" t="s">
        <v>1743</v>
      </c>
    </row>
    <row r="62" spans="1:105" ht="12" customHeight="1" x14ac:dyDescent="0.25">
      <c r="A62" s="59" t="s">
        <v>28</v>
      </c>
      <c r="B62" s="230">
        <v>1.3504227719877639</v>
      </c>
      <c r="C62" s="230">
        <v>1.757499346557345</v>
      </c>
      <c r="D62" s="230">
        <v>13.47312920291294</v>
      </c>
      <c r="E62" s="230">
        <v>23.23661821176605</v>
      </c>
      <c r="F62" s="230">
        <v>19.422382112603341</v>
      </c>
      <c r="G62" s="230">
        <v>23.629782418794068</v>
      </c>
      <c r="H62" s="230">
        <v>36.928727367446257</v>
      </c>
      <c r="I62" s="230">
        <v>40.065644092823732</v>
      </c>
      <c r="J62" s="230">
        <v>25.685514995665098</v>
      </c>
      <c r="K62" s="230">
        <v>22.033917332646439</v>
      </c>
      <c r="L62" s="230">
        <v>18.519969706180039</v>
      </c>
      <c r="M62" s="230">
        <v>22.527339368065011</v>
      </c>
      <c r="N62" s="230">
        <v>26.437143021971231</v>
      </c>
      <c r="O62" s="230">
        <v>31.42840425300291</v>
      </c>
      <c r="P62" s="230">
        <v>27.407554809610581</v>
      </c>
      <c r="Q62" s="230">
        <v>11.44882880801263</v>
      </c>
      <c r="R62" s="230">
        <v>6.9271322792605234</v>
      </c>
      <c r="S62" s="230">
        <v>4.5268505423074643</v>
      </c>
      <c r="T62" s="230">
        <v>8.327668093718426</v>
      </c>
      <c r="U62" s="230">
        <v>11.84033676448945</v>
      </c>
      <c r="V62" s="230">
        <v>5.9254018354711686</v>
      </c>
      <c r="W62" s="230">
        <v>9.8852500292843484</v>
      </c>
      <c r="X62" s="230">
        <v>7.8440394416745152</v>
      </c>
      <c r="Y62" s="230">
        <v>10.165931501863231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3.9407282224586827E-3</v>
      </c>
      <c r="T63" s="295">
        <v>6.4213878589427101E-3</v>
      </c>
      <c r="U63" s="295">
        <v>1.6347532792677269E-2</v>
      </c>
      <c r="V63" s="295">
        <v>4.9189819843146057E-3</v>
      </c>
      <c r="W63" s="295">
        <v>1.384333791256076E-2</v>
      </c>
      <c r="X63" s="295">
        <v>0.14945338621428611</v>
      </c>
      <c r="Y63" s="295">
        <v>0.4178278980499715</v>
      </c>
      <c r="DA63" s="122" t="s">
        <v>1745</v>
      </c>
    </row>
    <row r="64" spans="1:105" ht="12" customHeight="1" x14ac:dyDescent="0.25">
      <c r="A64" s="59" t="s">
        <v>159</v>
      </c>
      <c r="B64" s="295">
        <v>0.20120779937261951</v>
      </c>
      <c r="C64" s="295">
        <v>0.23913073203627699</v>
      </c>
      <c r="D64" s="295">
        <v>0.22933862887374629</v>
      </c>
      <c r="E64" s="295">
        <v>0.2297959587024736</v>
      </c>
      <c r="F64" s="295">
        <v>0.39088468578221702</v>
      </c>
      <c r="G64" s="295">
        <v>0.90034361892183246</v>
      </c>
      <c r="H64" s="295">
        <v>0.71578333068988487</v>
      </c>
      <c r="I64" s="295">
        <v>0.75369892271315431</v>
      </c>
      <c r="J64" s="295">
        <v>0.556446027621048</v>
      </c>
      <c r="K64" s="295">
        <v>0.84776445414140378</v>
      </c>
      <c r="L64" s="295">
        <v>0.35160377473641652</v>
      </c>
      <c r="M64" s="295">
        <v>0.17129017836497959</v>
      </c>
      <c r="N64" s="295">
        <v>0.35220511000874788</v>
      </c>
      <c r="O64" s="295">
        <v>0.364815580390282</v>
      </c>
      <c r="P64" s="295">
        <v>0.37350220018014652</v>
      </c>
      <c r="Q64" s="295">
        <v>0.19057866249618091</v>
      </c>
      <c r="R64" s="295">
        <v>6.314106384546396E-2</v>
      </c>
      <c r="S64" s="295">
        <v>6.853537495542858E-2</v>
      </c>
      <c r="T64" s="295">
        <v>0.19548821097166089</v>
      </c>
      <c r="U64" s="295">
        <v>0.22135860285616479</v>
      </c>
      <c r="V64" s="295">
        <v>0.14451409858097139</v>
      </c>
      <c r="W64" s="295">
        <v>0.2482256296156051</v>
      </c>
      <c r="X64" s="295">
        <v>0.18550186642478811</v>
      </c>
      <c r="Y64" s="295">
        <v>0.26161258768615692</v>
      </c>
      <c r="DA64" s="122" t="s">
        <v>1746</v>
      </c>
    </row>
    <row r="65" spans="1:105" ht="12" customHeight="1" x14ac:dyDescent="0.25">
      <c r="A65" s="59" t="s">
        <v>32</v>
      </c>
      <c r="B65" s="295">
        <v>17.815575299865191</v>
      </c>
      <c r="C65" s="295">
        <v>20.9446463723425</v>
      </c>
      <c r="D65" s="295">
        <v>11.64977666400218</v>
      </c>
      <c r="E65" s="295">
        <v>2.9744927221787929</v>
      </c>
      <c r="F65" s="295">
        <v>4.8797012523410306</v>
      </c>
      <c r="G65" s="295">
        <v>6.5059335424159643</v>
      </c>
      <c r="H65" s="295">
        <v>4.5318696993329759</v>
      </c>
      <c r="I65" s="295">
        <v>0</v>
      </c>
      <c r="J65" s="295">
        <v>0.36740529327279309</v>
      </c>
      <c r="K65" s="295">
        <v>0.28097396984369799</v>
      </c>
      <c r="L65" s="295">
        <v>0</v>
      </c>
      <c r="M65" s="295">
        <v>0</v>
      </c>
      <c r="N65" s="295">
        <v>0.696331981278558</v>
      </c>
      <c r="O65" s="295">
        <v>0.54269757689857989</v>
      </c>
      <c r="P65" s="295">
        <v>0.54898286648503336</v>
      </c>
      <c r="Q65" s="295">
        <v>0.18580750351031389</v>
      </c>
      <c r="R65" s="295">
        <v>6.1674916591627799E-2</v>
      </c>
      <c r="S65" s="295">
        <v>9.6246451096172803E-2</v>
      </c>
      <c r="T65" s="295">
        <v>2.7329616838936002E-2</v>
      </c>
      <c r="U65" s="295">
        <v>5.2205352826854387E-2</v>
      </c>
      <c r="V65" s="295">
        <v>3.1477925229350043E-2</v>
      </c>
      <c r="W65" s="295">
        <v>4.4240274628825162E-2</v>
      </c>
      <c r="X65" s="295">
        <v>2.2716791565367499E-2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6.3231059839446244</v>
      </c>
      <c r="C66" s="295">
        <v>7.8157617931962449</v>
      </c>
      <c r="D66" s="295">
        <v>5.194399797343717</v>
      </c>
      <c r="E66" s="295">
        <v>5.2120784132270348</v>
      </c>
      <c r="F66" s="295">
        <v>4.1027434599125199</v>
      </c>
      <c r="G66" s="295">
        <v>6.4280318087114603</v>
      </c>
      <c r="H66" s="295">
        <v>7.1405799823547964</v>
      </c>
      <c r="I66" s="295">
        <v>7.8377572420193982</v>
      </c>
      <c r="J66" s="295">
        <v>5.0089139446817494</v>
      </c>
      <c r="K66" s="295">
        <v>4.0413888269536464</v>
      </c>
      <c r="L66" s="295">
        <v>2.795103233328883</v>
      </c>
      <c r="M66" s="295">
        <v>3.0241610377137098</v>
      </c>
      <c r="N66" s="295">
        <v>3.1174823341761329</v>
      </c>
      <c r="O66" s="295">
        <v>3.0069025861900842</v>
      </c>
      <c r="P66" s="295">
        <v>3.1878132473055398</v>
      </c>
      <c r="Q66" s="295">
        <v>1.589120352262865</v>
      </c>
      <c r="R66" s="295">
        <v>1.1764088698709441</v>
      </c>
      <c r="S66" s="295">
        <v>0.74635280171905205</v>
      </c>
      <c r="T66" s="295">
        <v>1.2353322782976699</v>
      </c>
      <c r="U66" s="295">
        <v>1.480859198619247</v>
      </c>
      <c r="V66" s="295">
        <v>0.85159063212371056</v>
      </c>
      <c r="W66" s="295">
        <v>1.2374365080588361</v>
      </c>
      <c r="X66" s="295">
        <v>0.694073458953683</v>
      </c>
      <c r="Y66" s="295">
        <v>0.97247264334043471</v>
      </c>
      <c r="DA66" s="122" t="s">
        <v>1748</v>
      </c>
    </row>
    <row r="67" spans="1:105" ht="12" customHeight="1" x14ac:dyDescent="0.25">
      <c r="A67" s="60" t="s">
        <v>1506</v>
      </c>
      <c r="B67" s="262">
        <v>4.1026021673411224</v>
      </c>
      <c r="C67" s="262">
        <v>4.9271372109395672</v>
      </c>
      <c r="D67" s="262">
        <v>4.8683775147911099</v>
      </c>
      <c r="E67" s="262">
        <v>4.826457274204957</v>
      </c>
      <c r="F67" s="262">
        <v>4.5051587579664147</v>
      </c>
      <c r="G67" s="262">
        <v>6.1622072133562282</v>
      </c>
      <c r="H67" s="262">
        <v>7.9880838319473861</v>
      </c>
      <c r="I67" s="262">
        <v>8.1847983336877448</v>
      </c>
      <c r="J67" s="262">
        <v>5.0840505483438729</v>
      </c>
      <c r="K67" s="262">
        <v>4.9442995337049966</v>
      </c>
      <c r="L67" s="262">
        <v>3.6844208942442092</v>
      </c>
      <c r="M67" s="262">
        <v>4.4189384938550127</v>
      </c>
      <c r="N67" s="262">
        <v>5.4075684174802374</v>
      </c>
      <c r="O67" s="262">
        <v>6.427794952468795</v>
      </c>
      <c r="P67" s="262">
        <v>5.6817823278752728</v>
      </c>
      <c r="Q67" s="262">
        <v>2.2871873555819691</v>
      </c>
      <c r="R67" s="262">
        <v>1.3355223912622649</v>
      </c>
      <c r="S67" s="262">
        <v>1.02244495902525</v>
      </c>
      <c r="T67" s="262">
        <v>1.6994071755916951</v>
      </c>
      <c r="U67" s="262">
        <v>2.4586026943330168</v>
      </c>
      <c r="V67" s="262">
        <v>1.242246985191622</v>
      </c>
      <c r="W67" s="262">
        <v>2.068222514295722</v>
      </c>
      <c r="X67" s="262">
        <v>1.638949034357053</v>
      </c>
      <c r="Y67" s="262">
        <v>1.9684690816150141</v>
      </c>
      <c r="DA67" s="72" t="s">
        <v>1749</v>
      </c>
    </row>
    <row r="68" spans="1:105" ht="12" customHeight="1" x14ac:dyDescent="0.25">
      <c r="A68" s="147" t="s">
        <v>28</v>
      </c>
      <c r="B68" s="229">
        <v>0.2156551240956939</v>
      </c>
      <c r="C68" s="229">
        <v>0.28154337748292979</v>
      </c>
      <c r="D68" s="229">
        <v>2.1472826486568648</v>
      </c>
      <c r="E68" s="229">
        <v>3.5431269408667139</v>
      </c>
      <c r="F68" s="229">
        <v>3.0386786880691021</v>
      </c>
      <c r="G68" s="229">
        <v>3.832052799007907</v>
      </c>
      <c r="H68" s="229">
        <v>5.6268042056126397</v>
      </c>
      <c r="I68" s="229">
        <v>5.8309968682867774</v>
      </c>
      <c r="J68" s="229">
        <v>3.9327150505677428</v>
      </c>
      <c r="K68" s="229">
        <v>3.117427262662209</v>
      </c>
      <c r="L68" s="229">
        <v>3.0604493231176599</v>
      </c>
      <c r="M68" s="229">
        <v>3.869989407721635</v>
      </c>
      <c r="N68" s="229">
        <v>4.6714341989843406</v>
      </c>
      <c r="O68" s="229">
        <v>5.7158805732454354</v>
      </c>
      <c r="P68" s="229">
        <v>4.9408111636578314</v>
      </c>
      <c r="Q68" s="229">
        <v>1.9520621670016689</v>
      </c>
      <c r="R68" s="229">
        <v>1.1243241051051851</v>
      </c>
      <c r="S68" s="229">
        <v>0.850517923937255</v>
      </c>
      <c r="T68" s="229">
        <v>1.4217497583136729</v>
      </c>
      <c r="U68" s="229">
        <v>2.0782051834540809</v>
      </c>
      <c r="V68" s="229">
        <v>1.0303266352290521</v>
      </c>
      <c r="W68" s="229">
        <v>1.7242350514108931</v>
      </c>
      <c r="X68" s="229">
        <v>1.394968723720212</v>
      </c>
      <c r="Y68" s="229">
        <v>1.4272793583540191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7.4039554768646565E-4</v>
      </c>
      <c r="T70" s="229">
        <v>1.0962980913440379E-3</v>
      </c>
      <c r="U70" s="229">
        <v>2.869304147523745E-3</v>
      </c>
      <c r="V70" s="229">
        <v>8.5532733431034754E-4</v>
      </c>
      <c r="W70" s="229">
        <v>2.4146246565996681E-3</v>
      </c>
      <c r="X70" s="229">
        <v>2.6578499633155891E-2</v>
      </c>
      <c r="Y70" s="229">
        <v>5.8662320725048199E-2</v>
      </c>
      <c r="DA70" s="73" t="s">
        <v>1752</v>
      </c>
    </row>
    <row r="71" spans="1:105" ht="12" customHeight="1" x14ac:dyDescent="0.25">
      <c r="A71" s="147" t="s">
        <v>159</v>
      </c>
      <c r="B71" s="229">
        <v>3.2131784092216807E-2</v>
      </c>
      <c r="C71" s="229">
        <v>3.8307652341003078E-2</v>
      </c>
      <c r="D71" s="229">
        <v>3.6550889628586131E-2</v>
      </c>
      <c r="E71" s="229">
        <v>3.503936092424819E-2</v>
      </c>
      <c r="F71" s="229">
        <v>6.1154855119869893E-2</v>
      </c>
      <c r="G71" s="229">
        <v>0.14600914319948241</v>
      </c>
      <c r="H71" s="229">
        <v>0.10906340246600781</v>
      </c>
      <c r="I71" s="229">
        <v>0.1096903882985045</v>
      </c>
      <c r="J71" s="229">
        <v>8.5197578013259695E-2</v>
      </c>
      <c r="K71" s="229">
        <v>0.11994435586542759</v>
      </c>
      <c r="L71" s="229">
        <v>5.8102985667336203E-2</v>
      </c>
      <c r="M71" s="229">
        <v>2.942607491672727E-2</v>
      </c>
      <c r="N71" s="229">
        <v>6.2234523397045487E-2</v>
      </c>
      <c r="O71" s="229">
        <v>6.6348971203997131E-2</v>
      </c>
      <c r="P71" s="229">
        <v>6.7331940157380629E-2</v>
      </c>
      <c r="Q71" s="229">
        <v>3.2494275452543228E-2</v>
      </c>
      <c r="R71" s="229">
        <v>1.0248255301257069E-2</v>
      </c>
      <c r="S71" s="229">
        <v>1.2876626758178789E-2</v>
      </c>
      <c r="T71" s="229">
        <v>3.3374927239448723E-2</v>
      </c>
      <c r="U71" s="229">
        <v>3.8852661457866131E-2</v>
      </c>
      <c r="V71" s="229">
        <v>2.5128544707761911E-2</v>
      </c>
      <c r="W71" s="229">
        <v>4.3296763356905153E-2</v>
      </c>
      <c r="X71" s="229">
        <v>3.2989291267391023E-2</v>
      </c>
      <c r="Y71" s="229">
        <v>3.6729958904562363E-2</v>
      </c>
      <c r="DA71" s="73" t="s">
        <v>1753</v>
      </c>
    </row>
    <row r="72" spans="1:105" ht="12" customHeight="1" x14ac:dyDescent="0.25">
      <c r="A72" s="147" t="s">
        <v>32</v>
      </c>
      <c r="B72" s="229">
        <v>2.845049847962295</v>
      </c>
      <c r="C72" s="229">
        <v>3.3552367979002811</v>
      </c>
      <c r="D72" s="229">
        <v>1.856685474813907</v>
      </c>
      <c r="E72" s="229">
        <v>0.45355159702314779</v>
      </c>
      <c r="F72" s="229">
        <v>0.76344107090812963</v>
      </c>
      <c r="G72" s="229">
        <v>1.055070266814875</v>
      </c>
      <c r="H72" s="229">
        <v>0.69051779742548625</v>
      </c>
      <c r="I72" s="229">
        <v>0</v>
      </c>
      <c r="J72" s="229">
        <v>5.6253508125339219E-2</v>
      </c>
      <c r="K72" s="229">
        <v>3.9753072522940663E-2</v>
      </c>
      <c r="L72" s="229">
        <v>0</v>
      </c>
      <c r="M72" s="229">
        <v>0</v>
      </c>
      <c r="N72" s="229">
        <v>0.1230416247507457</v>
      </c>
      <c r="O72" s="229">
        <v>9.870035118456813E-2</v>
      </c>
      <c r="P72" s="229">
        <v>9.8966168059436199E-2</v>
      </c>
      <c r="Q72" s="229">
        <v>3.168077748648554E-2</v>
      </c>
      <c r="R72" s="229">
        <v>1.0010288905832941E-2</v>
      </c>
      <c r="S72" s="229">
        <v>1.8083064816829461E-2</v>
      </c>
      <c r="T72" s="229">
        <v>4.6658771337046434E-3</v>
      </c>
      <c r="U72" s="229">
        <v>9.1630362384794977E-3</v>
      </c>
      <c r="V72" s="229">
        <v>5.4734760082256907E-3</v>
      </c>
      <c r="W72" s="229">
        <v>7.7166113121153656E-3</v>
      </c>
      <c r="X72" s="229">
        <v>4.03991004540307E-3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8.6638097886066176E-2</v>
      </c>
      <c r="H73" s="229">
        <v>0.47369327870436689</v>
      </c>
      <c r="I73" s="229">
        <v>1.103434595608114</v>
      </c>
      <c r="J73" s="229">
        <v>0.2429684568446033</v>
      </c>
      <c r="K73" s="229">
        <v>1.095386561979659</v>
      </c>
      <c r="L73" s="229">
        <v>0.10397410430189059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1755</v>
      </c>
    </row>
    <row r="74" spans="1:105" ht="12" customHeight="1" x14ac:dyDescent="0.25">
      <c r="A74" s="147" t="s">
        <v>35</v>
      </c>
      <c r="B74" s="229">
        <v>1.0097654111909169</v>
      </c>
      <c r="C74" s="229">
        <v>1.2520493832153541</v>
      </c>
      <c r="D74" s="229">
        <v>0.82785850169175201</v>
      </c>
      <c r="E74" s="229">
        <v>0.79473937539084727</v>
      </c>
      <c r="F74" s="229">
        <v>0.64188414386931358</v>
      </c>
      <c r="G74" s="229">
        <v>1.0424369064478971</v>
      </c>
      <c r="H74" s="229">
        <v>1.088005147738885</v>
      </c>
      <c r="I74" s="229">
        <v>1.140676481494352</v>
      </c>
      <c r="J74" s="229">
        <v>0.76691595479292718</v>
      </c>
      <c r="K74" s="229">
        <v>0.5717882806747614</v>
      </c>
      <c r="L74" s="229">
        <v>0.46189448115732262</v>
      </c>
      <c r="M74" s="229">
        <v>0.51952301121665023</v>
      </c>
      <c r="N74" s="229">
        <v>0.55085807034810397</v>
      </c>
      <c r="O74" s="229">
        <v>0.54686505683479536</v>
      </c>
      <c r="P74" s="229">
        <v>0.57467305600062479</v>
      </c>
      <c r="Q74" s="229">
        <v>0.27095013564127041</v>
      </c>
      <c r="R74" s="229">
        <v>0.19093974194999</v>
      </c>
      <c r="S74" s="229">
        <v>0.14022694796530061</v>
      </c>
      <c r="T74" s="229">
        <v>0.21090338235641201</v>
      </c>
      <c r="U74" s="229">
        <v>0.25991906512034713</v>
      </c>
      <c r="V74" s="229">
        <v>0.14807713214252161</v>
      </c>
      <c r="W74" s="229">
        <v>0.2158399023565224</v>
      </c>
      <c r="X74" s="229">
        <v>0.12343267450450281</v>
      </c>
      <c r="Y74" s="229">
        <v>0.13653349229722611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2.7616932457112501E-2</v>
      </c>
      <c r="U76" s="229">
        <v>6.9593443914719624E-2</v>
      </c>
      <c r="V76" s="229">
        <v>3.2385869769750483E-2</v>
      </c>
      <c r="W76" s="229">
        <v>7.4719561202687301E-2</v>
      </c>
      <c r="X76" s="229">
        <v>5.6939935186388478E-2</v>
      </c>
      <c r="Y76" s="229">
        <v>0.30926395133415852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118.7896825368436</v>
      </c>
      <c r="C79" s="261">
        <f t="shared" si="4"/>
        <v>141.97471398325189</v>
      </c>
      <c r="D79" s="261">
        <f t="shared" si="4"/>
        <v>134.97229478658181</v>
      </c>
      <c r="E79" s="261">
        <f t="shared" si="4"/>
        <v>132.5932003315248</v>
      </c>
      <c r="F79" s="261">
        <f t="shared" si="4"/>
        <v>122.48927331058771</v>
      </c>
      <c r="G79" s="261">
        <f t="shared" si="4"/>
        <v>162.9294545530509</v>
      </c>
      <c r="H79" s="261">
        <f t="shared" si="4"/>
        <v>223.33963591825221</v>
      </c>
      <c r="I79" s="261">
        <f t="shared" si="4"/>
        <v>221.93398423874109</v>
      </c>
      <c r="J79" s="261">
        <f t="shared" si="4"/>
        <v>140.1157318930151</v>
      </c>
      <c r="K79" s="261">
        <f t="shared" si="4"/>
        <v>123.8599846659597</v>
      </c>
      <c r="L79" s="261">
        <f t="shared" si="4"/>
        <v>95.808291530778476</v>
      </c>
      <c r="M79" s="261">
        <f t="shared" si="4"/>
        <v>111.11666489378349</v>
      </c>
      <c r="N79" s="261">
        <f t="shared" si="4"/>
        <v>134.6765874434231</v>
      </c>
      <c r="O79" s="261">
        <f t="shared" si="4"/>
        <v>156.79044802977771</v>
      </c>
      <c r="P79" s="261">
        <f t="shared" si="4"/>
        <v>139.07363151177469</v>
      </c>
      <c r="Q79" s="261">
        <f t="shared" si="4"/>
        <v>60.468594258603282</v>
      </c>
      <c r="R79" s="261">
        <f t="shared" si="4"/>
        <v>36.679013580124149</v>
      </c>
      <c r="S79" s="261">
        <f t="shared" si="4"/>
        <v>24.979047568273131</v>
      </c>
      <c r="T79" s="261">
        <f t="shared" si="4"/>
        <v>42.714882145864628</v>
      </c>
      <c r="U79" s="261">
        <f t="shared" si="4"/>
        <v>60.01101324774686</v>
      </c>
      <c r="V79" s="261">
        <f t="shared" si="4"/>
        <v>30.337878611887561</v>
      </c>
      <c r="W79" s="261">
        <f t="shared" si="4"/>
        <v>50.481524504421458</v>
      </c>
      <c r="X79" s="261">
        <f t="shared" si="4"/>
        <v>40.141299675002337</v>
      </c>
      <c r="Y79" s="261">
        <f t="shared" si="4"/>
        <v>48.077628169332272</v>
      </c>
      <c r="DA79" s="70"/>
    </row>
    <row r="80" spans="1:105" ht="12" customHeight="1" x14ac:dyDescent="0.25">
      <c r="A80" s="60" t="s">
        <v>1521</v>
      </c>
      <c r="B80" s="262">
        <v>118.7896825368436</v>
      </c>
      <c r="C80" s="262">
        <v>141.97471398325189</v>
      </c>
      <c r="D80" s="262">
        <v>134.97229478658181</v>
      </c>
      <c r="E80" s="262">
        <v>132.5932003315248</v>
      </c>
      <c r="F80" s="262">
        <v>122.48927331058771</v>
      </c>
      <c r="G80" s="262">
        <v>162.9294545530509</v>
      </c>
      <c r="H80" s="262">
        <v>223.33963591825221</v>
      </c>
      <c r="I80" s="262">
        <v>221.93398423874109</v>
      </c>
      <c r="J80" s="262">
        <v>140.1157318930151</v>
      </c>
      <c r="K80" s="262">
        <v>123.8599846659597</v>
      </c>
      <c r="L80" s="262">
        <v>95.808291530778476</v>
      </c>
      <c r="M80" s="262">
        <v>111.11666489378349</v>
      </c>
      <c r="N80" s="262">
        <v>134.6765874434231</v>
      </c>
      <c r="O80" s="262">
        <v>156.79044802977771</v>
      </c>
      <c r="P80" s="262">
        <v>139.07363151177469</v>
      </c>
      <c r="Q80" s="262">
        <v>60.468594258603282</v>
      </c>
      <c r="R80" s="262">
        <v>36.679013580124149</v>
      </c>
      <c r="S80" s="262">
        <v>24.979047568273131</v>
      </c>
      <c r="T80" s="262">
        <v>42.714882145864628</v>
      </c>
      <c r="U80" s="262">
        <v>60.01101324774686</v>
      </c>
      <c r="V80" s="262">
        <v>30.337878611887561</v>
      </c>
      <c r="W80" s="262">
        <v>50.481524504421458</v>
      </c>
      <c r="X80" s="262">
        <v>40.141299675002337</v>
      </c>
      <c r="Y80" s="262">
        <v>48.077628169332272</v>
      </c>
      <c r="DA80" s="72" t="s">
        <v>1761</v>
      </c>
    </row>
    <row r="81" spans="1:105" ht="12" customHeight="1" x14ac:dyDescent="0.25">
      <c r="A81" s="59" t="s">
        <v>28</v>
      </c>
      <c r="B81" s="230">
        <v>6.2442329730873576</v>
      </c>
      <c r="C81" s="230">
        <v>8.1126298661358618</v>
      </c>
      <c r="D81" s="230">
        <v>59.53188013133407</v>
      </c>
      <c r="E81" s="230">
        <v>97.337345713425023</v>
      </c>
      <c r="F81" s="230">
        <v>82.617631102963443</v>
      </c>
      <c r="G81" s="230">
        <v>101.3199087183564</v>
      </c>
      <c r="H81" s="230">
        <v>157.32038234737121</v>
      </c>
      <c r="I81" s="230">
        <v>158.1097437350588</v>
      </c>
      <c r="J81" s="230">
        <v>108.3850843726317</v>
      </c>
      <c r="K81" s="230">
        <v>78.094882868321037</v>
      </c>
      <c r="L81" s="230">
        <v>79.582770096242854</v>
      </c>
      <c r="M81" s="230">
        <v>97.313034964909306</v>
      </c>
      <c r="N81" s="230">
        <v>116.34301553208429</v>
      </c>
      <c r="O81" s="230">
        <v>139.4250256255674</v>
      </c>
      <c r="P81" s="230">
        <v>120.93679614804419</v>
      </c>
      <c r="Q81" s="230">
        <v>51.608564053975051</v>
      </c>
      <c r="R81" s="230">
        <v>30.878628010599659</v>
      </c>
      <c r="S81" s="230">
        <v>20.77874949860546</v>
      </c>
      <c r="T81" s="230">
        <v>35.735916759404823</v>
      </c>
      <c r="U81" s="230">
        <v>50.726048207489029</v>
      </c>
      <c r="V81" s="230">
        <v>25.162407124177371</v>
      </c>
      <c r="W81" s="230">
        <v>42.085420402079507</v>
      </c>
      <c r="X81" s="230">
        <v>34.165710099750179</v>
      </c>
      <c r="Y81" s="230">
        <v>34.85968203697098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1.8088382598736179E-2</v>
      </c>
      <c r="T82" s="295">
        <v>2.7555634953814051E-2</v>
      </c>
      <c r="U82" s="295">
        <v>7.003565464471069E-2</v>
      </c>
      <c r="V82" s="295">
        <v>2.088861325570774E-2</v>
      </c>
      <c r="W82" s="295">
        <v>5.8936566509926062E-2</v>
      </c>
      <c r="X82" s="295">
        <v>0.65096320649469486</v>
      </c>
      <c r="Y82" s="295">
        <v>1.432760752866411</v>
      </c>
      <c r="DA82" s="122" t="s">
        <v>1763</v>
      </c>
    </row>
    <row r="83" spans="1:105" ht="12" customHeight="1" x14ac:dyDescent="0.25">
      <c r="A83" s="59" t="s">
        <v>159</v>
      </c>
      <c r="B83" s="295">
        <v>0.93036669800488303</v>
      </c>
      <c r="C83" s="295">
        <v>1.1038292119018629</v>
      </c>
      <c r="D83" s="295">
        <v>1.0133473492293501</v>
      </c>
      <c r="E83" s="295">
        <v>0.96260688504338987</v>
      </c>
      <c r="F83" s="295">
        <v>1.662719154969007</v>
      </c>
      <c r="G83" s="295">
        <v>3.8604982334395181</v>
      </c>
      <c r="H83" s="295">
        <v>3.0493145929874141</v>
      </c>
      <c r="I83" s="295">
        <v>2.9742974616227631</v>
      </c>
      <c r="J83" s="295">
        <v>2.3480334991415019</v>
      </c>
      <c r="K83" s="295">
        <v>3.004734235251266</v>
      </c>
      <c r="L83" s="295">
        <v>1.510888128530903</v>
      </c>
      <c r="M83" s="295">
        <v>0.73993501158892439</v>
      </c>
      <c r="N83" s="295">
        <v>1.549963418897897</v>
      </c>
      <c r="O83" s="295">
        <v>1.6184220247091079</v>
      </c>
      <c r="P83" s="295">
        <v>1.648091548400124</v>
      </c>
      <c r="Q83" s="295">
        <v>0.85908273026770465</v>
      </c>
      <c r="R83" s="295">
        <v>0.28145982263323222</v>
      </c>
      <c r="S83" s="295">
        <v>0.31458502433039348</v>
      </c>
      <c r="T83" s="295">
        <v>0.83888434986953386</v>
      </c>
      <c r="U83" s="295">
        <v>0.94833849602151954</v>
      </c>
      <c r="V83" s="295">
        <v>0.61368371034514946</v>
      </c>
      <c r="W83" s="295">
        <v>1.056794713942093</v>
      </c>
      <c r="X83" s="295">
        <v>0.80797694075323545</v>
      </c>
      <c r="Y83" s="295">
        <v>0.89708765221732323</v>
      </c>
      <c r="DA83" s="122" t="s">
        <v>1764</v>
      </c>
    </row>
    <row r="84" spans="1:105" ht="12" customHeight="1" x14ac:dyDescent="0.25">
      <c r="A84" s="59" t="s">
        <v>32</v>
      </c>
      <c r="B84" s="295">
        <v>82.377611685407004</v>
      </c>
      <c r="C84" s="295">
        <v>96.680641178477842</v>
      </c>
      <c r="D84" s="295">
        <v>51.475280721589613</v>
      </c>
      <c r="E84" s="295">
        <v>12.46004146481946</v>
      </c>
      <c r="F84" s="295">
        <v>20.756947094402658</v>
      </c>
      <c r="G84" s="295">
        <v>27.89617699234487</v>
      </c>
      <c r="H84" s="295">
        <v>19.306256258265218</v>
      </c>
      <c r="I84" s="295">
        <v>0</v>
      </c>
      <c r="J84" s="295">
        <v>1.550338925150762</v>
      </c>
      <c r="K84" s="295">
        <v>0.99585692969264139</v>
      </c>
      <c r="L84" s="295">
        <v>0</v>
      </c>
      <c r="M84" s="295">
        <v>0</v>
      </c>
      <c r="N84" s="295">
        <v>3.0643766024963508</v>
      </c>
      <c r="O84" s="295">
        <v>2.4075553743326989</v>
      </c>
      <c r="P84" s="295">
        <v>2.422406138528955</v>
      </c>
      <c r="Q84" s="295">
        <v>0.83757549417719035</v>
      </c>
      <c r="R84" s="295">
        <v>0.27492427316848278</v>
      </c>
      <c r="S84" s="295">
        <v>0.44178195828788303</v>
      </c>
      <c r="T84" s="295">
        <v>0.1172775981741315</v>
      </c>
      <c r="U84" s="295">
        <v>0.22365675038282379</v>
      </c>
      <c r="V84" s="295">
        <v>0.1336720094329836</v>
      </c>
      <c r="W84" s="295">
        <v>0.18834835243842091</v>
      </c>
      <c r="X84" s="295">
        <v>9.8945871038750105E-2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2.2907210912179661</v>
      </c>
      <c r="H85" s="295">
        <v>13.244037822893659</v>
      </c>
      <c r="I85" s="295">
        <v>29.92005742429027</v>
      </c>
      <c r="J85" s="295">
        <v>6.6961771591330388</v>
      </c>
      <c r="K85" s="295">
        <v>27.440603435373092</v>
      </c>
      <c r="L85" s="295">
        <v>2.7037033994050601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1766</v>
      </c>
    </row>
    <row r="86" spans="1:105" ht="12" customHeight="1" x14ac:dyDescent="0.25">
      <c r="A86" s="59" t="s">
        <v>35</v>
      </c>
      <c r="B86" s="295">
        <v>29.237471180344372</v>
      </c>
      <c r="C86" s="295">
        <v>36.077613726736359</v>
      </c>
      <c r="D86" s="295">
        <v>22.951786584428731</v>
      </c>
      <c r="E86" s="295">
        <v>21.83320626823696</v>
      </c>
      <c r="F86" s="295">
        <v>17.451975958252589</v>
      </c>
      <c r="G86" s="295">
        <v>27.562149517692191</v>
      </c>
      <c r="H86" s="295">
        <v>30.419644896734638</v>
      </c>
      <c r="I86" s="295">
        <v>30.929885617769209</v>
      </c>
      <c r="J86" s="295">
        <v>21.13609793695807</v>
      </c>
      <c r="K86" s="295">
        <v>14.32390719732172</v>
      </c>
      <c r="L86" s="295">
        <v>12.01092990659966</v>
      </c>
      <c r="M86" s="295">
        <v>13.06369491728525</v>
      </c>
      <c r="N86" s="295">
        <v>13.71923188994454</v>
      </c>
      <c r="O86" s="295">
        <v>13.339445005168541</v>
      </c>
      <c r="P86" s="295">
        <v>14.06633767680141</v>
      </c>
      <c r="Q86" s="295">
        <v>7.1633719801833386</v>
      </c>
      <c r="R86" s="295">
        <v>5.2440014737227783</v>
      </c>
      <c r="S86" s="295">
        <v>3.4258427044506581</v>
      </c>
      <c r="T86" s="295">
        <v>5.301091610597525</v>
      </c>
      <c r="U86" s="295">
        <v>6.3442566365976614</v>
      </c>
      <c r="V86" s="295">
        <v>3.6163066714493088</v>
      </c>
      <c r="W86" s="295">
        <v>5.2682567975781982</v>
      </c>
      <c r="X86" s="295">
        <v>3.023125108289884</v>
      </c>
      <c r="Y86" s="295">
        <v>3.334675935037231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0.69415619286480612</v>
      </c>
      <c r="U87" s="295">
        <v>1.6986775026111141</v>
      </c>
      <c r="V87" s="295">
        <v>0.79092048322703756</v>
      </c>
      <c r="W87" s="295">
        <v>1.823767671873314</v>
      </c>
      <c r="X87" s="295">
        <v>1.3945784486756001</v>
      </c>
      <c r="Y87" s="295">
        <v>7.5534217922403233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13.68717293349051</v>
      </c>
      <c r="C89" s="261">
        <f t="shared" si="5"/>
        <v>16.386601445038469</v>
      </c>
      <c r="D89" s="261">
        <f t="shared" si="5"/>
        <v>16.274508668285559</v>
      </c>
      <c r="E89" s="261">
        <f t="shared" si="5"/>
        <v>16.863940234946831</v>
      </c>
      <c r="F89" s="261">
        <f t="shared" si="5"/>
        <v>15.341654294075891</v>
      </c>
      <c r="G89" s="261">
        <f t="shared" si="5"/>
        <v>19.959956131556041</v>
      </c>
      <c r="H89" s="261">
        <f t="shared" si="5"/>
        <v>26.27487626768157</v>
      </c>
      <c r="I89" s="261">
        <f t="shared" si="5"/>
        <v>25.9233188534973</v>
      </c>
      <c r="J89" s="261">
        <f t="shared" si="5"/>
        <v>16.845450231779751</v>
      </c>
      <c r="K89" s="261">
        <f t="shared" si="5"/>
        <v>14.493652891604791</v>
      </c>
      <c r="L89" s="261">
        <f t="shared" si="5"/>
        <v>11.543478053273461</v>
      </c>
      <c r="M89" s="261">
        <f t="shared" si="5"/>
        <v>13.704476809855519</v>
      </c>
      <c r="N89" s="261">
        <f t="shared" si="5"/>
        <v>16.304620165420172</v>
      </c>
      <c r="O89" s="261">
        <f t="shared" si="5"/>
        <v>18.829794358908099</v>
      </c>
      <c r="P89" s="261">
        <f t="shared" si="5"/>
        <v>16.79194509692157</v>
      </c>
      <c r="Q89" s="261">
        <f t="shared" si="5"/>
        <v>7.146831398300133</v>
      </c>
      <c r="R89" s="261">
        <f t="shared" si="5"/>
        <v>4.3838684258034402</v>
      </c>
      <c r="S89" s="261">
        <f t="shared" si="5"/>
        <v>2.899325678924781</v>
      </c>
      <c r="T89" s="261">
        <f t="shared" si="5"/>
        <v>5.2170669394132636</v>
      </c>
      <c r="U89" s="261">
        <f t="shared" si="5"/>
        <v>7.2516667978347007</v>
      </c>
      <c r="V89" s="261">
        <f t="shared" si="5"/>
        <v>3.7070016367142959</v>
      </c>
      <c r="W89" s="261">
        <f t="shared" si="5"/>
        <v>6.0890908048152124</v>
      </c>
      <c r="X89" s="261">
        <f t="shared" si="5"/>
        <v>4.7394577226419212</v>
      </c>
      <c r="Y89" s="261">
        <f t="shared" si="5"/>
        <v>6.2962600094806724</v>
      </c>
      <c r="DA89" s="70"/>
    </row>
    <row r="90" spans="1:105" ht="12" customHeight="1" x14ac:dyDescent="0.25">
      <c r="A90" s="60" t="s">
        <v>1533</v>
      </c>
      <c r="B90" s="262">
        <v>13.68717293349051</v>
      </c>
      <c r="C90" s="262">
        <v>16.386601445038469</v>
      </c>
      <c r="D90" s="262">
        <v>16.274508668285559</v>
      </c>
      <c r="E90" s="262">
        <v>16.863940234946831</v>
      </c>
      <c r="F90" s="262">
        <v>15.341654294075891</v>
      </c>
      <c r="G90" s="262">
        <v>19.959956131556041</v>
      </c>
      <c r="H90" s="262">
        <v>26.27487626768157</v>
      </c>
      <c r="I90" s="262">
        <v>25.9233188534973</v>
      </c>
      <c r="J90" s="262">
        <v>16.845450231779751</v>
      </c>
      <c r="K90" s="262">
        <v>14.493652891604791</v>
      </c>
      <c r="L90" s="262">
        <v>11.543478053273461</v>
      </c>
      <c r="M90" s="262">
        <v>13.704476809855519</v>
      </c>
      <c r="N90" s="262">
        <v>16.304620165420172</v>
      </c>
      <c r="O90" s="262">
        <v>18.829794358908099</v>
      </c>
      <c r="P90" s="262">
        <v>16.79194509692157</v>
      </c>
      <c r="Q90" s="262">
        <v>7.146831398300133</v>
      </c>
      <c r="R90" s="262">
        <v>4.3838684258034402</v>
      </c>
      <c r="S90" s="262">
        <v>2.899325678924781</v>
      </c>
      <c r="T90" s="262">
        <v>5.2170669394132636</v>
      </c>
      <c r="U90" s="262">
        <v>7.2516667978347007</v>
      </c>
      <c r="V90" s="262">
        <v>3.7070016367142959</v>
      </c>
      <c r="W90" s="262">
        <v>6.0890908048152124</v>
      </c>
      <c r="X90" s="262">
        <v>4.7394577226419212</v>
      </c>
      <c r="Y90" s="262">
        <v>6.2962600094806724</v>
      </c>
      <c r="DA90" s="72" t="s">
        <v>1770</v>
      </c>
    </row>
    <row r="91" spans="1:105" ht="12" customHeight="1" x14ac:dyDescent="0.25">
      <c r="A91" s="59" t="s">
        <v>28</v>
      </c>
      <c r="B91" s="230">
        <v>0.71947238779043199</v>
      </c>
      <c r="C91" s="230">
        <v>0.93635287973298098</v>
      </c>
      <c r="D91" s="230">
        <v>7.1781553449075064</v>
      </c>
      <c r="E91" s="230">
        <v>12.379904675619199</v>
      </c>
      <c r="F91" s="230">
        <v>10.347772508726271</v>
      </c>
      <c r="G91" s="230">
        <v>12.589372996719719</v>
      </c>
      <c r="H91" s="230">
        <v>19.674727210064539</v>
      </c>
      <c r="I91" s="230">
        <v>21.346000098468949</v>
      </c>
      <c r="J91" s="230">
        <v>13.684617283486959</v>
      </c>
      <c r="K91" s="230">
        <v>11.73913491725372</v>
      </c>
      <c r="L91" s="230">
        <v>9.866989140518255</v>
      </c>
      <c r="M91" s="230">
        <v>12.00201816935445</v>
      </c>
      <c r="N91" s="230">
        <v>14.08506640359523</v>
      </c>
      <c r="O91" s="230">
        <v>16.744288915586999</v>
      </c>
      <c r="P91" s="230">
        <v>14.602078187219981</v>
      </c>
      <c r="Q91" s="230">
        <v>6.0996573597319141</v>
      </c>
      <c r="R91" s="230">
        <v>3.6906074933583128</v>
      </c>
      <c r="S91" s="230">
        <v>2.4117957993631021</v>
      </c>
      <c r="T91" s="230">
        <v>4.4367788905799648</v>
      </c>
      <c r="U91" s="230">
        <v>6.3082432708467779</v>
      </c>
      <c r="V91" s="230">
        <v>3.1569098919363312</v>
      </c>
      <c r="W91" s="230">
        <v>5.2666206391098189</v>
      </c>
      <c r="X91" s="230">
        <v>4.1791133148005208</v>
      </c>
      <c r="Y91" s="230">
        <v>5.4161608967786172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2.099524091756936E-3</v>
      </c>
      <c r="T92" s="295">
        <v>3.4211591744721138E-3</v>
      </c>
      <c r="U92" s="295">
        <v>8.7095676234171752E-3</v>
      </c>
      <c r="V92" s="295">
        <v>2.620713888394808E-3</v>
      </c>
      <c r="W92" s="295">
        <v>7.3753935356698471E-3</v>
      </c>
      <c r="X92" s="295">
        <v>7.962512694056699E-2</v>
      </c>
      <c r="Y92" s="295">
        <v>0.22260853543885151</v>
      </c>
      <c r="DA92" s="122" t="s">
        <v>1772</v>
      </c>
    </row>
    <row r="93" spans="1:105" ht="12" customHeight="1" x14ac:dyDescent="0.25">
      <c r="A93" s="59" t="s">
        <v>159</v>
      </c>
      <c r="B93" s="295">
        <v>0.1071986187285566</v>
      </c>
      <c r="C93" s="295">
        <v>0.1274030343245523</v>
      </c>
      <c r="D93" s="295">
        <v>0.12218604006914149</v>
      </c>
      <c r="E93" s="295">
        <v>0.1224296942718901</v>
      </c>
      <c r="F93" s="295">
        <v>0.20825384765726729</v>
      </c>
      <c r="G93" s="295">
        <v>0.47968116857513943</v>
      </c>
      <c r="H93" s="295">
        <v>0.38135193863326411</v>
      </c>
      <c r="I93" s="295">
        <v>0.40155244331470968</v>
      </c>
      <c r="J93" s="295">
        <v>0.29646090133663988</v>
      </c>
      <c r="K93" s="295">
        <v>0.4516682691948079</v>
      </c>
      <c r="L93" s="295">
        <v>0.18732593422827071</v>
      </c>
      <c r="M93" s="295">
        <v>9.1259238358295081E-2</v>
      </c>
      <c r="N93" s="295">
        <v>0.18764631102672319</v>
      </c>
      <c r="O93" s="295">
        <v>0.19436486274605491</v>
      </c>
      <c r="P93" s="295">
        <v>0.19899288236456431</v>
      </c>
      <c r="Q93" s="295">
        <v>0.1015356732811942</v>
      </c>
      <c r="R93" s="295">
        <v>3.3640022158139167E-2</v>
      </c>
      <c r="S93" s="295">
        <v>3.651397983663561E-2</v>
      </c>
      <c r="T93" s="295">
        <v>0.1041513612256644</v>
      </c>
      <c r="U93" s="295">
        <v>0.1179344764161914</v>
      </c>
      <c r="V93" s="295">
        <v>7.6993594696561835E-2</v>
      </c>
      <c r="W93" s="295">
        <v>0.13224857441306609</v>
      </c>
      <c r="X93" s="295">
        <v>9.8830879887912088E-2</v>
      </c>
      <c r="Y93" s="295">
        <v>0.13938081987579121</v>
      </c>
      <c r="DA93" s="122" t="s">
        <v>1773</v>
      </c>
    </row>
    <row r="94" spans="1:105" ht="12" customHeight="1" x14ac:dyDescent="0.25">
      <c r="A94" s="59" t="s">
        <v>32</v>
      </c>
      <c r="B94" s="295">
        <v>9.4917049436207215</v>
      </c>
      <c r="C94" s="295">
        <v>11.158797859098909</v>
      </c>
      <c r="D94" s="295">
        <v>6.2067174869521899</v>
      </c>
      <c r="E94" s="295">
        <v>1.584737332399361</v>
      </c>
      <c r="F94" s="295">
        <v>2.5997860703711342</v>
      </c>
      <c r="G94" s="295">
        <v>3.466203057045524</v>
      </c>
      <c r="H94" s="295">
        <v>2.4144698840754941</v>
      </c>
      <c r="I94" s="295">
        <v>0</v>
      </c>
      <c r="J94" s="295">
        <v>0.19574459874423361</v>
      </c>
      <c r="K94" s="295">
        <v>0.14969609309301099</v>
      </c>
      <c r="L94" s="295">
        <v>0</v>
      </c>
      <c r="M94" s="295">
        <v>0</v>
      </c>
      <c r="N94" s="295">
        <v>0.37098873305275271</v>
      </c>
      <c r="O94" s="295">
        <v>0.28913606138658993</v>
      </c>
      <c r="P94" s="295">
        <v>0.29248471071369198</v>
      </c>
      <c r="Q94" s="295">
        <v>9.8993715888816489E-2</v>
      </c>
      <c r="R94" s="295">
        <v>3.2858894582796817E-2</v>
      </c>
      <c r="S94" s="295">
        <v>5.1277766802310693E-2</v>
      </c>
      <c r="T94" s="295">
        <v>1.4560554733214361E-2</v>
      </c>
      <c r="U94" s="295">
        <v>2.7813741468897001E-2</v>
      </c>
      <c r="V94" s="295">
        <v>1.677067248659694E-2</v>
      </c>
      <c r="W94" s="295">
        <v>2.3570141650420661E-2</v>
      </c>
      <c r="X94" s="295">
        <v>1.2102953689395129E-2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3.3687969833508031</v>
      </c>
      <c r="C95" s="295">
        <v>4.1640476718820354</v>
      </c>
      <c r="D95" s="295">
        <v>2.7674497963567251</v>
      </c>
      <c r="E95" s="295">
        <v>2.7768685326563798</v>
      </c>
      <c r="F95" s="295">
        <v>2.185841867321225</v>
      </c>
      <c r="G95" s="295">
        <v>3.4246989092156608</v>
      </c>
      <c r="H95" s="295">
        <v>3.8043272349082669</v>
      </c>
      <c r="I95" s="295">
        <v>4.1757663117136374</v>
      </c>
      <c r="J95" s="295">
        <v>2.6686274482119172</v>
      </c>
      <c r="K95" s="295">
        <v>2.1531536120632442</v>
      </c>
      <c r="L95" s="295">
        <v>1.489162978526928</v>
      </c>
      <c r="M95" s="295">
        <v>1.6111994021427749</v>
      </c>
      <c r="N95" s="295">
        <v>1.660918717745465</v>
      </c>
      <c r="O95" s="295">
        <v>1.60200451918846</v>
      </c>
      <c r="P95" s="295">
        <v>1.698389316623335</v>
      </c>
      <c r="Q95" s="295">
        <v>0.84664464939820805</v>
      </c>
      <c r="R95" s="295">
        <v>0.62676201570419066</v>
      </c>
      <c r="S95" s="295">
        <v>0.39763860883097651</v>
      </c>
      <c r="T95" s="295">
        <v>0.65815497369994891</v>
      </c>
      <c r="U95" s="295">
        <v>0.78896574147941656</v>
      </c>
      <c r="V95" s="295">
        <v>0.4537067637064115</v>
      </c>
      <c r="W95" s="295">
        <v>0.6592760561062373</v>
      </c>
      <c r="X95" s="295">
        <v>0.36978544732352558</v>
      </c>
      <c r="Y95" s="295">
        <v>0.51810975738741127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25.007860000000001</v>
      </c>
      <c r="C97" s="279">
        <v>18.060529999999979</v>
      </c>
      <c r="D97" s="279">
        <v>11.119500000000039</v>
      </c>
      <c r="E97" s="279">
        <v>13.604890000000021</v>
      </c>
      <c r="F97" s="279">
        <v>17.331889999999969</v>
      </c>
      <c r="G97" s="279">
        <v>20.58785999999996</v>
      </c>
      <c r="H97" s="279">
        <v>25.757950000000019</v>
      </c>
      <c r="I97" s="279">
        <v>25.819740000000071</v>
      </c>
      <c r="J97" s="279">
        <v>20.45089000000004</v>
      </c>
      <c r="K97" s="279">
        <v>11.157530000000021</v>
      </c>
      <c r="L97" s="279">
        <v>15.308929999999989</v>
      </c>
      <c r="M97" s="279">
        <v>17.07044999999999</v>
      </c>
      <c r="N97" s="279">
        <v>20.13116000000004</v>
      </c>
      <c r="O97" s="279">
        <v>19.536969999999972</v>
      </c>
      <c r="P97" s="279">
        <v>17.52001999999997</v>
      </c>
      <c r="Q97" s="279">
        <v>14.80409999999992</v>
      </c>
      <c r="R97" s="279">
        <v>17.802829999999961</v>
      </c>
      <c r="S97" s="279">
        <v>16.382750000000001</v>
      </c>
      <c r="T97" s="279">
        <v>19.346469999999918</v>
      </c>
      <c r="U97" s="279">
        <v>14.809169999999989</v>
      </c>
      <c r="V97" s="279">
        <v>13.36215000000008</v>
      </c>
      <c r="W97" s="279">
        <v>13.073840000000031</v>
      </c>
      <c r="X97" s="279">
        <v>13.064149999999991</v>
      </c>
      <c r="Y97" s="279">
        <v>9.5752699999999606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68.303899588129809</v>
      </c>
      <c r="C99" s="223">
        <f t="shared" si="6"/>
        <v>63.937685746373774</v>
      </c>
      <c r="D99" s="223">
        <f t="shared" si="6"/>
        <v>45.686949010631338</v>
      </c>
      <c r="E99" s="223">
        <f t="shared" si="6"/>
        <v>54.898120778073306</v>
      </c>
      <c r="F99" s="223">
        <f t="shared" si="6"/>
        <v>59.406201904674766</v>
      </c>
      <c r="G99" s="223">
        <f t="shared" si="6"/>
        <v>51.892045681376338</v>
      </c>
      <c r="H99" s="223">
        <f t="shared" si="6"/>
        <v>51.806588754909399</v>
      </c>
      <c r="I99" s="223">
        <f t="shared" si="6"/>
        <v>46.52356891464617</v>
      </c>
      <c r="J99" s="223">
        <f t="shared" si="6"/>
        <v>48.434117589861046</v>
      </c>
      <c r="K99" s="223">
        <f t="shared" si="6"/>
        <v>28.84118705238496</v>
      </c>
      <c r="L99" s="223">
        <f t="shared" si="6"/>
        <v>27.793484148052531</v>
      </c>
      <c r="M99" s="223">
        <f t="shared" si="6"/>
        <v>38.843040832468283</v>
      </c>
      <c r="N99" s="223">
        <f t="shared" si="6"/>
        <v>47.608783787268855</v>
      </c>
      <c r="O99" s="223">
        <f t="shared" si="6"/>
        <v>50.474862759425548</v>
      </c>
      <c r="P99" s="223">
        <f t="shared" si="6"/>
        <v>55.421239389062819</v>
      </c>
      <c r="Q99" s="223">
        <f t="shared" si="6"/>
        <v>49.156549683586562</v>
      </c>
      <c r="R99" s="223">
        <f t="shared" si="6"/>
        <v>50.467784373598647</v>
      </c>
      <c r="S99" s="223">
        <f t="shared" si="6"/>
        <v>42.657192416033801</v>
      </c>
      <c r="T99" s="223">
        <f t="shared" si="6"/>
        <v>51.817624520641019</v>
      </c>
      <c r="U99" s="223">
        <f t="shared" si="6"/>
        <v>55.72945744112976</v>
      </c>
      <c r="V99" s="223">
        <f t="shared" si="6"/>
        <v>47.738335437127624</v>
      </c>
      <c r="W99" s="223">
        <f t="shared" si="6"/>
        <v>51.314711390189679</v>
      </c>
      <c r="X99" s="223">
        <f t="shared" si="6"/>
        <v>46.339804470273961</v>
      </c>
      <c r="Y99" s="223">
        <f t="shared" si="6"/>
        <v>41.789773649899743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0.36697662887296789</v>
      </c>
      <c r="C104" s="260">
        <v>0.34080793767023981</v>
      </c>
      <c r="D104" s="260">
        <v>0.18226507942048031</v>
      </c>
      <c r="E104" s="260">
        <v>0.205263668765921</v>
      </c>
      <c r="F104" s="260">
        <v>0.24598240658744189</v>
      </c>
      <c r="G104" s="260">
        <v>0.2383239877109645</v>
      </c>
      <c r="H104" s="260">
        <v>0.23412394958652141</v>
      </c>
      <c r="I104" s="260">
        <v>0.20719867262725619</v>
      </c>
      <c r="J104" s="260">
        <v>0.20748153942123551</v>
      </c>
      <c r="K104" s="260">
        <v>0.1179048370174286</v>
      </c>
      <c r="L104" s="260">
        <v>0.10496929063735611</v>
      </c>
      <c r="M104" s="260">
        <v>0.1444552222178212</v>
      </c>
      <c r="N104" s="260">
        <v>0.18068967519893819</v>
      </c>
      <c r="O104" s="260">
        <v>0.17373721164169151</v>
      </c>
      <c r="P104" s="260">
        <v>0.189394512816318</v>
      </c>
      <c r="Q104" s="260">
        <v>0.1542913998823329</v>
      </c>
      <c r="R104" s="260">
        <v>0.1477613053149896</v>
      </c>
      <c r="S104" s="260">
        <v>0.120469951527435</v>
      </c>
      <c r="T104" s="260">
        <v>0.13336914056834839</v>
      </c>
      <c r="U104" s="260">
        <v>0.15623751814359449</v>
      </c>
      <c r="V104" s="260">
        <v>0.1169118470309161</v>
      </c>
      <c r="W104" s="260">
        <v>0.12479032755475029</v>
      </c>
      <c r="X104" s="260">
        <v>8.7326485741892029E-2</v>
      </c>
      <c r="Y104" s="260">
        <v>6.2835913057426057E-2</v>
      </c>
      <c r="DA104" s="68" t="s">
        <v>1782</v>
      </c>
    </row>
    <row r="105" spans="1:105" ht="12" customHeight="1" x14ac:dyDescent="0.25">
      <c r="A105" s="37" t="s">
        <v>159</v>
      </c>
      <c r="B105" s="226">
        <v>1.1317444618546481E-2</v>
      </c>
      <c r="C105" s="226">
        <v>1.0117782622618631E-2</v>
      </c>
      <c r="D105" s="226">
        <v>7.7069394061854094E-3</v>
      </c>
      <c r="E105" s="226">
        <v>8.6677417240941072E-3</v>
      </c>
      <c r="F105" s="226">
        <v>2.139713224802681E-2</v>
      </c>
      <c r="G105" s="226">
        <v>2.9279815654977819E-2</v>
      </c>
      <c r="H105" s="226">
        <v>2.1330737104667541E-2</v>
      </c>
      <c r="I105" s="226">
        <v>1.8176827461194381E-2</v>
      </c>
      <c r="J105" s="226">
        <v>2.0744799795560272E-2</v>
      </c>
      <c r="K105" s="226">
        <v>2.044434364150758E-2</v>
      </c>
      <c r="L105" s="226">
        <v>1.1728959424852961E-2</v>
      </c>
      <c r="M105" s="226">
        <v>7.7434324939586368E-3</v>
      </c>
      <c r="N105" s="226">
        <v>1.834165986263284E-2</v>
      </c>
      <c r="O105" s="226">
        <v>1.8798143429863159E-2</v>
      </c>
      <c r="P105" s="226">
        <v>1.9863241064164681E-2</v>
      </c>
      <c r="Q105" s="226">
        <v>1.6522259314853589E-2</v>
      </c>
      <c r="R105" s="226">
        <v>7.5267689981720256E-3</v>
      </c>
      <c r="S105" s="226">
        <v>1.0132007722199691E-2</v>
      </c>
      <c r="T105" s="226">
        <v>1.822177896113893E-2</v>
      </c>
      <c r="U105" s="226">
        <v>2.031732878131361E-2</v>
      </c>
      <c r="V105" s="226">
        <v>1.6961479718258961E-2</v>
      </c>
      <c r="W105" s="226">
        <v>2.0850068694423039E-2</v>
      </c>
      <c r="X105" s="226">
        <v>1.8417099281938451E-2</v>
      </c>
      <c r="Y105" s="226">
        <v>1.3320527141306821E-2</v>
      </c>
      <c r="DA105" s="69" t="s">
        <v>1783</v>
      </c>
    </row>
    <row r="106" spans="1:105" ht="12" customHeight="1" x14ac:dyDescent="0.25">
      <c r="A106" s="37" t="s">
        <v>35</v>
      </c>
      <c r="B106" s="226">
        <v>0.35565918425442139</v>
      </c>
      <c r="C106" s="226">
        <v>0.33069015504762123</v>
      </c>
      <c r="D106" s="226">
        <v>0.1745581400142949</v>
      </c>
      <c r="E106" s="226">
        <v>0.19659592704182691</v>
      </c>
      <c r="F106" s="226">
        <v>0.22458527433941511</v>
      </c>
      <c r="G106" s="226">
        <v>0.20904417205598669</v>
      </c>
      <c r="H106" s="226">
        <v>0.21279321248185379</v>
      </c>
      <c r="I106" s="226">
        <v>0.1890218451660618</v>
      </c>
      <c r="J106" s="226">
        <v>0.18673673962567519</v>
      </c>
      <c r="K106" s="226">
        <v>9.746049337592097E-2</v>
      </c>
      <c r="L106" s="226">
        <v>9.3240331212503136E-2</v>
      </c>
      <c r="M106" s="226">
        <v>0.13671178972386261</v>
      </c>
      <c r="N106" s="226">
        <v>0.16234801533630541</v>
      </c>
      <c r="O106" s="226">
        <v>0.1549390682118284</v>
      </c>
      <c r="P106" s="226">
        <v>0.16953127175215341</v>
      </c>
      <c r="Q106" s="226">
        <v>0.1377691405674793</v>
      </c>
      <c r="R106" s="226">
        <v>0.14023453631681751</v>
      </c>
      <c r="S106" s="226">
        <v>0.1103379438052353</v>
      </c>
      <c r="T106" s="226">
        <v>0.11514736160720949</v>
      </c>
      <c r="U106" s="226">
        <v>0.1359201893622809</v>
      </c>
      <c r="V106" s="226">
        <v>9.9950367312657176E-2</v>
      </c>
      <c r="W106" s="226">
        <v>0.10394025886032721</v>
      </c>
      <c r="X106" s="226">
        <v>6.8909386459953578E-2</v>
      </c>
      <c r="Y106" s="226">
        <v>4.9515385916119252E-2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48.494526107957917</v>
      </c>
      <c r="C110" s="261">
        <f t="shared" si="7"/>
        <v>44.655418113446864</v>
      </c>
      <c r="D110" s="261">
        <f t="shared" si="7"/>
        <v>33.238443908134279</v>
      </c>
      <c r="E110" s="261">
        <f t="shared" si="7"/>
        <v>40.863027784052058</v>
      </c>
      <c r="F110" s="261">
        <f t="shared" si="7"/>
        <v>44.269317631621561</v>
      </c>
      <c r="G110" s="261">
        <f t="shared" si="7"/>
        <v>38.23697705746752</v>
      </c>
      <c r="H110" s="261">
        <f t="shared" si="7"/>
        <v>40.874994738081853</v>
      </c>
      <c r="I110" s="261">
        <f t="shared" si="7"/>
        <v>36.47777931863547</v>
      </c>
      <c r="J110" s="261">
        <f t="shared" si="7"/>
        <v>38.04338097489503</v>
      </c>
      <c r="K110" s="261">
        <f t="shared" si="7"/>
        <v>21.794885020636979</v>
      </c>
      <c r="L110" s="261">
        <f t="shared" si="7"/>
        <v>21.712709618174038</v>
      </c>
      <c r="M110" s="261">
        <f t="shared" si="7"/>
        <v>29.688390427714019</v>
      </c>
      <c r="N110" s="261">
        <f t="shared" si="7"/>
        <v>37.05394137415832</v>
      </c>
      <c r="O110" s="261">
        <f t="shared" si="7"/>
        <v>38.913782728808172</v>
      </c>
      <c r="P110" s="261">
        <f t="shared" si="7"/>
        <v>44.13319622450021</v>
      </c>
      <c r="Q110" s="261">
        <f t="shared" si="7"/>
        <v>39.298641476518988</v>
      </c>
      <c r="R110" s="261">
        <f t="shared" si="7"/>
        <v>40.002837543961093</v>
      </c>
      <c r="S110" s="261">
        <f t="shared" si="7"/>
        <v>34.038100771702041</v>
      </c>
      <c r="T110" s="261">
        <f t="shared" si="7"/>
        <v>40.967268848302623</v>
      </c>
      <c r="U110" s="261">
        <f t="shared" si="7"/>
        <v>43.905142378100102</v>
      </c>
      <c r="V110" s="261">
        <f t="shared" si="7"/>
        <v>37.03283581425287</v>
      </c>
      <c r="W110" s="261">
        <f t="shared" si="7"/>
        <v>40.353694929512422</v>
      </c>
      <c r="X110" s="261">
        <f t="shared" si="7"/>
        <v>36.301600126407408</v>
      </c>
      <c r="Y110" s="261">
        <f t="shared" si="7"/>
        <v>33.082941660137863</v>
      </c>
      <c r="DA110" s="70"/>
    </row>
    <row r="111" spans="1:105" ht="12" customHeight="1" x14ac:dyDescent="0.25">
      <c r="A111" s="60" t="s">
        <v>1554</v>
      </c>
      <c r="B111" s="262">
        <v>48.494526107957917</v>
      </c>
      <c r="C111" s="262">
        <v>44.655418113446864</v>
      </c>
      <c r="D111" s="262">
        <v>33.238443908134279</v>
      </c>
      <c r="E111" s="262">
        <v>40.863027784052058</v>
      </c>
      <c r="F111" s="262">
        <v>44.269317631621561</v>
      </c>
      <c r="G111" s="262">
        <v>38.23697705746752</v>
      </c>
      <c r="H111" s="262">
        <v>40.874994738081853</v>
      </c>
      <c r="I111" s="262">
        <v>36.47777931863547</v>
      </c>
      <c r="J111" s="262">
        <v>38.04338097489503</v>
      </c>
      <c r="K111" s="262">
        <v>21.794885020636979</v>
      </c>
      <c r="L111" s="262">
        <v>21.712709618174038</v>
      </c>
      <c r="M111" s="262">
        <v>29.688390427714019</v>
      </c>
      <c r="N111" s="262">
        <v>37.05394137415832</v>
      </c>
      <c r="O111" s="262">
        <v>38.913782728808172</v>
      </c>
      <c r="P111" s="262">
        <v>44.13319622450021</v>
      </c>
      <c r="Q111" s="262">
        <v>39.298641476518988</v>
      </c>
      <c r="R111" s="262">
        <v>40.002837543961093</v>
      </c>
      <c r="S111" s="262">
        <v>34.038100771702041</v>
      </c>
      <c r="T111" s="262">
        <v>40.967268848302623</v>
      </c>
      <c r="U111" s="262">
        <v>43.905142378100102</v>
      </c>
      <c r="V111" s="262">
        <v>37.03283581425287</v>
      </c>
      <c r="W111" s="262">
        <v>40.353694929512422</v>
      </c>
      <c r="X111" s="262">
        <v>36.301600126407408</v>
      </c>
      <c r="Y111" s="262">
        <v>33.082941660137863</v>
      </c>
      <c r="DA111" s="72" t="s">
        <v>1788</v>
      </c>
    </row>
    <row r="112" spans="1:105" ht="12" customHeight="1" x14ac:dyDescent="0.25">
      <c r="A112" s="59" t="s">
        <v>28</v>
      </c>
      <c r="B112" s="230">
        <v>2.5491365282808731</v>
      </c>
      <c r="C112" s="230">
        <v>2.5516718330185828</v>
      </c>
      <c r="D112" s="230">
        <v>14.660394280321871</v>
      </c>
      <c r="E112" s="230">
        <v>29.997757444337768</v>
      </c>
      <c r="F112" s="230">
        <v>29.859154637935841</v>
      </c>
      <c r="G112" s="230">
        <v>24.117265753025759</v>
      </c>
      <c r="H112" s="230">
        <v>30.607351410204949</v>
      </c>
      <c r="I112" s="230">
        <v>30.036843867407569</v>
      </c>
      <c r="J112" s="230">
        <v>30.905027864982401</v>
      </c>
      <c r="K112" s="230">
        <v>17.652768261856782</v>
      </c>
      <c r="L112" s="230">
        <v>18.559317133452382</v>
      </c>
      <c r="M112" s="230">
        <v>26.000306781216619</v>
      </c>
      <c r="N112" s="230">
        <v>32.009775111280248</v>
      </c>
      <c r="O112" s="230">
        <v>34.603862813896782</v>
      </c>
      <c r="P112" s="230">
        <v>38.377708967153353</v>
      </c>
      <c r="Q112" s="230">
        <v>33.540492891259383</v>
      </c>
      <c r="R112" s="230">
        <v>33.67682550104837</v>
      </c>
      <c r="S112" s="230">
        <v>28.314497076414401</v>
      </c>
      <c r="T112" s="230">
        <v>34.840019448035903</v>
      </c>
      <c r="U112" s="230">
        <v>38.193194293609757</v>
      </c>
      <c r="V112" s="230">
        <v>31.537435686727019</v>
      </c>
      <c r="W112" s="230">
        <v>34.903010875128658</v>
      </c>
      <c r="X112" s="230">
        <v>32.009674801417248</v>
      </c>
      <c r="Y112" s="230">
        <v>28.458566625304648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2.4648425365701328E-2</v>
      </c>
      <c r="T113" s="295">
        <v>2.6864816821614089E-2</v>
      </c>
      <c r="U113" s="295">
        <v>5.2731987999228333E-2</v>
      </c>
      <c r="V113" s="295">
        <v>2.6180853599805709E-2</v>
      </c>
      <c r="W113" s="295">
        <v>4.8878295670703349E-2</v>
      </c>
      <c r="X113" s="295">
        <v>0.60988401782802026</v>
      </c>
      <c r="Y113" s="295">
        <v>1.1696698007837989</v>
      </c>
      <c r="DA113" s="122" t="s">
        <v>1790</v>
      </c>
    </row>
    <row r="114" spans="1:105" ht="12" customHeight="1" x14ac:dyDescent="0.25">
      <c r="A114" s="59" t="s">
        <v>159</v>
      </c>
      <c r="B114" s="295">
        <v>0.37981153887147368</v>
      </c>
      <c r="C114" s="295">
        <v>0.34718826754691651</v>
      </c>
      <c r="D114" s="295">
        <v>0.24954816897848869</v>
      </c>
      <c r="E114" s="295">
        <v>0.29665949528556412</v>
      </c>
      <c r="F114" s="295">
        <v>0.60092970114095579</v>
      </c>
      <c r="G114" s="295">
        <v>0.91891774294580786</v>
      </c>
      <c r="H114" s="295">
        <v>0.5932571604215362</v>
      </c>
      <c r="I114" s="295">
        <v>0.56504113130239653</v>
      </c>
      <c r="J114" s="295">
        <v>0.66952054462951427</v>
      </c>
      <c r="K114" s="295">
        <v>0.67919785772384234</v>
      </c>
      <c r="L114" s="295">
        <v>0.35235079021077242</v>
      </c>
      <c r="M114" s="295">
        <v>0.19769743391943789</v>
      </c>
      <c r="N114" s="295">
        <v>0.42644571522173202</v>
      </c>
      <c r="O114" s="295">
        <v>0.40167576420909917</v>
      </c>
      <c r="P114" s="295">
        <v>0.52300027626246981</v>
      </c>
      <c r="Q114" s="295">
        <v>0.55831931648809963</v>
      </c>
      <c r="R114" s="295">
        <v>0.30696549500585518</v>
      </c>
      <c r="S114" s="295">
        <v>0.42867434117170938</v>
      </c>
      <c r="T114" s="295">
        <v>0.81785356902634243</v>
      </c>
      <c r="U114" s="295">
        <v>0.71403307993765897</v>
      </c>
      <c r="V114" s="295">
        <v>0.7691637151997992</v>
      </c>
      <c r="W114" s="295">
        <v>0.87643932366841204</v>
      </c>
      <c r="X114" s="295">
        <v>0.75698936287421559</v>
      </c>
      <c r="Y114" s="295">
        <v>0.73235977001421793</v>
      </c>
      <c r="DA114" s="122" t="s">
        <v>1791</v>
      </c>
    </row>
    <row r="115" spans="1:105" ht="12" customHeight="1" x14ac:dyDescent="0.25">
      <c r="A115" s="59" t="s">
        <v>32</v>
      </c>
      <c r="B115" s="295">
        <v>33.629715605563213</v>
      </c>
      <c r="C115" s="295">
        <v>30.409037878465799</v>
      </c>
      <c r="D115" s="295">
        <v>12.67636616555561</v>
      </c>
      <c r="E115" s="295">
        <v>3.839978364609272</v>
      </c>
      <c r="F115" s="295">
        <v>7.5018477875600889</v>
      </c>
      <c r="G115" s="295">
        <v>6.6401512055047336</v>
      </c>
      <c r="H115" s="295">
        <v>3.7561145027440008</v>
      </c>
      <c r="I115" s="295">
        <v>0</v>
      </c>
      <c r="J115" s="295">
        <v>0.44206514170551031</v>
      </c>
      <c r="K115" s="295">
        <v>0.2251060627297454</v>
      </c>
      <c r="L115" s="295">
        <v>0</v>
      </c>
      <c r="M115" s="295">
        <v>0</v>
      </c>
      <c r="N115" s="295">
        <v>0.84311039604372873</v>
      </c>
      <c r="O115" s="295">
        <v>0.59753057613920446</v>
      </c>
      <c r="P115" s="295">
        <v>0.76871887420356033</v>
      </c>
      <c r="Q115" s="295">
        <v>0.54434172744977427</v>
      </c>
      <c r="R115" s="295">
        <v>0.29983769908168773</v>
      </c>
      <c r="S115" s="295">
        <v>0.60200128824857368</v>
      </c>
      <c r="T115" s="295">
        <v>0.11433745575116271</v>
      </c>
      <c r="U115" s="295">
        <v>0.16839801294017279</v>
      </c>
      <c r="V115" s="295">
        <v>0.16753851806799691</v>
      </c>
      <c r="W115" s="295">
        <v>0.15620432279550051</v>
      </c>
      <c r="X115" s="295">
        <v>9.270186820781226E-2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11.93586243524237</v>
      </c>
      <c r="C116" s="295">
        <v>11.347520134415561</v>
      </c>
      <c r="D116" s="295">
        <v>5.6521352932783104</v>
      </c>
      <c r="E116" s="295">
        <v>6.7286324798194634</v>
      </c>
      <c r="F116" s="295">
        <v>6.3073855049846692</v>
      </c>
      <c r="G116" s="295">
        <v>6.5606423559912228</v>
      </c>
      <c r="H116" s="295">
        <v>5.9182716647113631</v>
      </c>
      <c r="I116" s="295">
        <v>5.8758943199255</v>
      </c>
      <c r="J116" s="295">
        <v>6.0267674235775992</v>
      </c>
      <c r="K116" s="295">
        <v>3.2378128383266112</v>
      </c>
      <c r="L116" s="295">
        <v>2.8010416945108889</v>
      </c>
      <c r="M116" s="295">
        <v>3.4903862125779619</v>
      </c>
      <c r="N116" s="295">
        <v>3.77461015161261</v>
      </c>
      <c r="O116" s="295">
        <v>3.3107135745630898</v>
      </c>
      <c r="P116" s="295">
        <v>4.463768106880833</v>
      </c>
      <c r="Q116" s="295">
        <v>4.6554875413217403</v>
      </c>
      <c r="R116" s="295">
        <v>5.7192088488251773</v>
      </c>
      <c r="S116" s="295">
        <v>4.6682796405016527</v>
      </c>
      <c r="T116" s="295">
        <v>5.1681935586676069</v>
      </c>
      <c r="U116" s="295">
        <v>4.7767850036132762</v>
      </c>
      <c r="V116" s="295">
        <v>4.5325170406582478</v>
      </c>
      <c r="W116" s="295">
        <v>4.3691621122491338</v>
      </c>
      <c r="X116" s="295">
        <v>2.8323500760801119</v>
      </c>
      <c r="Y116" s="295">
        <v>2.7223454640351972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4.0553768512989228</v>
      </c>
      <c r="C119" s="261">
        <f t="shared" si="8"/>
        <v>3.7343296952566671</v>
      </c>
      <c r="D119" s="261">
        <f t="shared" si="8"/>
        <v>2.779580023076579</v>
      </c>
      <c r="E119" s="261">
        <f t="shared" si="8"/>
        <v>3.4171893252553258</v>
      </c>
      <c r="F119" s="261">
        <f t="shared" si="8"/>
        <v>3.7020418664657662</v>
      </c>
      <c r="G119" s="261">
        <f t="shared" si="8"/>
        <v>3.1975846361978508</v>
      </c>
      <c r="H119" s="261">
        <f t="shared" si="8"/>
        <v>3.418190067241027</v>
      </c>
      <c r="I119" s="261">
        <f t="shared" si="8"/>
        <v>3.0504709233834428</v>
      </c>
      <c r="J119" s="261">
        <f t="shared" si="8"/>
        <v>3.1813950755447808</v>
      </c>
      <c r="K119" s="261">
        <f t="shared" si="8"/>
        <v>1.8226071947305551</v>
      </c>
      <c r="L119" s="261">
        <f t="shared" si="8"/>
        <v>1.8157352392411359</v>
      </c>
      <c r="M119" s="261">
        <f t="shared" si="8"/>
        <v>2.482705182536443</v>
      </c>
      <c r="N119" s="261">
        <f t="shared" si="8"/>
        <v>3.098652737911594</v>
      </c>
      <c r="O119" s="261">
        <f t="shared" si="8"/>
        <v>3.2541828189756861</v>
      </c>
      <c r="P119" s="261">
        <f t="shared" si="8"/>
        <v>3.6906586517462889</v>
      </c>
      <c r="Q119" s="261">
        <f t="shared" si="8"/>
        <v>3.2863668071852392</v>
      </c>
      <c r="R119" s="261">
        <f t="shared" si="8"/>
        <v>3.3452555243225688</v>
      </c>
      <c r="S119" s="261">
        <f t="shared" si="8"/>
        <v>2.8464516928043269</v>
      </c>
      <c r="T119" s="261">
        <f t="shared" si="8"/>
        <v>3.4259065317700439</v>
      </c>
      <c r="U119" s="261">
        <f t="shared" si="8"/>
        <v>3.6715875448860671</v>
      </c>
      <c r="V119" s="261">
        <f t="shared" si="8"/>
        <v>3.09688777584384</v>
      </c>
      <c r="W119" s="261">
        <f t="shared" si="8"/>
        <v>3.3745961331225089</v>
      </c>
      <c r="X119" s="261">
        <f t="shared" si="8"/>
        <v>3.0357378581246621</v>
      </c>
      <c r="Y119" s="261">
        <f t="shared" si="8"/>
        <v>2.7665760767044518</v>
      </c>
      <c r="DA119" s="70"/>
    </row>
    <row r="120" spans="1:105" ht="12" customHeight="1" x14ac:dyDescent="0.25">
      <c r="A120" s="60" t="s">
        <v>1566</v>
      </c>
      <c r="B120" s="262">
        <v>4.0553768512989228</v>
      </c>
      <c r="C120" s="262">
        <v>3.7343296952566671</v>
      </c>
      <c r="D120" s="262">
        <v>2.779580023076579</v>
      </c>
      <c r="E120" s="262">
        <v>3.4171893252553258</v>
      </c>
      <c r="F120" s="262">
        <v>3.7020418664657662</v>
      </c>
      <c r="G120" s="262">
        <v>3.1975846361978508</v>
      </c>
      <c r="H120" s="262">
        <v>3.418190067241027</v>
      </c>
      <c r="I120" s="262">
        <v>3.0504709233834428</v>
      </c>
      <c r="J120" s="262">
        <v>3.1813950755447808</v>
      </c>
      <c r="K120" s="262">
        <v>1.8226071947305551</v>
      </c>
      <c r="L120" s="262">
        <v>1.8157352392411359</v>
      </c>
      <c r="M120" s="262">
        <v>2.482705182536443</v>
      </c>
      <c r="N120" s="262">
        <v>3.098652737911594</v>
      </c>
      <c r="O120" s="262">
        <v>3.2541828189756861</v>
      </c>
      <c r="P120" s="262">
        <v>3.6906586517462889</v>
      </c>
      <c r="Q120" s="262">
        <v>3.2863668071852392</v>
      </c>
      <c r="R120" s="262">
        <v>3.3452555243225688</v>
      </c>
      <c r="S120" s="262">
        <v>2.8464516928043269</v>
      </c>
      <c r="T120" s="262">
        <v>3.4259065317700439</v>
      </c>
      <c r="U120" s="262">
        <v>3.6715875448860671</v>
      </c>
      <c r="V120" s="262">
        <v>3.09688777584384</v>
      </c>
      <c r="W120" s="262">
        <v>3.3745961331225089</v>
      </c>
      <c r="X120" s="262">
        <v>3.0357378581246621</v>
      </c>
      <c r="Y120" s="262">
        <v>2.7665760767044518</v>
      </c>
      <c r="DA120" s="72" t="s">
        <v>1796</v>
      </c>
    </row>
    <row r="121" spans="1:105" ht="12" customHeight="1" x14ac:dyDescent="0.25">
      <c r="A121" s="59" t="s">
        <v>28</v>
      </c>
      <c r="B121" s="230">
        <v>0.21317270416411679</v>
      </c>
      <c r="C121" s="230">
        <v>0.21338472017848939</v>
      </c>
      <c r="D121" s="230">
        <v>1.225982154418376</v>
      </c>
      <c r="E121" s="230">
        <v>2.5085761403220368</v>
      </c>
      <c r="F121" s="230">
        <v>2.4969854174566128</v>
      </c>
      <c r="G121" s="230">
        <v>2.0168173420998801</v>
      </c>
      <c r="H121" s="230">
        <v>2.5595537135921802</v>
      </c>
      <c r="I121" s="230">
        <v>2.5118447602682239</v>
      </c>
      <c r="J121" s="230">
        <v>2.5844470428144048</v>
      </c>
      <c r="K121" s="230">
        <v>1.476220792654177</v>
      </c>
      <c r="L121" s="230">
        <v>1.552031355278412</v>
      </c>
      <c r="M121" s="230">
        <v>2.1742875064390721</v>
      </c>
      <c r="N121" s="230">
        <v>2.6768320348689492</v>
      </c>
      <c r="O121" s="230">
        <v>2.89376380147722</v>
      </c>
      <c r="P121" s="230">
        <v>3.2093534062959121</v>
      </c>
      <c r="Q121" s="230">
        <v>2.8048390069750311</v>
      </c>
      <c r="R121" s="230">
        <v>2.816239883613862</v>
      </c>
      <c r="S121" s="230">
        <v>2.3678127247648089</v>
      </c>
      <c r="T121" s="230">
        <v>2.9135125076556538</v>
      </c>
      <c r="U121" s="230">
        <v>3.1939232826125128</v>
      </c>
      <c r="V121" s="230">
        <v>2.637332435181662</v>
      </c>
      <c r="W121" s="230">
        <v>2.918780194460008</v>
      </c>
      <c r="X121" s="230">
        <v>2.6768236464109298</v>
      </c>
      <c r="Y121" s="230">
        <v>2.3798606064627541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2.061235806831221E-3</v>
      </c>
      <c r="T122" s="295">
        <v>2.2465825526415762E-3</v>
      </c>
      <c r="U122" s="295">
        <v>4.4097365335414801E-3</v>
      </c>
      <c r="V122" s="295">
        <v>2.1893858164432141E-3</v>
      </c>
      <c r="W122" s="295">
        <v>4.087469755919255E-3</v>
      </c>
      <c r="X122" s="295">
        <v>5.1001828997583813E-2</v>
      </c>
      <c r="Y122" s="295">
        <v>9.7814170267428266E-2</v>
      </c>
      <c r="DA122" s="122" t="s">
        <v>1798</v>
      </c>
    </row>
    <row r="123" spans="1:105" ht="12" customHeight="1" x14ac:dyDescent="0.25">
      <c r="A123" s="59" t="s">
        <v>159</v>
      </c>
      <c r="B123" s="295">
        <v>3.1761913069665741E-2</v>
      </c>
      <c r="C123" s="295">
        <v>2.9033777134308221E-2</v>
      </c>
      <c r="D123" s="295">
        <v>2.086857938371162E-2</v>
      </c>
      <c r="E123" s="295">
        <v>2.4808285521150331E-2</v>
      </c>
      <c r="F123" s="295">
        <v>5.0253020182933671E-2</v>
      </c>
      <c r="G123" s="295">
        <v>7.6844915129065591E-2</v>
      </c>
      <c r="H123" s="295">
        <v>4.9611400467856649E-2</v>
      </c>
      <c r="I123" s="295">
        <v>4.7251822170904123E-2</v>
      </c>
      <c r="J123" s="295">
        <v>5.598896073579783E-2</v>
      </c>
      <c r="K123" s="295">
        <v>5.6798230454572787E-2</v>
      </c>
      <c r="L123" s="295">
        <v>2.9465495445333671E-2</v>
      </c>
      <c r="M123" s="295">
        <v>1.6532538028998751E-2</v>
      </c>
      <c r="N123" s="295">
        <v>3.5661717324463799E-2</v>
      </c>
      <c r="O123" s="295">
        <v>3.3590318880012238E-2</v>
      </c>
      <c r="P123" s="295">
        <v>4.373613650448091E-2</v>
      </c>
      <c r="Q123" s="295">
        <v>4.66897073430175E-2</v>
      </c>
      <c r="R123" s="295">
        <v>2.5670129445598999E-2</v>
      </c>
      <c r="S123" s="295">
        <v>3.5848087185417217E-2</v>
      </c>
      <c r="T123" s="295">
        <v>6.839337751642377E-2</v>
      </c>
      <c r="U123" s="295">
        <v>5.9711341791330079E-2</v>
      </c>
      <c r="V123" s="295">
        <v>6.4321666295620902E-2</v>
      </c>
      <c r="W123" s="295">
        <v>7.3292637953826817E-2</v>
      </c>
      <c r="X123" s="295">
        <v>6.3303580532893353E-2</v>
      </c>
      <c r="Y123" s="295">
        <v>6.1243919602936153E-2</v>
      </c>
      <c r="DA123" s="122" t="s">
        <v>1799</v>
      </c>
    </row>
    <row r="124" spans="1:105" ht="12" customHeight="1" x14ac:dyDescent="0.25">
      <c r="A124" s="59" t="s">
        <v>32</v>
      </c>
      <c r="B124" s="295">
        <v>2.8123002971295579</v>
      </c>
      <c r="C124" s="295">
        <v>2.5429696541021669</v>
      </c>
      <c r="D124" s="295">
        <v>1.0600668989308291</v>
      </c>
      <c r="E124" s="295">
        <v>0.32111994113846382</v>
      </c>
      <c r="F124" s="295">
        <v>0.6273454408423812</v>
      </c>
      <c r="G124" s="295">
        <v>0.55528567137620966</v>
      </c>
      <c r="H124" s="295">
        <v>0.31410678746186482</v>
      </c>
      <c r="I124" s="295">
        <v>0</v>
      </c>
      <c r="J124" s="295">
        <v>3.6967898984057022E-2</v>
      </c>
      <c r="K124" s="295">
        <v>1.8824597107083559E-2</v>
      </c>
      <c r="L124" s="295">
        <v>0</v>
      </c>
      <c r="M124" s="295">
        <v>0</v>
      </c>
      <c r="N124" s="295">
        <v>7.0505491188708136E-2</v>
      </c>
      <c r="O124" s="295">
        <v>4.9968766805220763E-2</v>
      </c>
      <c r="P124" s="295">
        <v>6.4284466264536114E-2</v>
      </c>
      <c r="Q124" s="295">
        <v>4.5520825088207872E-2</v>
      </c>
      <c r="R124" s="295">
        <v>2.5074064262338911E-2</v>
      </c>
      <c r="S124" s="295">
        <v>5.0342632143275508E-2</v>
      </c>
      <c r="T124" s="295">
        <v>9.5615218562490559E-3</v>
      </c>
      <c r="U124" s="295">
        <v>1.408236059389489E-2</v>
      </c>
      <c r="V124" s="295">
        <v>1.401048494342101E-2</v>
      </c>
      <c r="W124" s="295">
        <v>1.3062657697231229E-2</v>
      </c>
      <c r="X124" s="295">
        <v>7.7522359856700132E-3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0.99814193693558195</v>
      </c>
      <c r="C125" s="295">
        <v>0.94894154384170182</v>
      </c>
      <c r="D125" s="295">
        <v>0.47266239034366198</v>
      </c>
      <c r="E125" s="295">
        <v>0.5626849582736746</v>
      </c>
      <c r="F125" s="295">
        <v>0.52745798798383825</v>
      </c>
      <c r="G125" s="295">
        <v>0.54863670759269512</v>
      </c>
      <c r="H125" s="295">
        <v>0.49491816571912611</v>
      </c>
      <c r="I125" s="295">
        <v>0.49137434094431498</v>
      </c>
      <c r="J125" s="295">
        <v>0.50399117301052099</v>
      </c>
      <c r="K125" s="295">
        <v>0.27076357451472222</v>
      </c>
      <c r="L125" s="295">
        <v>0.23423838851739021</v>
      </c>
      <c r="M125" s="295">
        <v>0.29188513806837252</v>
      </c>
      <c r="N125" s="295">
        <v>0.31565349452947339</v>
      </c>
      <c r="O125" s="295">
        <v>0.27685993181323282</v>
      </c>
      <c r="P125" s="295">
        <v>0.37328464268135991</v>
      </c>
      <c r="Q125" s="295">
        <v>0.38931726777898279</v>
      </c>
      <c r="R125" s="295">
        <v>0.47827144700076862</v>
      </c>
      <c r="S125" s="295">
        <v>0.39038701290399441</v>
      </c>
      <c r="T125" s="295">
        <v>0.43219254218907521</v>
      </c>
      <c r="U125" s="295">
        <v>0.39946082335478772</v>
      </c>
      <c r="V125" s="295">
        <v>0.37903380360669292</v>
      </c>
      <c r="W125" s="295">
        <v>0.36537317325552399</v>
      </c>
      <c r="X125" s="295">
        <v>0.23685656619758469</v>
      </c>
      <c r="Y125" s="295">
        <v>0.22765738037133401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15.38702</v>
      </c>
      <c r="C128" s="279">
        <v>15.207129999999999</v>
      </c>
      <c r="D128" s="279">
        <v>9.4866600000000005</v>
      </c>
      <c r="E128" s="279">
        <v>10.41264</v>
      </c>
      <c r="F128" s="279">
        <v>11.18886</v>
      </c>
      <c r="G128" s="279">
        <v>10.21916</v>
      </c>
      <c r="H128" s="279">
        <v>7.27928</v>
      </c>
      <c r="I128" s="279">
        <v>6.7881200000000002</v>
      </c>
      <c r="J128" s="279">
        <v>7.0018599999999998</v>
      </c>
      <c r="K128" s="279">
        <v>5.1057899999999998</v>
      </c>
      <c r="L128" s="279">
        <v>4.1600700000000002</v>
      </c>
      <c r="M128" s="279">
        <v>6.5274900000000002</v>
      </c>
      <c r="N128" s="279">
        <v>7.2755000000000001</v>
      </c>
      <c r="O128" s="279">
        <v>8.1331600000000002</v>
      </c>
      <c r="P128" s="279">
        <v>7.4079899999999999</v>
      </c>
      <c r="Q128" s="279">
        <v>6.4172500000000001</v>
      </c>
      <c r="R128" s="279">
        <v>6.9719300000000004</v>
      </c>
      <c r="S128" s="279">
        <v>5.6521699999999999</v>
      </c>
      <c r="T128" s="279">
        <v>7.29108</v>
      </c>
      <c r="U128" s="279">
        <v>7.9964899999999997</v>
      </c>
      <c r="V128" s="279">
        <v>7.4916999999999998</v>
      </c>
      <c r="W128" s="279">
        <v>7.4616300000000004</v>
      </c>
      <c r="X128" s="279">
        <v>6.9151400000000001</v>
      </c>
      <c r="Y128" s="279">
        <v>5.8774199999999999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0.99999999999999989</v>
      </c>
      <c r="G132" s="232">
        <f t="shared" si="9"/>
        <v>0.99999999999999989</v>
      </c>
      <c r="H132" s="232">
        <f t="shared" si="9"/>
        <v>1.0000000000000002</v>
      </c>
      <c r="I132" s="232">
        <f t="shared" si="9"/>
        <v>0.99999999999999989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0.99999999999999978</v>
      </c>
      <c r="Q132" s="232">
        <f t="shared" si="9"/>
        <v>1</v>
      </c>
      <c r="R132" s="232">
        <f t="shared" si="9"/>
        <v>1</v>
      </c>
      <c r="S132" s="232">
        <f t="shared" si="9"/>
        <v>0.99999999999999989</v>
      </c>
      <c r="T132" s="232">
        <f t="shared" si="9"/>
        <v>1</v>
      </c>
      <c r="U132" s="232">
        <f t="shared" si="9"/>
        <v>1</v>
      </c>
      <c r="V132" s="232">
        <f t="shared" si="9"/>
        <v>0.99999999999999989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1.0616456662416484E-3</v>
      </c>
      <c r="C137" s="268">
        <f t="shared" si="14"/>
        <v>9.5691547550341043E-4</v>
      </c>
      <c r="D137" s="268">
        <f t="shared" si="14"/>
        <v>8.0290865260953192E-4</v>
      </c>
      <c r="E137" s="268">
        <f t="shared" si="14"/>
        <v>7.8493204825483005E-4</v>
      </c>
      <c r="F137" s="268">
        <f t="shared" si="14"/>
        <v>8.6671884759367552E-4</v>
      </c>
      <c r="G137" s="268">
        <f t="shared" si="14"/>
        <v>9.6671979777734744E-4</v>
      </c>
      <c r="H137" s="268">
        <f t="shared" si="14"/>
        <v>8.1320180774119169E-4</v>
      </c>
      <c r="I137" s="268">
        <f t="shared" si="14"/>
        <v>8.2180456617093195E-4</v>
      </c>
      <c r="J137" s="268">
        <f t="shared" si="14"/>
        <v>8.5867880691871076E-4</v>
      </c>
      <c r="K137" s="268">
        <f t="shared" si="14"/>
        <v>7.8489703485401746E-4</v>
      </c>
      <c r="L137" s="268">
        <f t="shared" si="14"/>
        <v>8.4371129971066885E-4</v>
      </c>
      <c r="M137" s="268">
        <f t="shared" si="14"/>
        <v>8.7546623280150473E-4</v>
      </c>
      <c r="N137" s="268">
        <f t="shared" si="14"/>
        <v>8.2402082398017865E-4</v>
      </c>
      <c r="O137" s="268">
        <f t="shared" si="14"/>
        <v>7.3088964306049404E-4</v>
      </c>
      <c r="P137" s="268">
        <f t="shared" si="14"/>
        <v>6.7527538927842311E-4</v>
      </c>
      <c r="Q137" s="268">
        <f t="shared" si="14"/>
        <v>5.5658774485779826E-4</v>
      </c>
      <c r="R137" s="268">
        <f t="shared" si="14"/>
        <v>5.7542755652231835E-4</v>
      </c>
      <c r="S137" s="268">
        <f t="shared" si="14"/>
        <v>5.5890440062874376E-4</v>
      </c>
      <c r="T137" s="268">
        <f t="shared" si="14"/>
        <v>5.2791123052553252E-4</v>
      </c>
      <c r="U137" s="268">
        <f t="shared" si="14"/>
        <v>5.4743815412782424E-4</v>
      </c>
      <c r="V137" s="268">
        <f t="shared" si="14"/>
        <v>4.7975741261415485E-4</v>
      </c>
      <c r="W137" s="268">
        <f t="shared" si="14"/>
        <v>4.6162237664947373E-4</v>
      </c>
      <c r="X137" s="268">
        <f t="shared" si="14"/>
        <v>3.4885193857519739E-4</v>
      </c>
      <c r="Y137" s="268">
        <f t="shared" si="14"/>
        <v>2.9145168710556209E-4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5.5113679786080706E-2</v>
      </c>
      <c r="C139" s="269">
        <f t="shared" si="16"/>
        <v>4.9172318473960079E-2</v>
      </c>
      <c r="D139" s="269">
        <f t="shared" si="16"/>
        <v>5.4966822946233208E-2</v>
      </c>
      <c r="E139" s="269">
        <f t="shared" si="16"/>
        <v>5.5612606863080852E-2</v>
      </c>
      <c r="F139" s="269">
        <f t="shared" si="16"/>
        <v>5.6371997710176237E-2</v>
      </c>
      <c r="G139" s="269">
        <f t="shared" si="16"/>
        <v>5.7308225960710849E-2</v>
      </c>
      <c r="H139" s="269">
        <f t="shared" si="16"/>
        <v>5.4625555293137319E-2</v>
      </c>
      <c r="I139" s="269">
        <f t="shared" si="16"/>
        <v>5.6066535173392301E-2</v>
      </c>
      <c r="J139" s="269">
        <f t="shared" si="16"/>
        <v>5.9278226654813838E-2</v>
      </c>
      <c r="K139" s="269">
        <f t="shared" si="16"/>
        <v>5.6124095034026773E-2</v>
      </c>
      <c r="L139" s="269">
        <f t="shared" si="16"/>
        <v>6.5565077511900272E-2</v>
      </c>
      <c r="M139" s="269">
        <f t="shared" si="16"/>
        <v>6.6034376346049237E-2</v>
      </c>
      <c r="N139" s="269">
        <f t="shared" si="16"/>
        <v>6.3180231733359418E-2</v>
      </c>
      <c r="O139" s="269">
        <f t="shared" si="16"/>
        <v>6.170167753539807E-2</v>
      </c>
      <c r="P139" s="269">
        <f t="shared" si="16"/>
        <v>5.8990657606686203E-2</v>
      </c>
      <c r="Q139" s="269">
        <f t="shared" si="16"/>
        <v>5.4293311421555412E-2</v>
      </c>
      <c r="R139" s="269">
        <f t="shared" si="16"/>
        <v>5.899855963479525E-2</v>
      </c>
      <c r="S139" s="269">
        <f t="shared" si="16"/>
        <v>6.1583380287333428E-2</v>
      </c>
      <c r="T139" s="269">
        <f t="shared" si="16"/>
        <v>6.009743009996818E-2</v>
      </c>
      <c r="U139" s="269">
        <f t="shared" si="16"/>
        <v>5.7626040094574095E-2</v>
      </c>
      <c r="V139" s="269">
        <f t="shared" si="16"/>
        <v>5.6295426061456058E-2</v>
      </c>
      <c r="W139" s="269">
        <f t="shared" si="16"/>
        <v>5.6018281655856483E-2</v>
      </c>
      <c r="X139" s="269">
        <f t="shared" si="16"/>
        <v>5.5596088732595736E-2</v>
      </c>
      <c r="Y139" s="269">
        <f t="shared" si="16"/>
        <v>5.3037577560803309E-2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0.30215297513712142</v>
      </c>
      <c r="C140" s="269">
        <f t="shared" si="17"/>
        <v>0.26958029982693049</v>
      </c>
      <c r="D140" s="269">
        <f t="shared" si="17"/>
        <v>0.30134785322816204</v>
      </c>
      <c r="E140" s="269">
        <f t="shared" si="17"/>
        <v>0.30488827245853428</v>
      </c>
      <c r="F140" s="269">
        <f t="shared" si="17"/>
        <v>0.30905152565869004</v>
      </c>
      <c r="G140" s="269">
        <f t="shared" si="17"/>
        <v>0.31418426497866359</v>
      </c>
      <c r="H140" s="269">
        <f t="shared" si="17"/>
        <v>0.29947690145899647</v>
      </c>
      <c r="I140" s="269">
        <f t="shared" si="17"/>
        <v>0.30737687038906486</v>
      </c>
      <c r="J140" s="269">
        <f t="shared" si="17"/>
        <v>0.32498451589741567</v>
      </c>
      <c r="K140" s="269">
        <f t="shared" si="17"/>
        <v>0.30769243420564701</v>
      </c>
      <c r="L140" s="269">
        <f t="shared" si="17"/>
        <v>0.35945128890341232</v>
      </c>
      <c r="M140" s="269">
        <f t="shared" si="17"/>
        <v>0.36202415356272888</v>
      </c>
      <c r="N140" s="269">
        <f t="shared" si="17"/>
        <v>0.3463767083269339</v>
      </c>
      <c r="O140" s="269">
        <f t="shared" si="17"/>
        <v>0.33827074350024272</v>
      </c>
      <c r="P140" s="269">
        <f t="shared" si="17"/>
        <v>0.3234079591553079</v>
      </c>
      <c r="Q140" s="269">
        <f t="shared" si="17"/>
        <v>0.29765542129909439</v>
      </c>
      <c r="R140" s="269">
        <f t="shared" si="17"/>
        <v>0.32345128090976216</v>
      </c>
      <c r="S140" s="269">
        <f t="shared" si="17"/>
        <v>0.3376221955246404</v>
      </c>
      <c r="T140" s="269">
        <f t="shared" si="17"/>
        <v>0.32947568322931414</v>
      </c>
      <c r="U140" s="269">
        <f t="shared" si="17"/>
        <v>0.31592663613697036</v>
      </c>
      <c r="V140" s="269">
        <f t="shared" si="17"/>
        <v>0.30863173239571501</v>
      </c>
      <c r="W140" s="269">
        <f t="shared" si="17"/>
        <v>0.30711232728577598</v>
      </c>
      <c r="X140" s="269">
        <f t="shared" si="17"/>
        <v>0.30479771413818357</v>
      </c>
      <c r="Y140" s="269">
        <f t="shared" si="17"/>
        <v>0.29077103754030009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8.6087340103827709E-3</v>
      </c>
      <c r="C141" s="269">
        <f t="shared" si="18"/>
        <v>7.717978017691988E-3</v>
      </c>
      <c r="D141" s="269">
        <f t="shared" si="18"/>
        <v>8.9668405912903936E-3</v>
      </c>
      <c r="E141" s="269">
        <f t="shared" si="18"/>
        <v>9.155449331767004E-3</v>
      </c>
      <c r="F141" s="269">
        <f t="shared" si="18"/>
        <v>9.3772320781884879E-3</v>
      </c>
      <c r="G141" s="269">
        <f t="shared" si="18"/>
        <v>9.8028612647025042E-3</v>
      </c>
      <c r="H141" s="269">
        <f t="shared" si="18"/>
        <v>8.8363288943926512E-3</v>
      </c>
      <c r="I141" s="269">
        <f t="shared" si="18"/>
        <v>9.3516251203732016E-3</v>
      </c>
      <c r="J141" s="269">
        <f t="shared" si="18"/>
        <v>9.7278610915495622E-3</v>
      </c>
      <c r="K141" s="269">
        <f t="shared" si="18"/>
        <v>1.0132632694682051E-2</v>
      </c>
      <c r="L141" s="269">
        <f t="shared" si="18"/>
        <v>1.140349343719076E-2</v>
      </c>
      <c r="M141" s="269">
        <f t="shared" si="18"/>
        <v>1.187703501423216E-2</v>
      </c>
      <c r="N141" s="269">
        <f t="shared" si="18"/>
        <v>1.1473352357493093E-2</v>
      </c>
      <c r="O141" s="269">
        <f t="shared" si="18"/>
        <v>1.1440330794576552E-2</v>
      </c>
      <c r="P141" s="269">
        <f t="shared" si="18"/>
        <v>1.0899892916599445E-2</v>
      </c>
      <c r="Q141" s="269">
        <f t="shared" si="18"/>
        <v>9.2878971355249001E-3</v>
      </c>
      <c r="R141" s="269">
        <f t="shared" si="18"/>
        <v>9.7157008133871986E-3</v>
      </c>
      <c r="S141" s="269">
        <f t="shared" si="18"/>
        <v>1.1400575729870011E-2</v>
      </c>
      <c r="T141" s="269">
        <f t="shared" si="18"/>
        <v>1.0813675513599829E-2</v>
      </c>
      <c r="U141" s="269">
        <f t="shared" si="18"/>
        <v>1.0677642300681396E-2</v>
      </c>
      <c r="V141" s="269">
        <f t="shared" si="18"/>
        <v>1.0425455761792719E-2</v>
      </c>
      <c r="W141" s="269">
        <f t="shared" si="18"/>
        <v>1.0379914585629242E-2</v>
      </c>
      <c r="X141" s="269">
        <f t="shared" si="18"/>
        <v>1.0266382847592403E-2</v>
      </c>
      <c r="Y141" s="269">
        <f t="shared" si="18"/>
        <v>9.821287867576604E-3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8.6087340103827709E-3</v>
      </c>
      <c r="C143" s="327">
        <f t="shared" si="20"/>
        <v>7.717978017691988E-3</v>
      </c>
      <c r="D143" s="327">
        <f t="shared" si="20"/>
        <v>8.9668405912903936E-3</v>
      </c>
      <c r="E143" s="327">
        <f t="shared" si="20"/>
        <v>9.155449331767004E-3</v>
      </c>
      <c r="F143" s="327">
        <f t="shared" si="20"/>
        <v>9.3772320781884879E-3</v>
      </c>
      <c r="G143" s="327">
        <f t="shared" si="20"/>
        <v>9.8028612647025042E-3</v>
      </c>
      <c r="H143" s="327">
        <f t="shared" si="20"/>
        <v>8.8363288943926512E-3</v>
      </c>
      <c r="I143" s="327">
        <f t="shared" si="20"/>
        <v>9.3516251203732016E-3</v>
      </c>
      <c r="J143" s="327">
        <f t="shared" si="20"/>
        <v>9.7278610915495622E-3</v>
      </c>
      <c r="K143" s="327">
        <f t="shared" si="20"/>
        <v>1.0132632694682051E-2</v>
      </c>
      <c r="L143" s="327">
        <f t="shared" si="20"/>
        <v>1.140349343719076E-2</v>
      </c>
      <c r="M143" s="327">
        <f t="shared" si="20"/>
        <v>1.187703501423216E-2</v>
      </c>
      <c r="N143" s="327">
        <f t="shared" si="20"/>
        <v>1.1473352357493093E-2</v>
      </c>
      <c r="O143" s="327">
        <f t="shared" si="20"/>
        <v>1.1440330794576552E-2</v>
      </c>
      <c r="P143" s="327">
        <f t="shared" si="20"/>
        <v>1.0899892916599445E-2</v>
      </c>
      <c r="Q143" s="327">
        <f t="shared" si="20"/>
        <v>9.2878971355249001E-3</v>
      </c>
      <c r="R143" s="327">
        <f t="shared" si="20"/>
        <v>9.7157008133871986E-3</v>
      </c>
      <c r="S143" s="327">
        <f t="shared" si="20"/>
        <v>1.1400575729870011E-2</v>
      </c>
      <c r="T143" s="327">
        <f t="shared" si="20"/>
        <v>1.0813675513599829E-2</v>
      </c>
      <c r="U143" s="327">
        <f t="shared" si="20"/>
        <v>1.0677642300681396E-2</v>
      </c>
      <c r="V143" s="327">
        <f t="shared" si="20"/>
        <v>1.0425455761792719E-2</v>
      </c>
      <c r="W143" s="327">
        <f t="shared" si="20"/>
        <v>1.0379914585629242E-2</v>
      </c>
      <c r="X143" s="327">
        <f t="shared" si="20"/>
        <v>1.0266382847592403E-2</v>
      </c>
      <c r="Y143" s="327">
        <f t="shared" si="20"/>
        <v>9.821287867576604E-3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0.63306296540017348</v>
      </c>
      <c r="C144" s="310">
        <f t="shared" si="21"/>
        <v>0.67257248820591409</v>
      </c>
      <c r="D144" s="310">
        <f t="shared" si="21"/>
        <v>0.63391557458170489</v>
      </c>
      <c r="E144" s="310">
        <f t="shared" si="21"/>
        <v>0.62955873929836315</v>
      </c>
      <c r="F144" s="310">
        <f t="shared" si="21"/>
        <v>0.62433252570535147</v>
      </c>
      <c r="G144" s="310">
        <f t="shared" si="21"/>
        <v>0.61773792799814564</v>
      </c>
      <c r="H144" s="310">
        <f t="shared" si="21"/>
        <v>0.63624801254573249</v>
      </c>
      <c r="I144" s="310">
        <f t="shared" si="21"/>
        <v>0.62638316475099864</v>
      </c>
      <c r="J144" s="310">
        <f t="shared" si="21"/>
        <v>0.60515071754930216</v>
      </c>
      <c r="K144" s="310">
        <f t="shared" si="21"/>
        <v>0.62526594103079025</v>
      </c>
      <c r="L144" s="310">
        <f t="shared" si="21"/>
        <v>0.56273642884778607</v>
      </c>
      <c r="M144" s="310">
        <f t="shared" si="21"/>
        <v>0.55918896884418823</v>
      </c>
      <c r="N144" s="310">
        <f t="shared" si="21"/>
        <v>0.57814568675823341</v>
      </c>
      <c r="O144" s="310">
        <f t="shared" si="21"/>
        <v>0.58785635852672213</v>
      </c>
      <c r="P144" s="310">
        <f t="shared" si="21"/>
        <v>0.60602621493212783</v>
      </c>
      <c r="Q144" s="310">
        <f t="shared" si="21"/>
        <v>0.63820678239896755</v>
      </c>
      <c r="R144" s="310">
        <f t="shared" si="21"/>
        <v>0.60725903108553314</v>
      </c>
      <c r="S144" s="310">
        <f t="shared" si="21"/>
        <v>0.58883494405752734</v>
      </c>
      <c r="T144" s="310">
        <f t="shared" si="21"/>
        <v>0.59908529992659232</v>
      </c>
      <c r="U144" s="310">
        <f t="shared" si="21"/>
        <v>0.61522224331364639</v>
      </c>
      <c r="V144" s="310">
        <f t="shared" si="21"/>
        <v>0.62416762836842199</v>
      </c>
      <c r="W144" s="310">
        <f t="shared" si="21"/>
        <v>0.62602785409608885</v>
      </c>
      <c r="X144" s="310">
        <f t="shared" si="21"/>
        <v>0.62899096234305307</v>
      </c>
      <c r="Y144" s="310">
        <f t="shared" si="21"/>
        <v>0.64607864534421444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0.99999999999999989</v>
      </c>
      <c r="E146" s="232">
        <f t="shared" si="22"/>
        <v>1</v>
      </c>
      <c r="F146" s="232">
        <f t="shared" si="22"/>
        <v>1.0000000000000002</v>
      </c>
      <c r="G146" s="232">
        <f t="shared" si="22"/>
        <v>1.0000000000000002</v>
      </c>
      <c r="H146" s="232">
        <f t="shared" si="22"/>
        <v>1.0000000000000002</v>
      </c>
      <c r="I146" s="232">
        <f t="shared" si="22"/>
        <v>1.0000000000000002</v>
      </c>
      <c r="J146" s="232">
        <f t="shared" si="22"/>
        <v>0.99999999999999978</v>
      </c>
      <c r="K146" s="232">
        <f t="shared" si="22"/>
        <v>1</v>
      </c>
      <c r="L146" s="232">
        <f t="shared" si="22"/>
        <v>1.0000000000000002</v>
      </c>
      <c r="M146" s="232">
        <f t="shared" si="22"/>
        <v>0.99999999999999989</v>
      </c>
      <c r="N146" s="232">
        <f t="shared" si="22"/>
        <v>0.99999999999999989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0.99999999999999989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5.486096318199807E-3</v>
      </c>
      <c r="C151" s="268">
        <f t="shared" si="27"/>
        <v>5.8466065094301307E-3</v>
      </c>
      <c r="D151" s="268">
        <f t="shared" si="27"/>
        <v>4.480373772409613E-3</v>
      </c>
      <c r="E151" s="268">
        <f t="shared" si="27"/>
        <v>4.2164930048190063E-3</v>
      </c>
      <c r="F151" s="268">
        <f t="shared" si="27"/>
        <v>4.4912768473171459E-3</v>
      </c>
      <c r="G151" s="268">
        <f t="shared" si="27"/>
        <v>4.9965288254088629E-3</v>
      </c>
      <c r="H151" s="268">
        <f t="shared" si="27"/>
        <v>4.4918909790682702E-3</v>
      </c>
      <c r="I151" s="268">
        <f t="shared" si="27"/>
        <v>4.4239103170351157E-3</v>
      </c>
      <c r="J151" s="268">
        <f t="shared" si="27"/>
        <v>4.2614895802394765E-3</v>
      </c>
      <c r="K151" s="268">
        <f t="shared" si="27"/>
        <v>4.286572255740086E-3</v>
      </c>
      <c r="L151" s="268">
        <f t="shared" si="27"/>
        <v>3.7466009155743786E-3</v>
      </c>
      <c r="M151" s="268">
        <f t="shared" si="27"/>
        <v>3.8512322941825507E-3</v>
      </c>
      <c r="N151" s="268">
        <f t="shared" si="27"/>
        <v>3.8141737072077495E-3</v>
      </c>
      <c r="O151" s="268">
        <f t="shared" si="27"/>
        <v>3.5266602064027331E-3</v>
      </c>
      <c r="P151" s="268">
        <f t="shared" si="27"/>
        <v>3.4015303641129896E-3</v>
      </c>
      <c r="Q151" s="268">
        <f t="shared" si="27"/>
        <v>2.8441833979956262E-3</v>
      </c>
      <c r="R151" s="268">
        <f t="shared" si="27"/>
        <v>2.3547167256176616E-3</v>
      </c>
      <c r="S151" s="268">
        <f t="shared" si="27"/>
        <v>2.0136674804304587E-3</v>
      </c>
      <c r="T151" s="268">
        <f t="shared" si="27"/>
        <v>2.1459992959202176E-3</v>
      </c>
      <c r="U151" s="268">
        <f t="shared" si="27"/>
        <v>2.6157507657484616E-3</v>
      </c>
      <c r="V151" s="268">
        <f t="shared" si="27"/>
        <v>2.0947480380419177E-3</v>
      </c>
      <c r="W151" s="268">
        <f t="shared" si="27"/>
        <v>2.2538779039912621E-3</v>
      </c>
      <c r="X151" s="268">
        <f t="shared" si="27"/>
        <v>1.657852270644566E-3</v>
      </c>
      <c r="Y151" s="268">
        <f t="shared" si="27"/>
        <v>1.5320762299803824E-3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0.15821146020921797</v>
      </c>
      <c r="C153" s="269">
        <f t="shared" si="29"/>
        <v>0.16725382888626611</v>
      </c>
      <c r="D153" s="269">
        <f t="shared" si="29"/>
        <v>0.17825924275823929</v>
      </c>
      <c r="E153" s="269">
        <f t="shared" si="29"/>
        <v>0.18204550007978426</v>
      </c>
      <c r="F153" s="269">
        <f t="shared" si="29"/>
        <v>0.17590288726210726</v>
      </c>
      <c r="G153" s="269">
        <f t="shared" si="29"/>
        <v>0.17566852097269753</v>
      </c>
      <c r="H153" s="269">
        <f t="shared" si="29"/>
        <v>0.17148029278668084</v>
      </c>
      <c r="I153" s="269">
        <f t="shared" si="29"/>
        <v>0.17121691979704909</v>
      </c>
      <c r="J153" s="269">
        <f t="shared" si="29"/>
        <v>0.17068410022127004</v>
      </c>
      <c r="K153" s="269">
        <f t="shared" si="29"/>
        <v>0.1762117360230685</v>
      </c>
      <c r="L153" s="269">
        <f t="shared" si="29"/>
        <v>0.17063583877793401</v>
      </c>
      <c r="M153" s="269">
        <f t="shared" si="29"/>
        <v>0.17453389925363727</v>
      </c>
      <c r="N153" s="269">
        <f t="shared" si="29"/>
        <v>0.17319835376360807</v>
      </c>
      <c r="O153" s="269">
        <f t="shared" si="29"/>
        <v>0.17567925494921921</v>
      </c>
      <c r="P153" s="269">
        <f t="shared" si="29"/>
        <v>0.1760479564461801</v>
      </c>
      <c r="Q153" s="269">
        <f t="shared" si="29"/>
        <v>0.15956683032648536</v>
      </c>
      <c r="R153" s="269">
        <f t="shared" si="29"/>
        <v>0.13943323467056387</v>
      </c>
      <c r="S153" s="269">
        <f t="shared" si="29"/>
        <v>0.12718168403949856</v>
      </c>
      <c r="T153" s="269">
        <f t="shared" si="29"/>
        <v>0.14557542353031699</v>
      </c>
      <c r="U153" s="269">
        <f t="shared" si="29"/>
        <v>0.16331180957408703</v>
      </c>
      <c r="V153" s="269">
        <f t="shared" si="29"/>
        <v>0.14715677193897617</v>
      </c>
      <c r="W153" s="269">
        <f t="shared" si="29"/>
        <v>0.161974093473468</v>
      </c>
      <c r="X153" s="269">
        <f t="shared" si="29"/>
        <v>0.15358241858578942</v>
      </c>
      <c r="Y153" s="269">
        <f t="shared" si="29"/>
        <v>0.1770773585610064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0.13642511601132912</v>
      </c>
      <c r="C154" s="318">
        <f t="shared" si="30"/>
        <v>0.14416004702166341</v>
      </c>
      <c r="D154" s="318">
        <f t="shared" si="30"/>
        <v>0.15375457651930069</v>
      </c>
      <c r="E154" s="318">
        <f t="shared" si="30"/>
        <v>0.15795974750372491</v>
      </c>
      <c r="F154" s="318">
        <f t="shared" si="30"/>
        <v>0.15210559828111733</v>
      </c>
      <c r="G154" s="318">
        <f t="shared" si="30"/>
        <v>0.15085537244116021</v>
      </c>
      <c r="H154" s="318">
        <f t="shared" si="30"/>
        <v>0.14757665614965487</v>
      </c>
      <c r="I154" s="318">
        <f t="shared" si="30"/>
        <v>0.14656299382720289</v>
      </c>
      <c r="J154" s="318">
        <f t="shared" si="30"/>
        <v>0.14704073550349256</v>
      </c>
      <c r="K154" s="318">
        <f t="shared" si="30"/>
        <v>0.14911100570011451</v>
      </c>
      <c r="L154" s="318">
        <f t="shared" si="30"/>
        <v>0.14583635043192369</v>
      </c>
      <c r="M154" s="318">
        <f t="shared" si="30"/>
        <v>0.1489462972982647</v>
      </c>
      <c r="N154" s="318">
        <f t="shared" si="30"/>
        <v>0.1471899411244699</v>
      </c>
      <c r="O154" s="318">
        <f t="shared" si="30"/>
        <v>0.14864517298523228</v>
      </c>
      <c r="P154" s="318">
        <f t="shared" si="30"/>
        <v>0.14915881746255341</v>
      </c>
      <c r="Q154" s="318">
        <f t="shared" si="30"/>
        <v>0.13632327337423022</v>
      </c>
      <c r="R154" s="318">
        <f t="shared" si="30"/>
        <v>0.1199624533225689</v>
      </c>
      <c r="S154" s="318">
        <f t="shared" si="30"/>
        <v>0.1070658406579014</v>
      </c>
      <c r="T154" s="318">
        <f t="shared" si="30"/>
        <v>0.12404744547517996</v>
      </c>
      <c r="U154" s="318">
        <f t="shared" si="30"/>
        <v>0.13832574253309196</v>
      </c>
      <c r="V154" s="318">
        <f t="shared" si="30"/>
        <v>0.12486388143470185</v>
      </c>
      <c r="W154" s="318">
        <f t="shared" si="30"/>
        <v>0.13715427804465102</v>
      </c>
      <c r="X154" s="318">
        <f t="shared" si="30"/>
        <v>0.1296887201656266</v>
      </c>
      <c r="Y154" s="318">
        <f t="shared" si="30"/>
        <v>0.15179349279027737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2.1786344197888864E-2</v>
      </c>
      <c r="C155" s="318">
        <f t="shared" si="31"/>
        <v>2.3093781864602696E-2</v>
      </c>
      <c r="D155" s="318">
        <f t="shared" si="31"/>
        <v>2.4504666238938599E-2</v>
      </c>
      <c r="E155" s="318">
        <f t="shared" si="31"/>
        <v>2.4085752576059334E-2</v>
      </c>
      <c r="F155" s="318">
        <f t="shared" si="31"/>
        <v>2.3797288980989935E-2</v>
      </c>
      <c r="G155" s="318">
        <f t="shared" si="31"/>
        <v>2.4813148531537321E-2</v>
      </c>
      <c r="H155" s="318">
        <f t="shared" si="31"/>
        <v>2.3903636637025959E-2</v>
      </c>
      <c r="I155" s="318">
        <f t="shared" si="31"/>
        <v>2.4653925969846203E-2</v>
      </c>
      <c r="J155" s="318">
        <f t="shared" si="31"/>
        <v>2.3643364717777463E-2</v>
      </c>
      <c r="K155" s="318">
        <f t="shared" si="31"/>
        <v>2.7100730322953986E-2</v>
      </c>
      <c r="L155" s="318">
        <f t="shared" si="31"/>
        <v>2.4799488346010305E-2</v>
      </c>
      <c r="M155" s="318">
        <f t="shared" si="31"/>
        <v>2.5587601955372581E-2</v>
      </c>
      <c r="N155" s="318">
        <f t="shared" si="31"/>
        <v>2.6008412639138188E-2</v>
      </c>
      <c r="O155" s="318">
        <f t="shared" si="31"/>
        <v>2.7034081963986933E-2</v>
      </c>
      <c r="P155" s="318">
        <f t="shared" si="31"/>
        <v>2.6889138983626673E-2</v>
      </c>
      <c r="Q155" s="318">
        <f t="shared" si="31"/>
        <v>2.3243556952255141E-2</v>
      </c>
      <c r="R155" s="318">
        <f t="shared" si="31"/>
        <v>1.947078134799499E-2</v>
      </c>
      <c r="S155" s="318">
        <f t="shared" si="31"/>
        <v>2.0115843381597182E-2</v>
      </c>
      <c r="T155" s="318">
        <f t="shared" si="31"/>
        <v>2.1527978055137027E-2</v>
      </c>
      <c r="U155" s="318">
        <f t="shared" si="31"/>
        <v>2.4986067040995048E-2</v>
      </c>
      <c r="V155" s="318">
        <f t="shared" si="31"/>
        <v>2.2292890504274333E-2</v>
      </c>
      <c r="W155" s="318">
        <f t="shared" si="31"/>
        <v>2.4819815428816977E-2</v>
      </c>
      <c r="X155" s="318">
        <f t="shared" si="31"/>
        <v>2.3893698420162816E-2</v>
      </c>
      <c r="Y155" s="318">
        <f t="shared" si="31"/>
        <v>2.5283865770729021E-2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0.63081741912667322</v>
      </c>
      <c r="C157" s="269">
        <f t="shared" si="33"/>
        <v>0.66544383374161165</v>
      </c>
      <c r="D157" s="269">
        <f t="shared" si="33"/>
        <v>0.67937439633638064</v>
      </c>
      <c r="E157" s="269">
        <f t="shared" si="33"/>
        <v>0.66168761785611063</v>
      </c>
      <c r="F157" s="269">
        <f t="shared" si="33"/>
        <v>0.64701662930060133</v>
      </c>
      <c r="G157" s="269">
        <f t="shared" si="33"/>
        <v>0.65606244905635303</v>
      </c>
      <c r="H157" s="269">
        <f t="shared" si="33"/>
        <v>0.66832417084612483</v>
      </c>
      <c r="I157" s="269">
        <f t="shared" si="33"/>
        <v>0.66850077357369375</v>
      </c>
      <c r="J157" s="269">
        <f t="shared" si="33"/>
        <v>0.6516078706031011</v>
      </c>
      <c r="K157" s="269">
        <f t="shared" si="33"/>
        <v>0.67890224274540656</v>
      </c>
      <c r="L157" s="269">
        <f t="shared" si="33"/>
        <v>0.64487654300855612</v>
      </c>
      <c r="M157" s="269">
        <f t="shared" si="33"/>
        <v>0.64341447518774664</v>
      </c>
      <c r="N157" s="269">
        <f t="shared" si="33"/>
        <v>0.6477447881633438</v>
      </c>
      <c r="O157" s="269">
        <f t="shared" si="33"/>
        <v>0.65943077751402834</v>
      </c>
      <c r="P157" s="269">
        <f t="shared" si="33"/>
        <v>0.65816850961205697</v>
      </c>
      <c r="Q157" s="269">
        <f t="shared" si="33"/>
        <v>0.61451249765020954</v>
      </c>
      <c r="R157" s="269">
        <f t="shared" si="33"/>
        <v>0.5347488429630457</v>
      </c>
      <c r="S157" s="269">
        <f t="shared" si="33"/>
        <v>0.49144416456792306</v>
      </c>
      <c r="T157" s="269">
        <f t="shared" si="33"/>
        <v>0.54110931074759427</v>
      </c>
      <c r="U157" s="269">
        <f t="shared" si="33"/>
        <v>0.60987454527012186</v>
      </c>
      <c r="V157" s="269">
        <f t="shared" si="33"/>
        <v>0.5444319962849018</v>
      </c>
      <c r="W157" s="269">
        <f t="shared" si="33"/>
        <v>0.60580624768592561</v>
      </c>
      <c r="X157" s="269">
        <f t="shared" si="33"/>
        <v>0.58520679320827229</v>
      </c>
      <c r="Y157" s="269">
        <f t="shared" si="33"/>
        <v>0.61752978929752778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0.63081741912667322</v>
      </c>
      <c r="C158" s="318">
        <f t="shared" si="34"/>
        <v>0.66544383374161165</v>
      </c>
      <c r="D158" s="318">
        <f t="shared" si="34"/>
        <v>0.67937439633638064</v>
      </c>
      <c r="E158" s="318">
        <f t="shared" si="34"/>
        <v>0.66168761785611063</v>
      </c>
      <c r="F158" s="318">
        <f t="shared" si="34"/>
        <v>0.64701662930060133</v>
      </c>
      <c r="G158" s="318">
        <f t="shared" si="34"/>
        <v>0.65606244905635303</v>
      </c>
      <c r="H158" s="318">
        <f t="shared" si="34"/>
        <v>0.66832417084612483</v>
      </c>
      <c r="I158" s="318">
        <f t="shared" si="34"/>
        <v>0.66850077357369375</v>
      </c>
      <c r="J158" s="318">
        <f t="shared" si="34"/>
        <v>0.6516078706031011</v>
      </c>
      <c r="K158" s="318">
        <f t="shared" si="34"/>
        <v>0.67890224274540656</v>
      </c>
      <c r="L158" s="318">
        <f t="shared" si="34"/>
        <v>0.64487654300855612</v>
      </c>
      <c r="M158" s="318">
        <f t="shared" si="34"/>
        <v>0.64341447518774664</v>
      </c>
      <c r="N158" s="318">
        <f t="shared" si="34"/>
        <v>0.6477447881633438</v>
      </c>
      <c r="O158" s="318">
        <f t="shared" si="34"/>
        <v>0.65943077751402834</v>
      </c>
      <c r="P158" s="318">
        <f t="shared" si="34"/>
        <v>0.65816850961205697</v>
      </c>
      <c r="Q158" s="318">
        <f t="shared" si="34"/>
        <v>0.61451249765020954</v>
      </c>
      <c r="R158" s="318">
        <f t="shared" si="34"/>
        <v>0.5347488429630457</v>
      </c>
      <c r="S158" s="318">
        <f t="shared" si="34"/>
        <v>0.49144416456792306</v>
      </c>
      <c r="T158" s="318">
        <f t="shared" si="34"/>
        <v>0.54110931074759427</v>
      </c>
      <c r="U158" s="318">
        <f t="shared" si="34"/>
        <v>0.60987454527012186</v>
      </c>
      <c r="V158" s="318">
        <f t="shared" si="34"/>
        <v>0.5444319962849018</v>
      </c>
      <c r="W158" s="318">
        <f t="shared" si="34"/>
        <v>0.60580624768592561</v>
      </c>
      <c r="X158" s="318">
        <f t="shared" si="34"/>
        <v>0.58520679320827229</v>
      </c>
      <c r="Y158" s="318">
        <f t="shared" si="34"/>
        <v>0.61752978929752778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7.2683981644340215E-2</v>
      </c>
      <c r="C160" s="269">
        <f t="shared" si="36"/>
        <v>7.6804964642285312E-2</v>
      </c>
      <c r="D160" s="269">
        <f t="shared" si="36"/>
        <v>8.1916696457374524E-2</v>
      </c>
      <c r="E160" s="269">
        <f t="shared" si="36"/>
        <v>8.4157109216985632E-2</v>
      </c>
      <c r="F160" s="269">
        <f t="shared" si="36"/>
        <v>8.1038160983114185E-2</v>
      </c>
      <c r="G160" s="269">
        <f t="shared" si="36"/>
        <v>8.0372071082225438E-2</v>
      </c>
      <c r="H160" s="269">
        <f t="shared" si="36"/>
        <v>7.8625250835952148E-2</v>
      </c>
      <c r="I160" s="269">
        <f t="shared" si="36"/>
        <v>7.8085196219963862E-2</v>
      </c>
      <c r="J160" s="269">
        <f t="shared" si="36"/>
        <v>7.8339725358332266E-2</v>
      </c>
      <c r="K160" s="269">
        <f t="shared" si="36"/>
        <v>7.944271493510198E-2</v>
      </c>
      <c r="L160" s="269">
        <f t="shared" si="36"/>
        <v>7.7698058303217937E-2</v>
      </c>
      <c r="M160" s="269">
        <f t="shared" si="36"/>
        <v>7.935496230709084E-2</v>
      </c>
      <c r="N160" s="269">
        <f t="shared" si="36"/>
        <v>7.8419218481984396E-2</v>
      </c>
      <c r="O160" s="269">
        <f t="shared" si="36"/>
        <v>7.919453060154405E-2</v>
      </c>
      <c r="P160" s="269">
        <f t="shared" si="36"/>
        <v>7.9468187878538599E-2</v>
      </c>
      <c r="Q160" s="269">
        <f t="shared" si="36"/>
        <v>7.2629722365829597E-2</v>
      </c>
      <c r="R160" s="269">
        <f t="shared" si="36"/>
        <v>6.3913075614196582E-2</v>
      </c>
      <c r="S160" s="269">
        <f t="shared" si="36"/>
        <v>5.704207425023209E-2</v>
      </c>
      <c r="T160" s="269">
        <f t="shared" si="36"/>
        <v>6.608946001699964E-2</v>
      </c>
      <c r="U160" s="269">
        <f t="shared" si="36"/>
        <v>7.3696589199748724E-2</v>
      </c>
      <c r="V160" s="269">
        <f t="shared" si="36"/>
        <v>6.6524437226700123E-2</v>
      </c>
      <c r="W160" s="269">
        <f t="shared" si="36"/>
        <v>7.3072461430139457E-2</v>
      </c>
      <c r="X160" s="269">
        <f t="shared" si="36"/>
        <v>6.909499388084521E-2</v>
      </c>
      <c r="Y160" s="269">
        <f t="shared" si="36"/>
        <v>8.087187877327956E-2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7.2683981644340215E-2</v>
      </c>
      <c r="C161" s="318">
        <f t="shared" si="37"/>
        <v>7.6804964642285312E-2</v>
      </c>
      <c r="D161" s="318">
        <f t="shared" si="37"/>
        <v>8.1916696457374524E-2</v>
      </c>
      <c r="E161" s="318">
        <f t="shared" si="37"/>
        <v>8.4157109216985632E-2</v>
      </c>
      <c r="F161" s="318">
        <f t="shared" si="37"/>
        <v>8.1038160983114185E-2</v>
      </c>
      <c r="G161" s="318">
        <f t="shared" si="37"/>
        <v>8.0372071082225438E-2</v>
      </c>
      <c r="H161" s="318">
        <f t="shared" si="37"/>
        <v>7.8625250835952148E-2</v>
      </c>
      <c r="I161" s="318">
        <f t="shared" si="37"/>
        <v>7.8085196219963862E-2</v>
      </c>
      <c r="J161" s="318">
        <f t="shared" si="37"/>
        <v>7.8339725358332266E-2</v>
      </c>
      <c r="K161" s="318">
        <f t="shared" si="37"/>
        <v>7.944271493510198E-2</v>
      </c>
      <c r="L161" s="318">
        <f t="shared" si="37"/>
        <v>7.7698058303217937E-2</v>
      </c>
      <c r="M161" s="318">
        <f t="shared" si="37"/>
        <v>7.935496230709084E-2</v>
      </c>
      <c r="N161" s="318">
        <f t="shared" si="37"/>
        <v>7.8419218481984396E-2</v>
      </c>
      <c r="O161" s="318">
        <f t="shared" si="37"/>
        <v>7.919453060154405E-2</v>
      </c>
      <c r="P161" s="318">
        <f t="shared" si="37"/>
        <v>7.9468187878538599E-2</v>
      </c>
      <c r="Q161" s="318">
        <f t="shared" si="37"/>
        <v>7.2629722365829597E-2</v>
      </c>
      <c r="R161" s="318">
        <f t="shared" si="37"/>
        <v>6.3913075614196582E-2</v>
      </c>
      <c r="S161" s="318">
        <f t="shared" si="37"/>
        <v>5.704207425023209E-2</v>
      </c>
      <c r="T161" s="318">
        <f t="shared" si="37"/>
        <v>6.608946001699964E-2</v>
      </c>
      <c r="U161" s="318">
        <f t="shared" si="37"/>
        <v>7.3696589199748724E-2</v>
      </c>
      <c r="V161" s="318">
        <f t="shared" si="37"/>
        <v>6.6524437226700123E-2</v>
      </c>
      <c r="W161" s="318">
        <f t="shared" si="37"/>
        <v>7.3072461430139457E-2</v>
      </c>
      <c r="X161" s="318">
        <f t="shared" si="37"/>
        <v>6.909499388084521E-2</v>
      </c>
      <c r="Y161" s="318">
        <f t="shared" si="37"/>
        <v>8.087187877327956E-2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0.13280104270156878</v>
      </c>
      <c r="C163" s="310">
        <f t="shared" si="39"/>
        <v>8.4650766220406792E-2</v>
      </c>
      <c r="D163" s="310">
        <f t="shared" si="39"/>
        <v>5.5969290675595876E-2</v>
      </c>
      <c r="E163" s="310">
        <f t="shared" si="39"/>
        <v>6.7893279842300577E-2</v>
      </c>
      <c r="F163" s="310">
        <f t="shared" si="39"/>
        <v>9.1551045606860199E-2</v>
      </c>
      <c r="G163" s="310">
        <f t="shared" si="39"/>
        <v>8.2900430063315281E-2</v>
      </c>
      <c r="H163" s="310">
        <f t="shared" si="39"/>
        <v>7.7078394552174079E-2</v>
      </c>
      <c r="I163" s="310">
        <f t="shared" si="39"/>
        <v>7.7773200092258216E-2</v>
      </c>
      <c r="J163" s="310">
        <f t="shared" si="39"/>
        <v>9.510681423705708E-2</v>
      </c>
      <c r="K163" s="310">
        <f t="shared" si="39"/>
        <v>6.1156734040682982E-2</v>
      </c>
      <c r="L163" s="310">
        <f t="shared" si="39"/>
        <v>0.10304295899471773</v>
      </c>
      <c r="M163" s="310">
        <f t="shared" si="39"/>
        <v>9.8845430957342703E-2</v>
      </c>
      <c r="N163" s="310">
        <f t="shared" si="39"/>
        <v>9.6823465883855861E-2</v>
      </c>
      <c r="O163" s="310">
        <f t="shared" si="39"/>
        <v>8.2168776728805765E-2</v>
      </c>
      <c r="P163" s="310">
        <f t="shared" si="39"/>
        <v>8.291381569911134E-2</v>
      </c>
      <c r="Q163" s="310">
        <f t="shared" si="39"/>
        <v>0.15044676625947992</v>
      </c>
      <c r="R163" s="310">
        <f t="shared" si="39"/>
        <v>0.25955013002657623</v>
      </c>
      <c r="S163" s="310">
        <f t="shared" si="39"/>
        <v>0.32231840966191583</v>
      </c>
      <c r="T163" s="310">
        <f t="shared" si="39"/>
        <v>0.24507980640916885</v>
      </c>
      <c r="U163" s="310">
        <f t="shared" si="39"/>
        <v>0.15050130519029395</v>
      </c>
      <c r="V163" s="310">
        <f t="shared" si="39"/>
        <v>0.23979204651138006</v>
      </c>
      <c r="W163" s="310">
        <f t="shared" si="39"/>
        <v>0.15689331950647573</v>
      </c>
      <c r="X163" s="310">
        <f t="shared" si="39"/>
        <v>0.19045794205444844</v>
      </c>
      <c r="Y163" s="310">
        <f t="shared" si="39"/>
        <v>0.12298889713820584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0.99999999999999989</v>
      </c>
      <c r="C165" s="232">
        <f t="shared" si="40"/>
        <v>1</v>
      </c>
      <c r="D165" s="232">
        <f t="shared" si="40"/>
        <v>1</v>
      </c>
      <c r="E165" s="232">
        <f t="shared" si="40"/>
        <v>0.99999999999999989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1.0000000000000002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1.0000000000000002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5.3727039171383257E-3</v>
      </c>
      <c r="C170" s="268">
        <f t="shared" si="45"/>
        <v>5.3303139407038791E-3</v>
      </c>
      <c r="D170" s="268">
        <f t="shared" si="45"/>
        <v>3.9894342556791723E-3</v>
      </c>
      <c r="E170" s="268">
        <f t="shared" si="45"/>
        <v>3.7389926259170743E-3</v>
      </c>
      <c r="F170" s="268">
        <f t="shared" si="45"/>
        <v>4.1406856304692513E-3</v>
      </c>
      <c r="G170" s="268">
        <f t="shared" si="45"/>
        <v>4.5926882353858941E-3</v>
      </c>
      <c r="H170" s="268">
        <f t="shared" si="45"/>
        <v>4.5191925431364152E-3</v>
      </c>
      <c r="I170" s="268">
        <f t="shared" si="45"/>
        <v>4.453628074135723E-3</v>
      </c>
      <c r="J170" s="268">
        <f t="shared" si="45"/>
        <v>4.2837889848264454E-3</v>
      </c>
      <c r="K170" s="268">
        <f t="shared" si="45"/>
        <v>4.0880715763631755E-3</v>
      </c>
      <c r="L170" s="268">
        <f t="shared" si="45"/>
        <v>3.776758972649754E-3</v>
      </c>
      <c r="M170" s="268">
        <f t="shared" si="45"/>
        <v>3.7189473100435887E-3</v>
      </c>
      <c r="N170" s="268">
        <f t="shared" si="45"/>
        <v>3.7953012201764483E-3</v>
      </c>
      <c r="O170" s="268">
        <f t="shared" si="45"/>
        <v>3.4420541660462119E-3</v>
      </c>
      <c r="P170" s="268">
        <f t="shared" si="45"/>
        <v>3.4173633593205842E-3</v>
      </c>
      <c r="Q170" s="268">
        <f t="shared" si="45"/>
        <v>3.1387760303659188E-3</v>
      </c>
      <c r="R170" s="268">
        <f t="shared" si="45"/>
        <v>2.9278342045126193E-3</v>
      </c>
      <c r="S170" s="268">
        <f t="shared" si="45"/>
        <v>2.8241415973300969E-3</v>
      </c>
      <c r="T170" s="268">
        <f t="shared" si="45"/>
        <v>2.5738181130866423E-3</v>
      </c>
      <c r="U170" s="268">
        <f t="shared" si="45"/>
        <v>2.8034997166200152E-3</v>
      </c>
      <c r="V170" s="268">
        <f t="shared" si="45"/>
        <v>2.4490138996340043E-3</v>
      </c>
      <c r="W170" s="268">
        <f t="shared" si="45"/>
        <v>2.4318626018543224E-3</v>
      </c>
      <c r="X170" s="268">
        <f t="shared" si="45"/>
        <v>1.8844811008624385E-3</v>
      </c>
      <c r="Y170" s="268">
        <f t="shared" si="45"/>
        <v>1.5036193683134918E-3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0.70998180777932529</v>
      </c>
      <c r="C171" s="269">
        <f t="shared" si="46"/>
        <v>0.6984209326966373</v>
      </c>
      <c r="D171" s="269">
        <f t="shared" si="46"/>
        <v>0.72752601405709327</v>
      </c>
      <c r="E171" s="269">
        <f t="shared" si="46"/>
        <v>0.74434292476497732</v>
      </c>
      <c r="F171" s="269">
        <f t="shared" si="46"/>
        <v>0.74519690221330137</v>
      </c>
      <c r="G171" s="269">
        <f t="shared" si="46"/>
        <v>0.73685622825986374</v>
      </c>
      <c r="H171" s="269">
        <f t="shared" si="46"/>
        <v>0.78899220582649099</v>
      </c>
      <c r="I171" s="269">
        <f t="shared" si="46"/>
        <v>0.78407095950783423</v>
      </c>
      <c r="J171" s="269">
        <f t="shared" si="46"/>
        <v>0.78546658570401706</v>
      </c>
      <c r="K171" s="269">
        <f t="shared" si="46"/>
        <v>0.75568612973697624</v>
      </c>
      <c r="L171" s="269">
        <f t="shared" si="46"/>
        <v>0.7812158239144491</v>
      </c>
      <c r="M171" s="269">
        <f t="shared" si="46"/>
        <v>0.76431684521717369</v>
      </c>
      <c r="N171" s="269">
        <f t="shared" si="46"/>
        <v>0.77830052411603456</v>
      </c>
      <c r="O171" s="269">
        <f t="shared" si="46"/>
        <v>0.77095371044949523</v>
      </c>
      <c r="P171" s="269">
        <f t="shared" si="46"/>
        <v>0.79632279449184851</v>
      </c>
      <c r="Q171" s="269">
        <f t="shared" si="46"/>
        <v>0.79945890688989629</v>
      </c>
      <c r="R171" s="269">
        <f t="shared" si="46"/>
        <v>0.79264104894780929</v>
      </c>
      <c r="S171" s="269">
        <f t="shared" si="46"/>
        <v>0.79794517275609411</v>
      </c>
      <c r="T171" s="269">
        <f t="shared" si="46"/>
        <v>0.79060491921978659</v>
      </c>
      <c r="U171" s="269">
        <f t="shared" si="46"/>
        <v>0.78782648161395863</v>
      </c>
      <c r="V171" s="269">
        <f t="shared" si="46"/>
        <v>0.77574627341219049</v>
      </c>
      <c r="W171" s="269">
        <f t="shared" si="46"/>
        <v>0.78639621730830234</v>
      </c>
      <c r="X171" s="269">
        <f t="shared" si="46"/>
        <v>0.78337836210970946</v>
      </c>
      <c r="Y171" s="269">
        <f t="shared" si="46"/>
        <v>0.79165161164296549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0.70998180777932529</v>
      </c>
      <c r="C172" s="318">
        <f t="shared" si="47"/>
        <v>0.6984209326966373</v>
      </c>
      <c r="D172" s="318">
        <f t="shared" si="47"/>
        <v>0.72752601405709327</v>
      </c>
      <c r="E172" s="318">
        <f t="shared" si="47"/>
        <v>0.74434292476497732</v>
      </c>
      <c r="F172" s="318">
        <f t="shared" si="47"/>
        <v>0.74519690221330137</v>
      </c>
      <c r="G172" s="318">
        <f t="shared" si="47"/>
        <v>0.73685622825986374</v>
      </c>
      <c r="H172" s="318">
        <f t="shared" si="47"/>
        <v>0.78899220582649099</v>
      </c>
      <c r="I172" s="318">
        <f t="shared" si="47"/>
        <v>0.78407095950783423</v>
      </c>
      <c r="J172" s="318">
        <f t="shared" si="47"/>
        <v>0.78546658570401706</v>
      </c>
      <c r="K172" s="318">
        <f t="shared" si="47"/>
        <v>0.75568612973697624</v>
      </c>
      <c r="L172" s="318">
        <f t="shared" si="47"/>
        <v>0.7812158239144491</v>
      </c>
      <c r="M172" s="318">
        <f t="shared" si="47"/>
        <v>0.76431684521717369</v>
      </c>
      <c r="N172" s="318">
        <f t="shared" si="47"/>
        <v>0.77830052411603456</v>
      </c>
      <c r="O172" s="318">
        <f t="shared" si="47"/>
        <v>0.77095371044949523</v>
      </c>
      <c r="P172" s="318">
        <f t="shared" si="47"/>
        <v>0.79632279449184851</v>
      </c>
      <c r="Q172" s="318">
        <f t="shared" si="47"/>
        <v>0.79945890688989629</v>
      </c>
      <c r="R172" s="318">
        <f t="shared" si="47"/>
        <v>0.79264104894780929</v>
      </c>
      <c r="S172" s="318">
        <f t="shared" si="47"/>
        <v>0.79794517275609411</v>
      </c>
      <c r="T172" s="318">
        <f t="shared" si="47"/>
        <v>0.79060491921978659</v>
      </c>
      <c r="U172" s="318">
        <f t="shared" si="47"/>
        <v>0.78782648161395863</v>
      </c>
      <c r="V172" s="318">
        <f t="shared" si="47"/>
        <v>0.77574627341219049</v>
      </c>
      <c r="W172" s="318">
        <f t="shared" si="47"/>
        <v>0.78639621730830234</v>
      </c>
      <c r="X172" s="318">
        <f t="shared" si="47"/>
        <v>0.78337836210970946</v>
      </c>
      <c r="Y172" s="318">
        <f t="shared" si="47"/>
        <v>0.79165161164296549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5.9372552310376234E-2</v>
      </c>
      <c r="C175" s="269">
        <f t="shared" si="50"/>
        <v>5.8405768861730496E-2</v>
      </c>
      <c r="D175" s="269">
        <f t="shared" si="50"/>
        <v>6.0839694557624578E-2</v>
      </c>
      <c r="E175" s="269">
        <f t="shared" si="50"/>
        <v>6.224601638131437E-2</v>
      </c>
      <c r="F175" s="269">
        <f t="shared" si="50"/>
        <v>6.2317430634703595E-2</v>
      </c>
      <c r="G175" s="269">
        <f t="shared" si="50"/>
        <v>6.1619937973373048E-2</v>
      </c>
      <c r="H175" s="269">
        <f t="shared" si="50"/>
        <v>6.5979832862805621E-2</v>
      </c>
      <c r="I175" s="269">
        <f t="shared" si="50"/>
        <v>6.5568291396129727E-2</v>
      </c>
      <c r="J175" s="269">
        <f t="shared" si="50"/>
        <v>6.5685001272961313E-2</v>
      </c>
      <c r="K175" s="269">
        <f t="shared" si="50"/>
        <v>6.319459706773195E-2</v>
      </c>
      <c r="L175" s="269">
        <f t="shared" si="50"/>
        <v>6.5329529380661083E-2</v>
      </c>
      <c r="M175" s="269">
        <f t="shared" si="50"/>
        <v>6.3916344583948972E-2</v>
      </c>
      <c r="N175" s="269">
        <f t="shared" si="50"/>
        <v>6.5085736106121866E-2</v>
      </c>
      <c r="O175" s="269">
        <f t="shared" si="50"/>
        <v>6.4471355464319868E-2</v>
      </c>
      <c r="P175" s="269">
        <f t="shared" si="50"/>
        <v>6.6592856681487844E-2</v>
      </c>
      <c r="Q175" s="269">
        <f t="shared" si="50"/>
        <v>6.6855115510325608E-2</v>
      </c>
      <c r="R175" s="269">
        <f t="shared" si="50"/>
        <v>6.6284969032097671E-2</v>
      </c>
      <c r="S175" s="269">
        <f t="shared" si="50"/>
        <v>6.6728528803372794E-2</v>
      </c>
      <c r="T175" s="269">
        <f t="shared" si="50"/>
        <v>6.6114696755451785E-2</v>
      </c>
      <c r="U175" s="269">
        <f t="shared" si="50"/>
        <v>6.5882348644154251E-2</v>
      </c>
      <c r="V175" s="269">
        <f t="shared" si="50"/>
        <v>6.4872135726695063E-2</v>
      </c>
      <c r="W175" s="269">
        <f t="shared" si="50"/>
        <v>6.5762742139628641E-2</v>
      </c>
      <c r="X175" s="269">
        <f t="shared" si="50"/>
        <v>6.5510372623001162E-2</v>
      </c>
      <c r="Y175" s="269">
        <f t="shared" si="50"/>
        <v>6.6202226886459561E-2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5.9372552310376234E-2</v>
      </c>
      <c r="C176" s="318">
        <f t="shared" si="51"/>
        <v>5.8405768861730496E-2</v>
      </c>
      <c r="D176" s="318">
        <f t="shared" si="51"/>
        <v>6.0839694557624578E-2</v>
      </c>
      <c r="E176" s="318">
        <f t="shared" si="51"/>
        <v>6.224601638131437E-2</v>
      </c>
      <c r="F176" s="318">
        <f t="shared" si="51"/>
        <v>6.2317430634703595E-2</v>
      </c>
      <c r="G176" s="318">
        <f t="shared" si="51"/>
        <v>6.1619937973373048E-2</v>
      </c>
      <c r="H176" s="318">
        <f t="shared" si="51"/>
        <v>6.5979832862805621E-2</v>
      </c>
      <c r="I176" s="318">
        <f t="shared" si="51"/>
        <v>6.5568291396129727E-2</v>
      </c>
      <c r="J176" s="318">
        <f t="shared" si="51"/>
        <v>6.5685001272961313E-2</v>
      </c>
      <c r="K176" s="318">
        <f t="shared" si="51"/>
        <v>6.319459706773195E-2</v>
      </c>
      <c r="L176" s="318">
        <f t="shared" si="51"/>
        <v>6.5329529380661083E-2</v>
      </c>
      <c r="M176" s="318">
        <f t="shared" si="51"/>
        <v>6.3916344583948972E-2</v>
      </c>
      <c r="N176" s="318">
        <f t="shared" si="51"/>
        <v>6.5085736106121866E-2</v>
      </c>
      <c r="O176" s="318">
        <f t="shared" si="51"/>
        <v>6.4471355464319868E-2</v>
      </c>
      <c r="P176" s="318">
        <f t="shared" si="51"/>
        <v>6.6592856681487844E-2</v>
      </c>
      <c r="Q176" s="318">
        <f t="shared" si="51"/>
        <v>6.6855115510325608E-2</v>
      </c>
      <c r="R176" s="318">
        <f t="shared" si="51"/>
        <v>6.6284969032097671E-2</v>
      </c>
      <c r="S176" s="318">
        <f t="shared" si="51"/>
        <v>6.6728528803372794E-2</v>
      </c>
      <c r="T176" s="318">
        <f t="shared" si="51"/>
        <v>6.6114696755451785E-2</v>
      </c>
      <c r="U176" s="318">
        <f t="shared" si="51"/>
        <v>6.5882348644154251E-2</v>
      </c>
      <c r="V176" s="318">
        <f t="shared" si="51"/>
        <v>6.4872135726695063E-2</v>
      </c>
      <c r="W176" s="318">
        <f t="shared" si="51"/>
        <v>6.5762742139628641E-2</v>
      </c>
      <c r="X176" s="318">
        <f t="shared" si="51"/>
        <v>6.5510372623001162E-2</v>
      </c>
      <c r="Y176" s="318">
        <f t="shared" si="51"/>
        <v>6.6202226886459561E-2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0.22527293599316009</v>
      </c>
      <c r="C179" s="310">
        <f t="shared" si="54"/>
        <v>0.23784298450092825</v>
      </c>
      <c r="D179" s="310">
        <f t="shared" si="54"/>
        <v>0.20764485712960298</v>
      </c>
      <c r="E179" s="310">
        <f t="shared" si="54"/>
        <v>0.1896720662277912</v>
      </c>
      <c r="F179" s="310">
        <f t="shared" si="54"/>
        <v>0.18834498152152582</v>
      </c>
      <c r="G179" s="310">
        <f t="shared" si="54"/>
        <v>0.19693114553137725</v>
      </c>
      <c r="H179" s="310">
        <f t="shared" si="54"/>
        <v>0.14050876876756696</v>
      </c>
      <c r="I179" s="310">
        <f t="shared" si="54"/>
        <v>0.14590712102190037</v>
      </c>
      <c r="J179" s="310">
        <f t="shared" si="54"/>
        <v>0.1445646240381952</v>
      </c>
      <c r="K179" s="310">
        <f t="shared" si="54"/>
        <v>0.17703120161892877</v>
      </c>
      <c r="L179" s="310">
        <f t="shared" si="54"/>
        <v>0.14967788773224006</v>
      </c>
      <c r="M179" s="310">
        <f t="shared" si="54"/>
        <v>0.16804786288883375</v>
      </c>
      <c r="N179" s="310">
        <f t="shared" si="54"/>
        <v>0.15281843855766702</v>
      </c>
      <c r="O179" s="310">
        <f t="shared" si="54"/>
        <v>0.16113287992013875</v>
      </c>
      <c r="P179" s="310">
        <f t="shared" si="54"/>
        <v>0.13366698546734304</v>
      </c>
      <c r="Q179" s="310">
        <f t="shared" si="54"/>
        <v>0.13054720156941219</v>
      </c>
      <c r="R179" s="310">
        <f t="shared" si="54"/>
        <v>0.13814614781558046</v>
      </c>
      <c r="S179" s="310">
        <f t="shared" si="54"/>
        <v>0.13250215684320299</v>
      </c>
      <c r="T179" s="310">
        <f t="shared" si="54"/>
        <v>0.14070656591167496</v>
      </c>
      <c r="U179" s="310">
        <f t="shared" si="54"/>
        <v>0.14348767002526722</v>
      </c>
      <c r="V179" s="310">
        <f t="shared" si="54"/>
        <v>0.15693257696148044</v>
      </c>
      <c r="W179" s="310">
        <f t="shared" si="54"/>
        <v>0.14540917795021471</v>
      </c>
      <c r="X179" s="310">
        <f t="shared" si="54"/>
        <v>0.14922678416642696</v>
      </c>
      <c r="Y179" s="310">
        <f t="shared" si="54"/>
        <v>0.14064254210226143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320.78747291233947</v>
      </c>
      <c r="C183" s="320">
        <f t="shared" si="55"/>
        <v>298.51395580857138</v>
      </c>
      <c r="D183" s="320">
        <f t="shared" si="55"/>
        <v>316.08733668777614</v>
      </c>
      <c r="E183" s="320">
        <f t="shared" si="55"/>
        <v>332.19394617966185</v>
      </c>
      <c r="F183" s="320">
        <f t="shared" si="55"/>
        <v>315.97994779260523</v>
      </c>
      <c r="G183" s="320">
        <f t="shared" si="55"/>
        <v>306.94976333809149</v>
      </c>
      <c r="H183" s="320">
        <f t="shared" si="55"/>
        <v>302.3296940986146</v>
      </c>
      <c r="I183" s="320">
        <f t="shared" si="55"/>
        <v>305.17837938360714</v>
      </c>
      <c r="J183" s="320">
        <f t="shared" si="55"/>
        <v>299.0502956715988</v>
      </c>
      <c r="K183" s="320">
        <f t="shared" si="55"/>
        <v>297.26625563231937</v>
      </c>
      <c r="L183" s="320">
        <f t="shared" si="55"/>
        <v>287.02969331481944</v>
      </c>
      <c r="M183" s="320">
        <f t="shared" si="55"/>
        <v>282.80940684513718</v>
      </c>
      <c r="N183" s="320">
        <f t="shared" si="55"/>
        <v>309.45036878155588</v>
      </c>
      <c r="O183" s="320">
        <f t="shared" si="55"/>
        <v>320.04797920006035</v>
      </c>
      <c r="P183" s="320">
        <f t="shared" si="55"/>
        <v>316.65790606725761</v>
      </c>
      <c r="Q183" s="320">
        <f t="shared" si="55"/>
        <v>321.31436090181836</v>
      </c>
      <c r="R183" s="320">
        <f t="shared" si="55"/>
        <v>312.15896031599243</v>
      </c>
      <c r="S183" s="320">
        <f t="shared" si="55"/>
        <v>320.7225218751866</v>
      </c>
      <c r="T183" s="320">
        <f t="shared" si="55"/>
        <v>298.27759716214035</v>
      </c>
      <c r="U183" s="320">
        <f t="shared" si="55"/>
        <v>296.3371776527668</v>
      </c>
      <c r="V183" s="320">
        <f t="shared" si="55"/>
        <v>275.50935837844543</v>
      </c>
      <c r="W183" s="320">
        <f t="shared" si="55"/>
        <v>280.14250885603224</v>
      </c>
      <c r="X183" s="320">
        <f t="shared" si="55"/>
        <v>275.5542744559811</v>
      </c>
      <c r="Y183" s="320">
        <f t="shared" si="55"/>
        <v>251.34842087565318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0.92812280661014612</v>
      </c>
      <c r="C188" s="275">
        <f>IF(C$10=0,0,C$10/NMM!C$9*1000)</f>
        <v>0.87241485115827899</v>
      </c>
      <c r="D188" s="275">
        <f>IF(D$10=0,0,D$10/NMM!D$9*1000)</f>
        <v>0.69325335902212504</v>
      </c>
      <c r="E188" s="275">
        <f>IF(E$10=0,0,E$10/NMM!E$9*1000)</f>
        <v>0.70388939422887709</v>
      </c>
      <c r="F188" s="275">
        <f>IF(F$10=0,0,F$10/NMM!F$9*1000)</f>
        <v>0.7290111467002186</v>
      </c>
      <c r="G188" s="275">
        <f>IF(G$10=0,0,G$10/NMM!G$9*1000)</f>
        <v>0.77625910304950441</v>
      </c>
      <c r="H188" s="275">
        <f>IF(H$10=0,0,H$10/NMM!H$9*1000)</f>
        <v>0.6758864892958002</v>
      </c>
      <c r="I188" s="275">
        <f>IF(I$10=0,0,I$10/NMM!I$9*1000)</f>
        <v>0.67126789269800125</v>
      </c>
      <c r="J188" s="275">
        <f>IF(J$10=0,0,J$10/NMM!J$9*1000)</f>
        <v>0.65034473281090388</v>
      </c>
      <c r="K188" s="275">
        <f>IF(K$10=0,0,K$10/NMM!K$9*1000)</f>
        <v>0.62263729976872728</v>
      </c>
      <c r="L188" s="275">
        <f>IF(L$10=0,0,L$10/NMM!L$9*1000)</f>
        <v>0.55383117089783851</v>
      </c>
      <c r="M188" s="275">
        <f>IF(M$10=0,0,M$10/NMM!M$9*1000)</f>
        <v>0.56166944226045368</v>
      </c>
      <c r="N188" s="275">
        <f>IF(N$10=0,0,N$10/NMM!N$9*1000)</f>
        <v>0.60445879029855931</v>
      </c>
      <c r="O188" s="275">
        <f>IF(O$10=0,0,O$10/NMM!O$9*1000)</f>
        <v>0.56756851189934276</v>
      </c>
      <c r="P188" s="275">
        <f>IF(P$10=0,0,P$10/NMM!P$9*1000)</f>
        <v>0.54275512455941677</v>
      </c>
      <c r="Q188" s="275">
        <f>IF(Q$10=0,0,Q$10/NMM!Q$9*1000)</f>
        <v>0.49431450570193719</v>
      </c>
      <c r="R188" s="275">
        <f>IF(R$10=0,0,R$10/NMM!R$9*1000)</f>
        <v>0.45736218525319783</v>
      </c>
      <c r="S188" s="275">
        <f>IF(S$10=0,0,S$10/NMM!S$9*1000)</f>
        <v>0.43596416151150308</v>
      </c>
      <c r="T188" s="275">
        <f>IF(T$10=0,0,T$10/NMM!T$9*1000)</f>
        <v>0.39276208462107481</v>
      </c>
      <c r="U188" s="275">
        <f>IF(U$10=0,0,U$10/NMM!U$9*1000)</f>
        <v>0.42161033145665006</v>
      </c>
      <c r="V188" s="275">
        <f>IF(V$10=0,0,V$10/NMM!V$9*1000)</f>
        <v>0.35169311348251925</v>
      </c>
      <c r="W188" s="275">
        <f>IF(W$10=0,0,W$10/NMM!W$9*1000)</f>
        <v>0.34580129069798549</v>
      </c>
      <c r="X188" s="275">
        <f>IF(X$10=0,0,X$10/NMM!X$9*1000)</f>
        <v>0.25909784687114634</v>
      </c>
      <c r="Y188" s="275">
        <f>IF(Y$10=0,0,Y$10/NMM!Y$9*1000)</f>
        <v>0.20698361472642629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48.182048674257949</v>
      </c>
      <c r="C190" s="276">
        <f>IF(C$17=0,0,C$17/NMM!C$9*1000)</f>
        <v>44.830146445274501</v>
      </c>
      <c r="D190" s="276">
        <f>IF(D$17=0,0,D$17/NMM!D$9*1000)</f>
        <v>47.459862984914373</v>
      </c>
      <c r="E190" s="276">
        <f>IF(E$17=0,0,E$17/NMM!E$9*1000)</f>
        <v>49.870717144720423</v>
      </c>
      <c r="F190" s="276">
        <f>IF(F$17=0,0,F$17/NMM!F$9*1000)</f>
        <v>47.415392899986536</v>
      </c>
      <c r="G190" s="276">
        <f>IF(G$17=0,0,G$17/NMM!G$9*1000)</f>
        <v>46.017503917785326</v>
      </c>
      <c r="H190" s="276">
        <f>IF(H$17=0,0,H$17/NMM!H$9*1000)</f>
        <v>45.40161426284299</v>
      </c>
      <c r="I190" s="276">
        <f>IF(I$17=0,0,I$17/NMM!I$9*1000)</f>
        <v>45.796368706101042</v>
      </c>
      <c r="J190" s="276">
        <f>IF(J$17=0,0,J$17/NMM!J$9*1000)</f>
        <v>44.896045139004656</v>
      </c>
      <c r="K190" s="276">
        <f>IF(K$17=0,0,K$17/NMM!K$9*1000)</f>
        <v>44.521705946372009</v>
      </c>
      <c r="L190" s="276">
        <f>IF(L$17=0,0,L$17/NMM!L$9*1000)</f>
        <v>43.03839910746202</v>
      </c>
      <c r="M190" s="276">
        <f>IF(M$17=0,0,M$17/NMM!M$9*1000)</f>
        <v>42.365416212131294</v>
      </c>
      <c r="N190" s="276">
        <f>IF(N$17=0,0,N$17/NMM!N$9*1000)</f>
        <v>46.345729783702311</v>
      </c>
      <c r="O190" s="276">
        <f>IF(O$17=0,0,O$17/NMM!O$9*1000)</f>
        <v>47.914113482054731</v>
      </c>
      <c r="P190" s="276">
        <f>IF(P$17=0,0,P$17/NMM!P$9*1000)</f>
        <v>47.413962104218975</v>
      </c>
      <c r="Q190" s="276">
        <f>IF(Q$17=0,0,Q$17/NMM!Q$9*1000)</f>
        <v>48.218760916348046</v>
      </c>
      <c r="R190" s="276">
        <f>IF(R$17=0,0,R$17/NMM!R$9*1000)</f>
        <v>46.893322809288307</v>
      </c>
      <c r="S190" s="276">
        <f>IF(S$17=0,0,S$17/NMM!S$9*1000)</f>
        <v>48.037100298026495</v>
      </c>
      <c r="T190" s="276">
        <f>IF(T$17=0,0,T$17/NMM!T$9*1000)</f>
        <v>44.712047332153162</v>
      </c>
      <c r="U190" s="276">
        <f>IF(U$17=0,0,U$17/NMM!U$9*1000)</f>
        <v>44.38078289138511</v>
      </c>
      <c r="V190" s="276">
        <f>IF(V$17=0,0,V$17/NMM!V$9*1000)</f>
        <v>41.268176678077857</v>
      </c>
      <c r="W190" s="276">
        <f>IF(W$17=0,0,W$17/NMM!W$9*1000)</f>
        <v>41.963290947630327</v>
      </c>
      <c r="X190" s="276">
        <f>IF(X$17=0,0,X$17/NMM!X$9*1000)</f>
        <v>41.292093556670032</v>
      </c>
      <c r="Y190" s="276">
        <f>IF(Y$17=0,0,Y$17/NMM!Y$9*1000)</f>
        <v>37.666309736927793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264.15128533670213</v>
      </c>
      <c r="C191" s="276">
        <f>IF(C$25=0,0,C$25/NMM!C$9*1000)</f>
        <v>245.7749541828552</v>
      </c>
      <c r="D191" s="276">
        <f>IF(D$25=0,0,D$25/NMM!D$9*1000)</f>
        <v>260.1920041657919</v>
      </c>
      <c r="E191" s="276">
        <f>IF(E$25=0,0,E$25/NMM!E$9*1000)</f>
        <v>273.40917202383565</v>
      </c>
      <c r="F191" s="276">
        <f>IF(F$25=0,0,F$25/NMM!F$9*1000)</f>
        <v>259.94820319808827</v>
      </c>
      <c r="G191" s="276">
        <f>IF(G$25=0,0,G$25/NMM!G$9*1000)</f>
        <v>252.28447403823313</v>
      </c>
      <c r="H191" s="276">
        <f>IF(H$25=0,0,H$25/NMM!H$9*1000)</f>
        <v>248.90794588189704</v>
      </c>
      <c r="I191" s="276">
        <f>IF(I$25=0,0,I$25/NMM!I$9*1000)</f>
        <v>251.07213143332419</v>
      </c>
      <c r="J191" s="276">
        <f>IF(J$25=0,0,J$25/NMM!J$9*1000)</f>
        <v>246.13623447561571</v>
      </c>
      <c r="K191" s="276">
        <f>IF(K$25=0,0,K$25/NMM!K$9*1000)</f>
        <v>244.0839726559839</v>
      </c>
      <c r="L191" s="276">
        <f>IF(L$25=0,0,L$25/NMM!L$9*1000)</f>
        <v>235.9519521456952</v>
      </c>
      <c r="M191" s="276">
        <f>IF(M$25=0,0,M$25/NMM!M$9*1000)</f>
        <v>232.26241835245492</v>
      </c>
      <c r="N191" s="276">
        <f>IF(N$25=0,0,N$25/NMM!N$9*1000)</f>
        <v>254.08392604885398</v>
      </c>
      <c r="O191" s="276">
        <f>IF(O$25=0,0,O$25/NMM!O$9*1000)</f>
        <v>262.68236844016451</v>
      </c>
      <c r="P191" s="276">
        <f>IF(P$25=0,0,P$25/NMM!P$9*1000)</f>
        <v>259.94035906211957</v>
      </c>
      <c r="Q191" s="276">
        <f>IF(Q$25=0,0,Q$25/NMM!Q$9*1000)</f>
        <v>264.35255502536279</v>
      </c>
      <c r="R191" s="276">
        <f>IF(R$25=0,0,R$25/NMM!R$9*1000)</f>
        <v>257.08602756861029</v>
      </c>
      <c r="S191" s="276">
        <f>IF(S$25=0,0,S$25/NMM!S$9*1000)</f>
        <v>263.3566263103113</v>
      </c>
      <c r="T191" s="276">
        <f>IF(T$25=0,0,T$25/NMM!T$9*1000)</f>
        <v>245.1274924541307</v>
      </c>
      <c r="U191" s="276">
        <f>IF(U$25=0,0,U$25/NMM!U$9*1000)</f>
        <v>243.31138188550781</v>
      </c>
      <c r="V191" s="276">
        <f>IF(V$25=0,0,V$25/NMM!V$9*1000)</f>
        <v>226.24695738270754</v>
      </c>
      <c r="W191" s="276">
        <f>IF(W$25=0,0,W$25/NMM!W$9*1000)</f>
        <v>230.05782331328535</v>
      </c>
      <c r="X191" s="276">
        <f>IF(X$25=0,0,X$25/NMM!X$9*1000)</f>
        <v>226.37807829589428</v>
      </c>
      <c r="Y191" s="276">
        <f>IF(Y$25=0,0,Y$25/NMM!Y$9*1000)</f>
        <v>206.50022995422262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7.5260160947692585</v>
      </c>
      <c r="C192" s="277">
        <f>IF(C$33=0,0,C$33/NMM!C$9*1000)</f>
        <v>7.0364403292834279</v>
      </c>
      <c r="D192" s="277">
        <f>IF(D$33=0,0,D$33/NMM!D$9*1000)</f>
        <v>7.7422161780477072</v>
      </c>
      <c r="E192" s="277">
        <f>IF(E$33=0,0,E$33/NMM!E$9*1000)</f>
        <v>8.2101676168768893</v>
      </c>
      <c r="F192" s="277">
        <f>IF(F$33=0,0,F$33/NMM!F$9*1000)</f>
        <v>7.8873405478302026</v>
      </c>
      <c r="G192" s="277">
        <f>IF(G$33=0,0,G$33/NMM!G$9*1000)</f>
        <v>7.8715262790235219</v>
      </c>
      <c r="H192" s="277">
        <f>IF(H$33=0,0,H$33/NMM!H$9*1000)</f>
        <v>7.3442474645787303</v>
      </c>
      <c r="I192" s="277">
        <f>IF(I$33=0,0,I$33/NMM!I$9*1000)</f>
        <v>7.6386113514839344</v>
      </c>
      <c r="J192" s="277">
        <f>IF(J$33=0,0,J$33/NMM!J$9*1000)</f>
        <v>7.3676713241675467</v>
      </c>
      <c r="K192" s="277">
        <f>IF(K$33=0,0,K$33/NMM!K$9*1000)</f>
        <v>8.0379397301947417</v>
      </c>
      <c r="L192" s="277">
        <f>IF(L$33=0,0,L$33/NMM!L$9*1000)</f>
        <v>7.4855108907643721</v>
      </c>
      <c r="M192" s="277">
        <f>IF(M$33=0,0,M$33/NMM!M$9*1000)</f>
        <v>7.6199028382904777</v>
      </c>
      <c r="N192" s="277">
        <f>IF(N$33=0,0,N$33/NMM!N$9*1000)</f>
        <v>8.4162541587009958</v>
      </c>
      <c r="O192" s="277">
        <f>IF(O$33=0,0,O$33/NMM!O$9*1000)</f>
        <v>8.8839287659417749</v>
      </c>
      <c r="P192" s="277">
        <f>IF(P$33=0,0,P$33/NMM!P$9*1000)</f>
        <v>8.7608297763596106</v>
      </c>
      <c r="Q192" s="277">
        <f>IF(Q$33=0,0,Q$33/NMM!Q$9*1000)</f>
        <v>8.2487304544055533</v>
      </c>
      <c r="R192" s="277">
        <f>IF(R$33=0,0,R$33/NMM!R$9*1000)</f>
        <v>7.7222477528406186</v>
      </c>
      <c r="S192" s="277">
        <f>IF(S$33=0,0,S$33/NMM!S$9*1000)</f>
        <v>8.8928311053372617</v>
      </c>
      <c r="T192" s="277">
        <f>IF(T$33=0,0,T$33/NMM!T$9*1000)</f>
        <v>8.0452952912353766</v>
      </c>
      <c r="U192" s="277">
        <f>IF(U$33=0,0,U$33/NMM!U$9*1000)</f>
        <v>8.2234025444172474</v>
      </c>
      <c r="V192" s="277">
        <f>IF(V$33=0,0,V$33/NMM!V$9*1000)</f>
        <v>7.6425312041775264</v>
      </c>
      <c r="W192" s="277">
        <f>IF(W$33=0,0,W$33/NMM!W$9*1000)</f>
        <v>7.7755933044185754</v>
      </c>
      <c r="X192" s="277">
        <f>IF(X$33=0,0,X$33/NMM!X$9*1000)</f>
        <v>7.6250047565456764</v>
      </c>
      <c r="Y192" s="277">
        <f>IF(Y$33=0,0,Y$33/NMM!Y$9*1000)</f>
        <v>6.9748975697763456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160.72684607626061</v>
      </c>
      <c r="C194" s="320">
        <f t="shared" si="56"/>
        <v>140.80545409537302</v>
      </c>
      <c r="D194" s="320">
        <f t="shared" si="56"/>
        <v>153.29101415501916</v>
      </c>
      <c r="E194" s="320">
        <f t="shared" si="56"/>
        <v>163.47435171941623</v>
      </c>
      <c r="F194" s="320">
        <f t="shared" si="56"/>
        <v>162.59953228607856</v>
      </c>
      <c r="G194" s="320">
        <f t="shared" si="56"/>
        <v>156.62835791979094</v>
      </c>
      <c r="H194" s="320">
        <f t="shared" si="56"/>
        <v>153.63569361774773</v>
      </c>
      <c r="I194" s="320">
        <f t="shared" si="56"/>
        <v>156.02344979606414</v>
      </c>
      <c r="J194" s="320">
        <f t="shared" si="56"/>
        <v>152.52513521452022</v>
      </c>
      <c r="K194" s="320">
        <f t="shared" si="56"/>
        <v>152.1173792483668</v>
      </c>
      <c r="L194" s="320">
        <f t="shared" si="56"/>
        <v>145.53376622172553</v>
      </c>
      <c r="M194" s="320">
        <f t="shared" si="56"/>
        <v>145.29136374158381</v>
      </c>
      <c r="N194" s="320">
        <f t="shared" si="56"/>
        <v>158.62240289294363</v>
      </c>
      <c r="O194" s="320">
        <f t="shared" si="56"/>
        <v>163.4973859352155</v>
      </c>
      <c r="P194" s="320">
        <f t="shared" si="56"/>
        <v>160.81711095095849</v>
      </c>
      <c r="Q194" s="320">
        <f t="shared" si="56"/>
        <v>159.43917880546741</v>
      </c>
      <c r="R194" s="320">
        <f t="shared" si="56"/>
        <v>153.79339824392844</v>
      </c>
      <c r="S194" s="320">
        <f t="shared" si="56"/>
        <v>145.75492117558937</v>
      </c>
      <c r="T194" s="320">
        <f t="shared" si="56"/>
        <v>143.18267088041017</v>
      </c>
      <c r="U194" s="320">
        <f t="shared" si="56"/>
        <v>144.65585898882748</v>
      </c>
      <c r="V194" s="320">
        <f t="shared" si="56"/>
        <v>132.75399043051272</v>
      </c>
      <c r="W194" s="320">
        <f t="shared" si="56"/>
        <v>139.68714205189542</v>
      </c>
      <c r="X194" s="320">
        <f t="shared" si="56"/>
        <v>134.26167874030187</v>
      </c>
      <c r="Y194" s="320">
        <f t="shared" si="56"/>
        <v>127.89509320647412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1.0167943020155148</v>
      </c>
      <c r="C199" s="275">
        <f>IF(C$53=0,0,C$53/NMM!C$10*1000)</f>
        <v>0.89936611524547327</v>
      </c>
      <c r="D199" s="275">
        <f>IF(D$53=0,0,D$53/NMM!D$10*1000)</f>
        <v>0.72751980691150164</v>
      </c>
      <c r="E199" s="275">
        <f>IF(E$53=0,0,E$53/NMM!E$10*1000)</f>
        <v>0.73949521614394365</v>
      </c>
      <c r="F199" s="275">
        <f>IF(F$53=0,0,F$53/NMM!F$10*1000)</f>
        <v>0.80387512276779616</v>
      </c>
      <c r="G199" s="275">
        <f>IF(G$53=0,0,G$53/NMM!G$10*1000)</f>
        <v>0.85334039059327149</v>
      </c>
      <c r="H199" s="275">
        <f>IF(H$53=0,0,H$53/NMM!H$10*1000)</f>
        <v>0.74775016875847833</v>
      </c>
      <c r="I199" s="275">
        <f>IF(I$53=0,0,I$53/NMM!I$10*1000)</f>
        <v>0.74844251904332926</v>
      </c>
      <c r="J199" s="275">
        <f>IF(J$53=0,0,J$53/NMM!J$10*1000)</f>
        <v>0.71829944646259403</v>
      </c>
      <c r="K199" s="275">
        <f>IF(K$53=0,0,K$53/NMM!K$10*1000)</f>
        <v>0.69453780108403906</v>
      </c>
      <c r="L199" s="275">
        <f>IF(L$53=0,0,L$53/NMM!L$10*1000)</f>
        <v>0.60789638393628842</v>
      </c>
      <c r="M199" s="275">
        <f>IF(M$53=0,0,M$53/NMM!M$10*1000)</f>
        <v>0.62092654393557689</v>
      </c>
      <c r="N199" s="275">
        <f>IF(N$53=0,0,N$53/NMM!N$10*1000)</f>
        <v>0.66987280518802572</v>
      </c>
      <c r="O199" s="275">
        <f>IF(O$53=0,0,O$53/NMM!O$10*1000)</f>
        <v>0.628219775280215</v>
      </c>
      <c r="P199" s="275">
        <f>IF(P$53=0,0,P$53/NMM!P$10*1000)</f>
        <v>0.59648078373966507</v>
      </c>
      <c r="Q199" s="275">
        <f>IF(Q$53=0,0,Q$53/NMM!Q$10*1000)</f>
        <v>0.53377969424229355</v>
      </c>
      <c r="R199" s="275">
        <f>IF(R$53=0,0,R$53/NMM!R$10*1000)</f>
        <v>0.48908089773525659</v>
      </c>
      <c r="S199" s="275">
        <f>IF(S$53=0,0,S$53/NMM!S$10*1000)</f>
        <v>0.43309711975142473</v>
      </c>
      <c r="T199" s="275">
        <f>IF(T$53=0,0,T$53/NMM!T$10*1000)</f>
        <v>0.40702303833705311</v>
      </c>
      <c r="U199" s="275">
        <f>IF(U$53=0,0,U$53/NMM!U$10*1000)</f>
        <v>0.44541995912635002</v>
      </c>
      <c r="V199" s="275">
        <f>IF(V$53=0,0,V$53/NMM!V$10*1000)</f>
        <v>0.36580275136612977</v>
      </c>
      <c r="W199" s="275">
        <f>IF(W$53=0,0,W$53/NMM!W$10*1000)</f>
        <v>0.37342577188234483</v>
      </c>
      <c r="X199" s="275">
        <f>IF(X$53=0,0,X$53/NMM!X$10*1000)</f>
        <v>0.27495301420785667</v>
      </c>
      <c r="Y199" s="275">
        <f>IF(Y$53=0,0,Y$53/NMM!Y$10*1000)</f>
        <v>0.22342366201906902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29.32294694145547</v>
      </c>
      <c r="C201" s="276">
        <f>IF(C$60=0,0,C$60/NMM!C$10*1000)</f>
        <v>25.728159762890215</v>
      </c>
      <c r="D201" s="276">
        <f>IF(D$60=0,0,D$60/NMM!D$10*1000)</f>
        <v>28.945605089978251</v>
      </c>
      <c r="E201" s="276">
        <f>IF(E$60=0,0,E$60/NMM!E$10*1000)</f>
        <v>31.927427906479121</v>
      </c>
      <c r="F201" s="276">
        <f>IF(F$60=0,0,F$60/NMM!F$10*1000)</f>
        <v>31.484132441647105</v>
      </c>
      <c r="G201" s="276">
        <f>IF(G$60=0,0,G$60/NMM!G$10*1000)</f>
        <v>30.001837183340449</v>
      </c>
      <c r="H201" s="276">
        <f>IF(H$60=0,0,H$60/NMM!H$10*1000)</f>
        <v>28.545754664907477</v>
      </c>
      <c r="I201" s="276">
        <f>IF(I$60=0,0,I$60/NMM!I$10*1000)</f>
        <v>28.966686386541841</v>
      </c>
      <c r="J201" s="276">
        <f>IF(J$60=0,0,J$60/NMM!J$10*1000)</f>
        <v>28.769821537851673</v>
      </c>
      <c r="K201" s="276">
        <f>IF(K$60=0,0,K$60/NMM!K$10*1000)</f>
        <v>28.550950354045298</v>
      </c>
      <c r="L201" s="276">
        <f>IF(L$60=0,0,L$60/NMM!L$10*1000)</f>
        <v>27.686137835456986</v>
      </c>
      <c r="M201" s="276">
        <f>IF(M$60=0,0,M$60/NMM!M$10*1000)</f>
        <v>28.139754391565198</v>
      </c>
      <c r="N201" s="276">
        <f>IF(N$60=0,0,N$60/NMM!N$10*1000)</f>
        <v>30.418349030703126</v>
      </c>
      <c r="O201" s="276">
        <f>IF(O$60=0,0,O$60/NMM!O$10*1000)</f>
        <v>31.294532392211632</v>
      </c>
      <c r="P201" s="276">
        <f>IF(P$60=0,0,P$60/NMM!P$10*1000)</f>
        <v>30.871170266377135</v>
      </c>
      <c r="Q201" s="276">
        <f>IF(Q$60=0,0,Q$60/NMM!Q$10*1000)</f>
        <v>29.946568833397802</v>
      </c>
      <c r="R201" s="276">
        <f>IF(R$60=0,0,R$60/NMM!R$10*1000)</f>
        <v>28.960651973507431</v>
      </c>
      <c r="S201" s="276">
        <f>IF(S$60=0,0,S$60/NMM!S$10*1000)</f>
        <v>27.354079845828256</v>
      </c>
      <c r="T201" s="276">
        <f>IF(T$60=0,0,T$60/NMM!T$10*1000)</f>
        <v>27.610703929474077</v>
      </c>
      <c r="U201" s="276">
        <f>IF(U$60=0,0,U$60/NMM!U$10*1000)</f>
        <v>27.809354200657516</v>
      </c>
      <c r="V201" s="276">
        <f>IF(V$60=0,0,V$60/NMM!V$10*1000)</f>
        <v>25.69776941180664</v>
      </c>
      <c r="W201" s="276">
        <f>IF(W$60=0,0,W$60/NMM!W$10*1000)</f>
        <v>26.836103576490512</v>
      </c>
      <c r="X201" s="276">
        <f>IF(X$60=0,0,X$60/NMM!X$10*1000)</f>
        <v>25.471478772398399</v>
      </c>
      <c r="Y201" s="276">
        <f>IF(Y$60=0,0,Y$60/NMM!Y$10*1000)</f>
        <v>25.823305091594815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116.91583963852192</v>
      </c>
      <c r="C202" s="276">
        <f>IF(C$79=0,0,C$79/NMM!C$10*1000)</f>
        <v>102.36324861284047</v>
      </c>
      <c r="D202" s="276">
        <f>IF(D$79=0,0,D$79/NMM!D$10*1000)</f>
        <v>110.31631617141667</v>
      </c>
      <c r="E202" s="276">
        <f>IF(E$79=0,0,E$79/NMM!E$10*1000)</f>
        <v>116.04782159653544</v>
      </c>
      <c r="F202" s="276">
        <f>IF(F$79=0,0,F$79/NMM!F$10*1000)</f>
        <v>115.80683845452977</v>
      </c>
      <c r="G202" s="276">
        <f>IF(G$79=0,0,G$79/NMM!G$10*1000)</f>
        <v>112.04670404068266</v>
      </c>
      <c r="H202" s="276">
        <f>IF(H$79=0,0,H$79/NMM!H$10*1000)</f>
        <v>111.25370447864661</v>
      </c>
      <c r="I202" s="276">
        <f>IF(I$79=0,0,I$79/NMM!I$10*1000)</f>
        <v>113.097772581256</v>
      </c>
      <c r="J202" s="276">
        <f>IF(J$79=0,0,J$79/NMM!J$10*1000)</f>
        <v>109.8323869980165</v>
      </c>
      <c r="K202" s="276">
        <f>IF(K$79=0,0,K$79/NMM!K$10*1000)</f>
        <v>110.00007528066448</v>
      </c>
      <c r="L202" s="276">
        <f>IF(L$79=0,0,L$79/NMM!L$10*1000)</f>
        <v>104.63300666762815</v>
      </c>
      <c r="M202" s="276">
        <f>IF(M$79=0,0,M$79/NMM!M$10*1000)</f>
        <v>103.73643963256433</v>
      </c>
      <c r="N202" s="276">
        <f>IF(N$79=0,0,N$79/NMM!N$10*1000)</f>
        <v>113.76163006759164</v>
      </c>
      <c r="O202" s="276">
        <f>IF(O$79=0,0,O$79/NMM!O$10*1000)</f>
        <v>117.46735739116804</v>
      </c>
      <c r="P202" s="276">
        <f>IF(P$79=0,0,P$79/NMM!P$10*1000)</f>
        <v>115.41418903327667</v>
      </c>
      <c r="Q202" s="276">
        <f>IF(Q$79=0,0,Q$79/NMM!Q$10*1000)</f>
        <v>115.32810905757961</v>
      </c>
      <c r="R202" s="276">
        <f>IF(R$79=0,0,R$79/NMM!R$10*1000)</f>
        <v>111.06875036556818</v>
      </c>
      <c r="S202" s="276">
        <f>IF(S$79=0,0,S$79/NMM!S$10*1000)</f>
        <v>105.69920518730008</v>
      </c>
      <c r="T202" s="276">
        <f>IF(T$79=0,0,T$79/NMM!T$10*1000)</f>
        <v>102.63002236378298</v>
      </c>
      <c r="U202" s="276">
        <f>IF(U$79=0,0,U$79/NMM!U$10*1000)</f>
        <v>103.85175016805927</v>
      </c>
      <c r="V202" s="276">
        <f>IF(V$79=0,0,V$79/NMM!V$10*1000)</f>
        <v>95.073354196303768</v>
      </c>
      <c r="W202" s="276">
        <f>IF(W$79=0,0,W$79/NMM!W$10*1000)</f>
        <v>100.37086092935969</v>
      </c>
      <c r="X202" s="276">
        <f>IF(X$79=0,0,X$79/NMM!X$10*1000)</f>
        <v>97.05591660767783</v>
      </c>
      <c r="Y202" s="276">
        <f>IF(Y$79=0,0,Y$79/NMM!Y$10*1000)</f>
        <v>90.054766356165203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13.471265194267726</v>
      </c>
      <c r="C203" s="277">
        <f>IF(C$89=0,0,C$89/NMM!C$10*1000)</f>
        <v>11.81467960439686</v>
      </c>
      <c r="D203" s="277">
        <f>IF(D$89=0,0,D$89/NMM!D$10*1000)</f>
        <v>13.301573086712711</v>
      </c>
      <c r="E203" s="277">
        <f>IF(E$89=0,0,E$89/NMM!E$10*1000)</f>
        <v>14.759607000257706</v>
      </c>
      <c r="F203" s="277">
        <f>IF(F$89=0,0,F$89/NMM!F$10*1000)</f>
        <v>14.504686267133879</v>
      </c>
      <c r="G203" s="277">
        <f>IF(G$89=0,0,G$89/NMM!G$10*1000)</f>
        <v>13.726476305174561</v>
      </c>
      <c r="H203" s="277">
        <f>IF(H$89=0,0,H$89/NMM!H$10*1000)</f>
        <v>13.088484305435179</v>
      </c>
      <c r="I203" s="277">
        <f>IF(I$89=0,0,I$89/NMM!I$10*1000)</f>
        <v>13.210548309222993</v>
      </c>
      <c r="J203" s="277">
        <f>IF(J$89=0,0,J$89/NMM!J$10*1000)</f>
        <v>13.204627232189431</v>
      </c>
      <c r="K203" s="277">
        <f>IF(K$89=0,0,K$89/NMM!K$10*1000)</f>
        <v>12.871815812572985</v>
      </c>
      <c r="L203" s="277">
        <f>IF(L$89=0,0,L$89/NMM!L$10*1000)</f>
        <v>12.606725334704098</v>
      </c>
      <c r="M203" s="277">
        <f>IF(M$89=0,0,M$89/NMM!M$10*1000)</f>
        <v>12.794243173518705</v>
      </c>
      <c r="N203" s="277">
        <f>IF(N$89=0,0,N$89/NMM!N$10*1000)</f>
        <v>13.772550989460827</v>
      </c>
      <c r="O203" s="277">
        <f>IF(O$89=0,0,O$89/NMM!O$10*1000)</f>
        <v>14.107276376555639</v>
      </c>
      <c r="P203" s="277">
        <f>IF(P$89=0,0,P$89/NMM!P$10*1000)</f>
        <v>13.935270867565041</v>
      </c>
      <c r="Q203" s="277">
        <f>IF(Q$89=0,0,Q$89/NMM!Q$10*1000)</f>
        <v>13.630721220247699</v>
      </c>
      <c r="R203" s="277">
        <f>IF(R$89=0,0,R$89/NMM!R$10*1000)</f>
        <v>13.274915007117555</v>
      </c>
      <c r="S203" s="277">
        <f>IF(S$89=0,0,S$89/NMM!S$10*1000)</f>
        <v>12.268539022709612</v>
      </c>
      <c r="T203" s="277">
        <f>IF(T$89=0,0,T$89/NMM!T$10*1000)</f>
        <v>12.534921548816042</v>
      </c>
      <c r="U203" s="277">
        <f>IF(U$89=0,0,U$89/NMM!U$10*1000)</f>
        <v>12.549334660984334</v>
      </c>
      <c r="V203" s="277">
        <f>IF(V$89=0,0,V$89/NMM!V$10*1000)</f>
        <v>11.617064071036182</v>
      </c>
      <c r="W203" s="277">
        <f>IF(W$89=0,0,W$89/NMM!W$10*1000)</f>
        <v>12.106751774162865</v>
      </c>
      <c r="X203" s="277">
        <f>IF(X$89=0,0,X$89/NMM!X$10*1000)</f>
        <v>11.459330346017804</v>
      </c>
      <c r="Y203" s="277">
        <f>IF(Y$89=0,0,Y$89/NMM!Y$10*1000)</f>
        <v>11.793598096695032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607.12805020802796</v>
      </c>
      <c r="C205" s="320">
        <f t="shared" si="57"/>
        <v>558.86068537130757</v>
      </c>
      <c r="D205" s="320">
        <f t="shared" si="57"/>
        <v>600.5490253890124</v>
      </c>
      <c r="E205" s="320">
        <f t="shared" si="57"/>
        <v>656.48118398621557</v>
      </c>
      <c r="F205" s="320">
        <f t="shared" si="57"/>
        <v>637.07288494272802</v>
      </c>
      <c r="G205" s="320">
        <f t="shared" si="57"/>
        <v>606.2844699683526</v>
      </c>
      <c r="H205" s="320">
        <f t="shared" si="57"/>
        <v>629.34817827685288</v>
      </c>
      <c r="I205" s="320">
        <f t="shared" si="57"/>
        <v>620.64334558902533</v>
      </c>
      <c r="J205" s="320">
        <f t="shared" si="57"/>
        <v>614.01134576989602</v>
      </c>
      <c r="K205" s="320">
        <f t="shared" si="57"/>
        <v>575.27804969545957</v>
      </c>
      <c r="L205" s="320">
        <f t="shared" si="57"/>
        <v>549.21763242970769</v>
      </c>
      <c r="M205" s="320">
        <f t="shared" si="57"/>
        <v>579.27633642577712</v>
      </c>
      <c r="N205" s="320">
        <f t="shared" si="57"/>
        <v>606.23152848118843</v>
      </c>
      <c r="O205" s="320">
        <f t="shared" si="57"/>
        <v>624.69861251557302</v>
      </c>
      <c r="P205" s="320">
        <f t="shared" si="57"/>
        <v>572.4494333284714</v>
      </c>
      <c r="Q205" s="320">
        <f t="shared" si="57"/>
        <v>531.03092513845377</v>
      </c>
      <c r="R205" s="320">
        <f t="shared" si="57"/>
        <v>499.60394715086204</v>
      </c>
      <c r="S205" s="320">
        <f t="shared" si="57"/>
        <v>485.71698794475981</v>
      </c>
      <c r="T205" s="320">
        <f t="shared" si="57"/>
        <v>500.74053070808361</v>
      </c>
      <c r="U205" s="320">
        <f t="shared" si="57"/>
        <v>516.78967735089623</v>
      </c>
      <c r="V205" s="320">
        <f t="shared" si="57"/>
        <v>459.05659254133695</v>
      </c>
      <c r="W205" s="320">
        <f t="shared" si="57"/>
        <v>483.62292028705974</v>
      </c>
      <c r="X205" s="320">
        <f t="shared" si="57"/>
        <v>463.01279582452219</v>
      </c>
      <c r="Y205" s="320">
        <f t="shared" si="57"/>
        <v>469.00770911292312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4.2104108725552756</v>
      </c>
      <c r="C210" s="275">
        <f>IF(C$104=0,0,C$104/NMM!C$11*1000)</f>
        <v>3.9085160164738171</v>
      </c>
      <c r="D210" s="275">
        <f>IF(D$104=0,0,D$104/NMM!D$11*1000)</f>
        <v>3.0237083404575671</v>
      </c>
      <c r="E210" s="275">
        <f>IF(E$104=0,0,E$104/NMM!E$11*1000)</f>
        <v>3.0291172298001725</v>
      </c>
      <c r="F210" s="275">
        <f>IF(F$104=0,0,F$104/NMM!F$11*1000)</f>
        <v>3.2500489496005063</v>
      </c>
      <c r="G210" s="275">
        <f>IF(G$104=0,0,G$104/NMM!G$11*1000)</f>
        <v>3.4672936660745801</v>
      </c>
      <c r="H210" s="275">
        <f>IF(H$104=0,0,H$104/NMM!H$11*1000)</f>
        <v>3.3091036777966796</v>
      </c>
      <c r="I210" s="275">
        <f>IF(I$104=0,0,I$104/NMM!I$11*1000)</f>
        <v>3.2363162086633901</v>
      </c>
      <c r="J210" s="275">
        <f>IF(J$104=0,0,J$104/NMM!J$11*1000)</f>
        <v>3.0748027419490129</v>
      </c>
      <c r="K210" s="275">
        <f>IF(K$104=0,0,K$104/NMM!K$11*1000)</f>
        <v>2.8576755863551853</v>
      </c>
      <c r="L210" s="275">
        <f>IF(L$104=0,0,L$104/NMM!L$11*1000)</f>
        <v>2.4393845476797194</v>
      </c>
      <c r="M210" s="275">
        <f>IF(M$104=0,0,M$104/NMM!M$11*1000)</f>
        <v>2.5894496534416489</v>
      </c>
      <c r="N210" s="275">
        <f>IF(N$104=0,0,N$104/NMM!N$11*1000)</f>
        <v>2.7158656000927417</v>
      </c>
      <c r="O210" s="275">
        <f>IF(O$104=0,0,O$104/NMM!O$11*1000)</f>
        <v>2.563274218600688</v>
      </c>
      <c r="P210" s="275">
        <f>IF(P$104=0,0,P$104/NMM!P$11*1000)</f>
        <v>2.2581013140493766</v>
      </c>
      <c r="Q210" s="275">
        <f>IF(Q$104=0,0,Q$104/NMM!Q$11*1000)</f>
        <v>1.9170530501670291</v>
      </c>
      <c r="R210" s="275">
        <f>IF(R$104=0,0,R$104/NMM!R$11*1000)</f>
        <v>1.6972222395599481</v>
      </c>
      <c r="S210" s="275">
        <f>IF(S$104=0,0,S$104/NMM!S$11*1000)</f>
        <v>1.5812529806333382</v>
      </c>
      <c r="T210" s="275">
        <f>IF(T$104=0,0,T$104/NMM!T$11*1000)</f>
        <v>1.4998544115031713</v>
      </c>
      <c r="U210" s="275">
        <f>IF(U$104=0,0,U$104/NMM!U$11*1000)</f>
        <v>1.6915339841612405</v>
      </c>
      <c r="V210" s="275">
        <f>IF(V$104=0,0,V$104/NMM!V$11*1000)</f>
        <v>1.3335066035412348</v>
      </c>
      <c r="W210" s="275">
        <f>IF(W$104=0,0,W$104/NMM!W$11*1000)</f>
        <v>1.3762194291119578</v>
      </c>
      <c r="X210" s="275">
        <f>IF(X$104=0,0,X$104/NMM!X$11*1000)</f>
        <v>1.0255833716319953</v>
      </c>
      <c r="Y210" s="275">
        <f>IF(Y$104=0,0,Y$104/NMM!Y$11*1000)</f>
        <v>0.82062367508358736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556.38932814721841</v>
      </c>
      <c r="C211" s="276">
        <f>IF(C$110=0,0,C$110/NMM!C$11*1000)</f>
        <v>512.12544552768202</v>
      </c>
      <c r="D211" s="276">
        <f>IF(D$110=0,0,D$110/NMM!D$11*1000)</f>
        <v>551.4131417187067</v>
      </c>
      <c r="E211" s="276">
        <f>IF(E$110=0,0,E$110/NMM!E$11*1000)</f>
        <v>603.02391683172368</v>
      </c>
      <c r="F211" s="276">
        <f>IF(F$110=0,0,F$110/NMM!F$11*1000)</f>
        <v>584.90951147368844</v>
      </c>
      <c r="G211" s="276">
        <f>IF(G$110=0,0,G$110/NMM!G$11*1000)</f>
        <v>556.29661803907743</v>
      </c>
      <c r="H211" s="276">
        <f>IF(H$110=0,0,H$110/NMM!H$11*1000)</f>
        <v>577.72643788294238</v>
      </c>
      <c r="I211" s="276">
        <f>IF(I$110=0,0,I$110/NMM!I$11*1000)</f>
        <v>569.76054415812234</v>
      </c>
      <c r="J211" s="276">
        <f>IF(J$110=0,0,J$110/NMM!J$11*1000)</f>
        <v>563.78939765397649</v>
      </c>
      <c r="K211" s="276">
        <f>IF(K$110=0,0,K$110/NMM!K$11*1000)</f>
        <v>528.24559540068788</v>
      </c>
      <c r="L211" s="276">
        <f>IF(L$110=0,0,L$110/NMM!L$11*1000)</f>
        <v>504.58232126016998</v>
      </c>
      <c r="M211" s="276">
        <f>IF(M$110=0,0,M$110/NMM!M$11*1000)</f>
        <v>532.18285309453006</v>
      </c>
      <c r="N211" s="276">
        <f>IF(N$110=0,0,N$110/NMM!N$11*1000)</f>
        <v>556.94120106825631</v>
      </c>
      <c r="O211" s="276">
        <f>IF(O$110=0,0,O$110/NMM!O$11*1000)</f>
        <v>574.12396040231283</v>
      </c>
      <c r="P211" s="276">
        <f>IF(P$110=0,0,P$110/NMM!P$11*1000)</f>
        <v>526.18857276184269</v>
      </c>
      <c r="Q211" s="276">
        <f>IF(Q$110=0,0,Q$110/NMM!Q$11*1000)</f>
        <v>488.2811392432493</v>
      </c>
      <c r="R211" s="276">
        <f>IF(R$110=0,0,R$110/NMM!R$11*1000)</f>
        <v>459.48230749845004</v>
      </c>
      <c r="S211" s="276">
        <f>IF(S$110=0,0,S$110/NMM!S$11*1000)</f>
        <v>446.7740512711548</v>
      </c>
      <c r="T211" s="276">
        <f>IF(T$110=0,0,T$110/NMM!T$11*1000)</f>
        <v>460.71331529555829</v>
      </c>
      <c r="U211" s="276">
        <f>IF(U$110=0,0,U$110/NMM!U$11*1000)</f>
        <v>475.34703120243478</v>
      </c>
      <c r="V211" s="276">
        <f>IF(V$110=0,0,V$110/NMM!V$11*1000)</f>
        <v>422.39971705438541</v>
      </c>
      <c r="W211" s="276">
        <f>IF(W$110=0,0,W$110/NMM!W$11*1000)</f>
        <v>445.03079755188662</v>
      </c>
      <c r="X211" s="276">
        <f>IF(X$110=0,0,X$110/NMM!X$11*1000)</f>
        <v>426.33477274372154</v>
      </c>
      <c r="Y211" s="276">
        <f>IF(Y$110=0,0,Y$110/NMM!Y$11*1000)</f>
        <v>432.05618963325901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46.528311188254321</v>
      </c>
      <c r="C213" s="276">
        <f>IF(C$119=0,0,C$119/NMM!C$11*1000)</f>
        <v>42.826723827151646</v>
      </c>
      <c r="D213" s="276">
        <f>IF(D$119=0,0,D$119/NMM!D$11*1000)</f>
        <v>46.112175329848171</v>
      </c>
      <c r="E213" s="276">
        <f>IF(E$119=0,0,E$119/NMM!E$11*1000)</f>
        <v>50.428149924691759</v>
      </c>
      <c r="F213" s="276">
        <f>IF(F$119=0,0,F$119/NMM!F$11*1000)</f>
        <v>48.913324519439108</v>
      </c>
      <c r="G213" s="276">
        <f>IF(G$119=0,0,G$119/NMM!G$11*1000)</f>
        <v>46.520558263200485</v>
      </c>
      <c r="H213" s="276">
        <f>IF(H$119=0,0,H$119/NMM!H$11*1000)</f>
        <v>48.312636716113857</v>
      </c>
      <c r="I213" s="276">
        <f>IF(I$119=0,0,I$119/NMM!I$11*1000)</f>
        <v>47.646485222239555</v>
      </c>
      <c r="J213" s="276">
        <f>IF(J$119=0,0,J$119/NMM!J$11*1000)</f>
        <v>47.147145373970488</v>
      </c>
      <c r="K213" s="276">
        <f>IF(K$119=0,0,K$119/NMM!K$11*1000)</f>
        <v>44.174778708416468</v>
      </c>
      <c r="L213" s="276">
        <f>IF(L$119=0,0,L$119/NMM!L$11*1000)</f>
        <v>42.195926621858014</v>
      </c>
      <c r="M213" s="276">
        <f>IF(M$119=0,0,M$119/NMM!M$11*1000)</f>
        <v>44.504033677805403</v>
      </c>
      <c r="N213" s="276">
        <f>IF(N$119=0,0,N$119/NMM!N$11*1000)</f>
        <v>46.574461812839324</v>
      </c>
      <c r="O213" s="276">
        <f>IF(O$119=0,0,O$119/NMM!O$11*1000)</f>
        <v>48.011377894659503</v>
      </c>
      <c r="P213" s="276">
        <f>IF(P$119=0,0,P$119/NMM!P$11*1000)</f>
        <v>44.002759252579352</v>
      </c>
      <c r="Q213" s="276">
        <f>IF(Q$119=0,0,Q$119/NMM!Q$11*1000)</f>
        <v>40.832732845037462</v>
      </c>
      <c r="R213" s="276">
        <f>IF(R$119=0,0,R$119/NMM!R$11*1000)</f>
        <v>38.424417412852073</v>
      </c>
      <c r="S213" s="276">
        <f>IF(S$119=0,0,S$119/NMM!S$11*1000)</f>
        <v>37.361683692971646</v>
      </c>
      <c r="T213" s="276">
        <f>IF(T$119=0,0,T$119/NMM!T$11*1000)</f>
        <v>38.527361001022172</v>
      </c>
      <c r="U213" s="276">
        <f>IF(U$119=0,0,U$119/NMM!U$11*1000)</f>
        <v>39.751112164300224</v>
      </c>
      <c r="V213" s="276">
        <f>IF(V$119=0,0,V$119/NMM!V$11*1000)</f>
        <v>35.323368883410318</v>
      </c>
      <c r="W213" s="276">
        <f>IF(W$119=0,0,W$119/NMM!W$11*1000)</f>
        <v>37.215903306061108</v>
      </c>
      <c r="X213" s="276">
        <f>IF(X$119=0,0,X$119/NMM!X$11*1000)</f>
        <v>35.652439709168668</v>
      </c>
      <c r="Y213" s="276">
        <f>IF(Y$119=0,0,Y$119/NMM!Y$11*1000)</f>
        <v>36.130895804580497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193.17420004220986</v>
      </c>
      <c r="C3" s="203">
        <f t="shared" si="0"/>
        <v>212.72967476470512</v>
      </c>
      <c r="D3" s="203">
        <f t="shared" si="0"/>
        <v>197.46059437214313</v>
      </c>
      <c r="E3" s="203">
        <f t="shared" si="0"/>
        <v>239.11295905829519</v>
      </c>
      <c r="F3" s="203">
        <f t="shared" si="0"/>
        <v>244.79172812408552</v>
      </c>
      <c r="G3" s="203">
        <f t="shared" si="0"/>
        <v>245.07062944718109</v>
      </c>
      <c r="H3" s="203">
        <f t="shared" si="0"/>
        <v>271.8552384258366</v>
      </c>
      <c r="I3" s="203">
        <f t="shared" si="0"/>
        <v>268.8841811407006</v>
      </c>
      <c r="J3" s="203">
        <f t="shared" si="0"/>
        <v>319.54227895662751</v>
      </c>
      <c r="K3" s="203">
        <f t="shared" si="0"/>
        <v>262.98286611322771</v>
      </c>
      <c r="L3" s="203">
        <f t="shared" si="0"/>
        <v>330.82161227053348</v>
      </c>
      <c r="M3" s="203">
        <f t="shared" si="0"/>
        <v>380.09390238823994</v>
      </c>
      <c r="N3" s="203">
        <f t="shared" si="0"/>
        <v>407.45723692861691</v>
      </c>
      <c r="O3" s="203">
        <f t="shared" si="0"/>
        <v>460.3424465615243</v>
      </c>
      <c r="P3" s="203">
        <f t="shared" si="0"/>
        <v>475.06201594419542</v>
      </c>
      <c r="Q3" s="203">
        <f t="shared" si="0"/>
        <v>475.03802599999977</v>
      </c>
      <c r="R3" s="203">
        <f t="shared" si="0"/>
        <v>485.95758244804608</v>
      </c>
      <c r="S3" s="203">
        <f t="shared" si="0"/>
        <v>497.97166169704019</v>
      </c>
      <c r="T3" s="203">
        <f t="shared" si="0"/>
        <v>515.3877376068142</v>
      </c>
      <c r="U3" s="203">
        <f t="shared" si="0"/>
        <v>522.47551397675784</v>
      </c>
      <c r="V3" s="203">
        <f t="shared" si="0"/>
        <v>493.44058576668067</v>
      </c>
      <c r="W3" s="203">
        <f t="shared" si="0"/>
        <v>504.80001750671101</v>
      </c>
      <c r="X3" s="203">
        <f t="shared" si="0"/>
        <v>497.66235929252321</v>
      </c>
      <c r="Y3" s="203">
        <f t="shared" si="0"/>
        <v>429.25086845551255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92.853062649154978</v>
      </c>
      <c r="C4" s="241">
        <f t="shared" si="1"/>
        <v>110.2326496508017</v>
      </c>
      <c r="D4" s="241">
        <f t="shared" si="1"/>
        <v>110.3730209108442</v>
      </c>
      <c r="E4" s="241">
        <f t="shared" si="1"/>
        <v>112.8110750420945</v>
      </c>
      <c r="F4" s="241">
        <f t="shared" si="1"/>
        <v>131.70737342698271</v>
      </c>
      <c r="G4" s="241">
        <f t="shared" si="1"/>
        <v>127.3611918445539</v>
      </c>
      <c r="H4" s="241">
        <f t="shared" si="1"/>
        <v>118.6779213432586</v>
      </c>
      <c r="I4" s="241">
        <f t="shared" si="1"/>
        <v>122.8506815395055</v>
      </c>
      <c r="J4" s="241">
        <f t="shared" si="1"/>
        <v>134.7106324522729</v>
      </c>
      <c r="K4" s="241">
        <f t="shared" si="1"/>
        <v>124.0388241472162</v>
      </c>
      <c r="L4" s="241">
        <f t="shared" si="1"/>
        <v>181.63086475527251</v>
      </c>
      <c r="M4" s="241">
        <f t="shared" si="1"/>
        <v>199.8645803402253</v>
      </c>
      <c r="N4" s="241">
        <f t="shared" si="1"/>
        <v>207.83886466857501</v>
      </c>
      <c r="O4" s="241">
        <f t="shared" si="1"/>
        <v>249.19871107197179</v>
      </c>
      <c r="P4" s="241">
        <f t="shared" si="1"/>
        <v>271.52949576482308</v>
      </c>
      <c r="Q4" s="241">
        <f t="shared" si="1"/>
        <v>272.47984899999989</v>
      </c>
      <c r="R4" s="241">
        <f t="shared" si="1"/>
        <v>287.6881033236636</v>
      </c>
      <c r="S4" s="241">
        <f t="shared" si="1"/>
        <v>310.55668899029251</v>
      </c>
      <c r="T4" s="241">
        <f t="shared" si="1"/>
        <v>329.89318868115032</v>
      </c>
      <c r="U4" s="241">
        <f t="shared" si="1"/>
        <v>326.25479158253688</v>
      </c>
      <c r="V4" s="241">
        <f t="shared" si="1"/>
        <v>315.1260288827761</v>
      </c>
      <c r="W4" s="241">
        <f t="shared" si="1"/>
        <v>329.80097370658751</v>
      </c>
      <c r="X4" s="241">
        <f t="shared" si="1"/>
        <v>343.91036977889581</v>
      </c>
      <c r="Y4" s="241">
        <f t="shared" si="1"/>
        <v>304.35424409306961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92.853062649154978</v>
      </c>
      <c r="C6" s="282">
        <v>110.2326496508017</v>
      </c>
      <c r="D6" s="282">
        <v>110.3730209108442</v>
      </c>
      <c r="E6" s="282">
        <v>112.8110750420945</v>
      </c>
      <c r="F6" s="282">
        <v>131.70737342698271</v>
      </c>
      <c r="G6" s="282">
        <v>127.3611918445539</v>
      </c>
      <c r="H6" s="282">
        <v>118.6779213432586</v>
      </c>
      <c r="I6" s="282">
        <v>122.8506815395055</v>
      </c>
      <c r="J6" s="282">
        <v>134.7106324522729</v>
      </c>
      <c r="K6" s="282">
        <v>124.0388241472162</v>
      </c>
      <c r="L6" s="282">
        <v>181.63086475527251</v>
      </c>
      <c r="M6" s="282">
        <v>199.8645803402253</v>
      </c>
      <c r="N6" s="282">
        <v>207.83886466857501</v>
      </c>
      <c r="O6" s="282">
        <v>249.19871107197179</v>
      </c>
      <c r="P6" s="282">
        <v>271.52949576482308</v>
      </c>
      <c r="Q6" s="282">
        <v>272.47984899999989</v>
      </c>
      <c r="R6" s="282">
        <v>287.6881033236636</v>
      </c>
      <c r="S6" s="282">
        <v>310.55668899029251</v>
      </c>
      <c r="T6" s="282">
        <v>329.89318868115032</v>
      </c>
      <c r="U6" s="282">
        <v>326.25479158253688</v>
      </c>
      <c r="V6" s="282">
        <v>315.1260288827761</v>
      </c>
      <c r="W6" s="282">
        <v>329.80097370658751</v>
      </c>
      <c r="X6" s="282">
        <v>343.91036977889581</v>
      </c>
      <c r="Y6" s="282">
        <v>304.35424409306961</v>
      </c>
      <c r="DA6" s="94" t="s">
        <v>1811</v>
      </c>
    </row>
    <row r="7" spans="1:105" ht="12" customHeight="1" x14ac:dyDescent="0.25">
      <c r="A7" s="49" t="s">
        <v>62</v>
      </c>
      <c r="B7" s="242">
        <v>100.3211373930549</v>
      </c>
      <c r="C7" s="242">
        <v>102.4970251139034</v>
      </c>
      <c r="D7" s="242">
        <v>87.087573461298931</v>
      </c>
      <c r="E7" s="242">
        <v>126.3018840162007</v>
      </c>
      <c r="F7" s="242">
        <v>113.0843546971028</v>
      </c>
      <c r="G7" s="242">
        <v>117.7094376026272</v>
      </c>
      <c r="H7" s="242">
        <v>153.17731708257801</v>
      </c>
      <c r="I7" s="242">
        <v>146.0334996011951</v>
      </c>
      <c r="J7" s="242">
        <v>184.83164650435461</v>
      </c>
      <c r="K7" s="242">
        <v>138.9440419660115</v>
      </c>
      <c r="L7" s="242">
        <v>149.19074751526099</v>
      </c>
      <c r="M7" s="242">
        <v>180.22932204801461</v>
      </c>
      <c r="N7" s="242">
        <v>199.61837226004189</v>
      </c>
      <c r="O7" s="242">
        <v>211.14373548955251</v>
      </c>
      <c r="P7" s="242">
        <v>203.53252017937231</v>
      </c>
      <c r="Q7" s="242">
        <v>202.55817699999989</v>
      </c>
      <c r="R7" s="242">
        <v>198.26947912438251</v>
      </c>
      <c r="S7" s="242">
        <v>187.4149727067477</v>
      </c>
      <c r="T7" s="242">
        <v>185.49454892566391</v>
      </c>
      <c r="U7" s="242">
        <v>196.2207223942209</v>
      </c>
      <c r="V7" s="242">
        <v>178.3145568839046</v>
      </c>
      <c r="W7" s="242">
        <v>174.9990438001235</v>
      </c>
      <c r="X7" s="242">
        <v>153.75198951362739</v>
      </c>
      <c r="Y7" s="242">
        <v>124.89662436244291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52.64</v>
      </c>
      <c r="C11" s="282">
        <v>68.17</v>
      </c>
      <c r="D11" s="282">
        <v>78</v>
      </c>
      <c r="E11" s="282">
        <v>92</v>
      </c>
      <c r="F11" s="282">
        <v>99</v>
      </c>
      <c r="G11" s="282">
        <v>113</v>
      </c>
      <c r="H11" s="282">
        <v>119</v>
      </c>
      <c r="I11" s="282">
        <v>124.2</v>
      </c>
      <c r="J11" s="282">
        <v>122.7</v>
      </c>
      <c r="K11" s="282">
        <v>85.8</v>
      </c>
      <c r="L11" s="282">
        <v>129.22999999999999</v>
      </c>
      <c r="M11" s="282">
        <v>156.52000000000001</v>
      </c>
      <c r="N11" s="282">
        <v>118</v>
      </c>
      <c r="O11" s="282">
        <v>136.69999999999999</v>
      </c>
      <c r="P11" s="282">
        <v>139.52000000000001</v>
      </c>
      <c r="Q11" s="282">
        <v>142.32</v>
      </c>
      <c r="R11" s="282">
        <v>127.38</v>
      </c>
      <c r="S11" s="282">
        <v>134</v>
      </c>
      <c r="T11" s="282">
        <v>134</v>
      </c>
      <c r="U11" s="282">
        <v>159.09</v>
      </c>
      <c r="V11" s="282">
        <v>120.94</v>
      </c>
      <c r="W11" s="282">
        <v>154.28</v>
      </c>
      <c r="X11" s="282">
        <v>154.27699999999999</v>
      </c>
      <c r="Y11" s="282">
        <v>132.19999999999999</v>
      </c>
      <c r="DA11" s="94" t="s">
        <v>1816</v>
      </c>
    </row>
    <row r="12" spans="1:105" ht="12" customHeight="1" x14ac:dyDescent="0.25">
      <c r="A12" s="49" t="s">
        <v>1817</v>
      </c>
      <c r="B12" s="242">
        <v>13.68352349726776</v>
      </c>
      <c r="C12" s="242">
        <v>15.45246622691293</v>
      </c>
      <c r="D12" s="242">
        <v>14.721265822784799</v>
      </c>
      <c r="E12" s="242">
        <v>19.511168831168821</v>
      </c>
      <c r="F12" s="242">
        <v>18.910507614213191</v>
      </c>
      <c r="G12" s="242">
        <v>20.68823899371068</v>
      </c>
      <c r="H12" s="242">
        <v>24.811423027166882</v>
      </c>
      <c r="I12" s="242">
        <v>25.16247300771207</v>
      </c>
      <c r="J12" s="242">
        <v>26.761431372549019</v>
      </c>
      <c r="K12" s="242">
        <v>18.817602094240829</v>
      </c>
      <c r="L12" s="242">
        <v>22.938324999999988</v>
      </c>
      <c r="M12" s="242">
        <v>27.782299999999999</v>
      </c>
      <c r="N12" s="242">
        <v>20.94499999999999</v>
      </c>
      <c r="O12" s="242">
        <v>24.26424999999999</v>
      </c>
      <c r="P12" s="242">
        <v>33.019733333333328</v>
      </c>
      <c r="Q12" s="242">
        <v>33.682399999999987</v>
      </c>
      <c r="R12" s="242">
        <v>30.146599999999999</v>
      </c>
      <c r="S12" s="242">
        <v>26.83435897435897</v>
      </c>
      <c r="T12" s="242">
        <v>31.713333333333331</v>
      </c>
      <c r="U12" s="242">
        <v>31.858792307692301</v>
      </c>
      <c r="V12" s="242">
        <v>27.116021052631581</v>
      </c>
      <c r="W12" s="242">
        <v>30.89555897435898</v>
      </c>
      <c r="X12" s="242">
        <v>30.894958205128201</v>
      </c>
      <c r="Y12" s="242">
        <v>26.47389743589742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88.888888888888886</v>
      </c>
      <c r="C16" s="282">
        <v>88.888888888888886</v>
      </c>
      <c r="D16" s="282">
        <v>88.888888888888886</v>
      </c>
      <c r="E16" s="282">
        <v>96.906482792314335</v>
      </c>
      <c r="F16" s="282">
        <v>104.9240766957398</v>
      </c>
      <c r="G16" s="282">
        <v>120.9592645025907</v>
      </c>
      <c r="H16" s="282">
        <v>128.97685840601611</v>
      </c>
      <c r="I16" s="282">
        <v>136.99445230944161</v>
      </c>
      <c r="J16" s="282">
        <v>136.99445230944161</v>
      </c>
      <c r="K16" s="282">
        <v>128.97685840601611</v>
      </c>
      <c r="L16" s="282">
        <v>136.99445230944161</v>
      </c>
      <c r="M16" s="282">
        <v>169.06482792314341</v>
      </c>
      <c r="N16" s="282">
        <v>161.04723401971791</v>
      </c>
      <c r="O16" s="282">
        <v>161.04723401971791</v>
      </c>
      <c r="P16" s="282">
        <v>153.02964011629251</v>
      </c>
      <c r="Q16" s="282">
        <v>153.02964011629251</v>
      </c>
      <c r="R16" s="282">
        <v>145.01204621286701</v>
      </c>
      <c r="S16" s="282">
        <v>145.01204621286701</v>
      </c>
      <c r="T16" s="282">
        <v>145.01204621286701</v>
      </c>
      <c r="U16" s="282">
        <v>169.06482792314341</v>
      </c>
      <c r="V16" s="282">
        <v>169.06482792314341</v>
      </c>
      <c r="W16" s="282">
        <v>169.06482792314341</v>
      </c>
      <c r="X16" s="282">
        <v>169.06482792314341</v>
      </c>
      <c r="Y16" s="282">
        <v>161.04723401971791</v>
      </c>
      <c r="DA16" s="94" t="s">
        <v>1820</v>
      </c>
    </row>
    <row r="17" spans="1:105" ht="12" customHeight="1" x14ac:dyDescent="0.25">
      <c r="A17" s="49" t="s">
        <v>1817</v>
      </c>
      <c r="B17" s="242">
        <v>15.20391499696418</v>
      </c>
      <c r="C17" s="242">
        <v>16.688785007383</v>
      </c>
      <c r="D17" s="242">
        <v>16.688785007383</v>
      </c>
      <c r="E17" s="242">
        <v>21.143395038639461</v>
      </c>
      <c r="F17" s="242">
        <v>21.143395038639461</v>
      </c>
      <c r="G17" s="242">
        <v>22.628265049058289</v>
      </c>
      <c r="H17" s="242">
        <v>27.08287508031475</v>
      </c>
      <c r="I17" s="242">
        <v>27.08287508031475</v>
      </c>
      <c r="J17" s="242">
        <v>28.56774509073357</v>
      </c>
      <c r="K17" s="242">
        <v>27.08287508031475</v>
      </c>
      <c r="L17" s="242">
        <v>27.08287508031475</v>
      </c>
      <c r="M17" s="242">
        <v>30.052615101152391</v>
      </c>
      <c r="N17" s="242">
        <v>30.052615101152391</v>
      </c>
      <c r="O17" s="242">
        <v>28.56774509073357</v>
      </c>
      <c r="P17" s="242">
        <v>35.992095142827679</v>
      </c>
      <c r="Q17" s="242">
        <v>35.992095142827679</v>
      </c>
      <c r="R17" s="242">
        <v>35.992095142827679</v>
      </c>
      <c r="S17" s="242">
        <v>34.507225132408863</v>
      </c>
      <c r="T17" s="242">
        <v>34.507225132408863</v>
      </c>
      <c r="U17" s="242">
        <v>34.507225132408863</v>
      </c>
      <c r="V17" s="242">
        <v>34.507225132408863</v>
      </c>
      <c r="W17" s="242">
        <v>33.022355121990032</v>
      </c>
      <c r="X17" s="242">
        <v>33.022355121990032</v>
      </c>
      <c r="Y17" s="242">
        <v>31.537485111571211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16.035187806850889</v>
      </c>
      <c r="F20" s="282">
        <v>8.0175939034254462</v>
      </c>
      <c r="G20" s="282">
        <v>24.052781710276339</v>
      </c>
      <c r="H20" s="282">
        <v>8.0175939034254462</v>
      </c>
      <c r="I20" s="282">
        <v>16.035187806850889</v>
      </c>
      <c r="J20" s="282">
        <v>0</v>
      </c>
      <c r="K20" s="282">
        <v>0</v>
      </c>
      <c r="L20" s="282">
        <v>8.0175939034254462</v>
      </c>
      <c r="M20" s="282">
        <v>32.070375613701778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8.0175939034254462</v>
      </c>
      <c r="U20" s="282">
        <v>24.052781710276339</v>
      </c>
      <c r="V20" s="282">
        <v>0</v>
      </c>
      <c r="W20" s="282">
        <v>8.0175939034254462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2.969740020837643</v>
      </c>
      <c r="D21" s="242">
        <v>0</v>
      </c>
      <c r="E21" s="242">
        <v>5.939480041675286</v>
      </c>
      <c r="F21" s="242">
        <v>0</v>
      </c>
      <c r="G21" s="242">
        <v>2.969740020837643</v>
      </c>
      <c r="H21" s="242">
        <v>4.4546100312564647</v>
      </c>
      <c r="I21" s="242">
        <v>1.4848700104188211</v>
      </c>
      <c r="J21" s="242">
        <v>1.4848700104188211</v>
      </c>
      <c r="K21" s="242">
        <v>0</v>
      </c>
      <c r="L21" s="242">
        <v>0</v>
      </c>
      <c r="M21" s="242">
        <v>4.4546100312564647</v>
      </c>
      <c r="N21" s="242">
        <v>0</v>
      </c>
      <c r="O21" s="242">
        <v>0</v>
      </c>
      <c r="P21" s="242">
        <v>7.4243500520941073</v>
      </c>
      <c r="Q21" s="242">
        <v>1.4848700104188211</v>
      </c>
      <c r="R21" s="242">
        <v>0</v>
      </c>
      <c r="S21" s="242">
        <v>0</v>
      </c>
      <c r="T21" s="242">
        <v>0</v>
      </c>
      <c r="U21" s="242">
        <v>1.4848700104188211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8.0175939034254355</v>
      </c>
      <c r="F24" s="282">
        <f t="shared" si="3"/>
        <v>0</v>
      </c>
      <c r="G24" s="282">
        <f t="shared" si="3"/>
        <v>8.0175939034254355</v>
      </c>
      <c r="H24" s="282">
        <f t="shared" si="3"/>
        <v>0</v>
      </c>
      <c r="I24" s="282">
        <f t="shared" si="3"/>
        <v>8.0175939034253929</v>
      </c>
      <c r="J24" s="282">
        <f t="shared" si="3"/>
        <v>0</v>
      </c>
      <c r="K24" s="282">
        <f t="shared" si="3"/>
        <v>8.0175939034255066</v>
      </c>
      <c r="L24" s="282">
        <f t="shared" si="3"/>
        <v>0</v>
      </c>
      <c r="M24" s="282">
        <f t="shared" si="3"/>
        <v>0</v>
      </c>
      <c r="N24" s="282">
        <f t="shared" si="3"/>
        <v>8.0175939034255066</v>
      </c>
      <c r="O24" s="282">
        <f t="shared" si="3"/>
        <v>0</v>
      </c>
      <c r="P24" s="282">
        <f t="shared" si="3"/>
        <v>8.0175939034253929</v>
      </c>
      <c r="Q24" s="282">
        <f t="shared" si="3"/>
        <v>0</v>
      </c>
      <c r="R24" s="282">
        <f t="shared" si="3"/>
        <v>8.0175939034255066</v>
      </c>
      <c r="S24" s="282">
        <f t="shared" si="3"/>
        <v>0</v>
      </c>
      <c r="T24" s="282">
        <f t="shared" si="3"/>
        <v>8.0175939034254498</v>
      </c>
      <c r="U24" s="282">
        <f t="shared" si="3"/>
        <v>0</v>
      </c>
      <c r="V24" s="282">
        <f t="shared" si="3"/>
        <v>0</v>
      </c>
      <c r="W24" s="282">
        <f t="shared" si="3"/>
        <v>8.0175939034254498</v>
      </c>
      <c r="X24" s="282">
        <f t="shared" si="3"/>
        <v>0</v>
      </c>
      <c r="Y24" s="282">
        <f t="shared" si="3"/>
        <v>8.0175939034255066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1.4848700104188239</v>
      </c>
      <c r="D25" s="242">
        <f t="shared" si="4"/>
        <v>0</v>
      </c>
      <c r="E25" s="242">
        <f t="shared" si="4"/>
        <v>1.4848700104188239</v>
      </c>
      <c r="F25" s="242">
        <f t="shared" si="4"/>
        <v>0</v>
      </c>
      <c r="G25" s="242">
        <f t="shared" si="4"/>
        <v>1.4848700104188168</v>
      </c>
      <c r="H25" s="242">
        <f t="shared" si="4"/>
        <v>0</v>
      </c>
      <c r="I25" s="242">
        <f t="shared" si="4"/>
        <v>1.4848700104188204</v>
      </c>
      <c r="J25" s="242">
        <f t="shared" si="4"/>
        <v>0</v>
      </c>
      <c r="K25" s="242">
        <f t="shared" si="4"/>
        <v>1.4848700104188204</v>
      </c>
      <c r="L25" s="242">
        <f t="shared" si="4"/>
        <v>0</v>
      </c>
      <c r="M25" s="242">
        <f t="shared" si="4"/>
        <v>1.4848700104188239</v>
      </c>
      <c r="N25" s="242">
        <f t="shared" si="4"/>
        <v>0</v>
      </c>
      <c r="O25" s="242">
        <f t="shared" si="4"/>
        <v>1.4848700104188204</v>
      </c>
      <c r="P25" s="242">
        <f t="shared" si="4"/>
        <v>0</v>
      </c>
      <c r="Q25" s="242">
        <f t="shared" si="4"/>
        <v>1.4848700104188239</v>
      </c>
      <c r="R25" s="242">
        <f t="shared" si="4"/>
        <v>0</v>
      </c>
      <c r="S25" s="242">
        <f t="shared" si="4"/>
        <v>1.4848700104188168</v>
      </c>
      <c r="T25" s="242">
        <f t="shared" si="4"/>
        <v>0</v>
      </c>
      <c r="U25" s="242">
        <f t="shared" si="4"/>
        <v>1.4848700104188239</v>
      </c>
      <c r="V25" s="242">
        <f t="shared" si="4"/>
        <v>0</v>
      </c>
      <c r="W25" s="242">
        <f t="shared" si="4"/>
        <v>1.484870010418831</v>
      </c>
      <c r="X25" s="242">
        <f t="shared" si="4"/>
        <v>0</v>
      </c>
      <c r="Y25" s="242">
        <f t="shared" si="4"/>
        <v>1.4848700104188204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36.248888888888885</v>
      </c>
      <c r="C28" s="282">
        <f t="shared" si="6"/>
        <v>20.718888888888884</v>
      </c>
      <c r="D28" s="282">
        <f t="shared" si="6"/>
        <v>10.888888888888886</v>
      </c>
      <c r="E28" s="282">
        <f t="shared" si="6"/>
        <v>4.9064827923143355</v>
      </c>
      <c r="F28" s="282">
        <f t="shared" si="6"/>
        <v>5.9240766957397994</v>
      </c>
      <c r="G28" s="282">
        <f t="shared" si="6"/>
        <v>7.959264502590699</v>
      </c>
      <c r="H28" s="282">
        <f t="shared" si="6"/>
        <v>9.9768584060161061</v>
      </c>
      <c r="I28" s="282">
        <f t="shared" si="6"/>
        <v>12.79445230944161</v>
      </c>
      <c r="J28" s="282">
        <f t="shared" si="6"/>
        <v>14.29445230944161</v>
      </c>
      <c r="K28" s="282">
        <f t="shared" si="6"/>
        <v>43.176858406016109</v>
      </c>
      <c r="L28" s="282">
        <f t="shared" si="6"/>
        <v>7.7644523094416229</v>
      </c>
      <c r="M28" s="282">
        <f t="shared" si="6"/>
        <v>12.544827923143401</v>
      </c>
      <c r="N28" s="282">
        <f t="shared" si="6"/>
        <v>43.047234019717905</v>
      </c>
      <c r="O28" s="282">
        <f t="shared" si="6"/>
        <v>24.347234019717916</v>
      </c>
      <c r="P28" s="282">
        <f t="shared" si="6"/>
        <v>13.509640116292502</v>
      </c>
      <c r="Q28" s="282">
        <f t="shared" si="6"/>
        <v>10.709640116292519</v>
      </c>
      <c r="R28" s="282">
        <f t="shared" si="6"/>
        <v>17.63204621286701</v>
      </c>
      <c r="S28" s="282">
        <f t="shared" si="6"/>
        <v>11.012046212867006</v>
      </c>
      <c r="T28" s="282">
        <f t="shared" si="6"/>
        <v>11.012046212867006</v>
      </c>
      <c r="U28" s="282">
        <f t="shared" si="6"/>
        <v>9.9748279231434083</v>
      </c>
      <c r="V28" s="282">
        <f t="shared" si="6"/>
        <v>48.124827923143414</v>
      </c>
      <c r="W28" s="282">
        <f t="shared" si="6"/>
        <v>14.784827923143411</v>
      </c>
      <c r="X28" s="282">
        <f t="shared" si="6"/>
        <v>14.787827923143425</v>
      </c>
      <c r="Y28" s="282">
        <f t="shared" si="6"/>
        <v>28.847234019717916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1.5203914996964194</v>
      </c>
      <c r="C29" s="242">
        <f t="shared" si="7"/>
        <v>1.2363187804700697</v>
      </c>
      <c r="D29" s="242">
        <f t="shared" si="7"/>
        <v>1.967519184598201</v>
      </c>
      <c r="E29" s="242">
        <f t="shared" si="7"/>
        <v>1.6322262074706408</v>
      </c>
      <c r="F29" s="242">
        <f t="shared" si="7"/>
        <v>2.23288742442627</v>
      </c>
      <c r="G29" s="242">
        <f t="shared" si="7"/>
        <v>1.9400260553476087</v>
      </c>
      <c r="H29" s="242">
        <f t="shared" si="7"/>
        <v>2.2714520531478684</v>
      </c>
      <c r="I29" s="242">
        <f t="shared" si="7"/>
        <v>1.9204020726026805</v>
      </c>
      <c r="J29" s="242">
        <f t="shared" si="7"/>
        <v>1.8063137181845512</v>
      </c>
      <c r="K29" s="242">
        <f t="shared" si="7"/>
        <v>8.2652729860739207</v>
      </c>
      <c r="L29" s="242">
        <f t="shared" si="7"/>
        <v>4.1445500803147617</v>
      </c>
      <c r="M29" s="242">
        <f t="shared" si="7"/>
        <v>2.2703151011523914</v>
      </c>
      <c r="N29" s="242">
        <f t="shared" si="7"/>
        <v>9.1076151011524011</v>
      </c>
      <c r="O29" s="242">
        <f t="shared" si="7"/>
        <v>4.3034950907335805</v>
      </c>
      <c r="P29" s="242">
        <f t="shared" si="7"/>
        <v>2.9723618094943518</v>
      </c>
      <c r="Q29" s="242">
        <f t="shared" si="7"/>
        <v>2.3096951428276924</v>
      </c>
      <c r="R29" s="242">
        <f t="shared" si="7"/>
        <v>5.84549514282768</v>
      </c>
      <c r="S29" s="242">
        <f t="shared" si="7"/>
        <v>7.6728661580498922</v>
      </c>
      <c r="T29" s="242">
        <f t="shared" si="7"/>
        <v>2.7938917990755314</v>
      </c>
      <c r="U29" s="242">
        <f t="shared" si="7"/>
        <v>2.6484328247165614</v>
      </c>
      <c r="V29" s="242">
        <f t="shared" si="7"/>
        <v>7.3912040797772818</v>
      </c>
      <c r="W29" s="242">
        <f t="shared" si="7"/>
        <v>2.1267961476310511</v>
      </c>
      <c r="X29" s="242">
        <f t="shared" si="7"/>
        <v>2.1273969168618301</v>
      </c>
      <c r="Y29" s="242">
        <f t="shared" si="7"/>
        <v>5.0635876756737908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41.836285468615642</v>
      </c>
      <c r="C32" s="210">
        <v>49.469303525365433</v>
      </c>
      <c r="D32" s="210">
        <v>34.171195184866718</v>
      </c>
      <c r="E32" s="210">
        <v>30.829750644883919</v>
      </c>
      <c r="F32" s="210">
        <v>21.680051590713671</v>
      </c>
      <c r="G32" s="210">
        <v>23.872656921754089</v>
      </c>
      <c r="H32" s="210">
        <v>24.250042992261388</v>
      </c>
      <c r="I32" s="210">
        <v>25.790541702493549</v>
      </c>
      <c r="J32" s="210">
        <v>24.207050730868449</v>
      </c>
      <c r="K32" s="210">
        <v>33.385898538263113</v>
      </c>
      <c r="L32" s="210">
        <v>53.740326741186578</v>
      </c>
      <c r="M32" s="210">
        <v>43.271023215821153</v>
      </c>
      <c r="N32" s="210">
        <v>31.764144453998281</v>
      </c>
      <c r="O32" s="210">
        <v>36.86113499570078</v>
      </c>
      <c r="P32" s="210">
        <v>30.034823731728281</v>
      </c>
      <c r="Q32" s="210">
        <v>27.21650902837489</v>
      </c>
      <c r="R32" s="210">
        <v>30.918658641444541</v>
      </c>
      <c r="S32" s="210">
        <v>37.498796216680987</v>
      </c>
      <c r="T32" s="210">
        <v>52.397149331089047</v>
      </c>
      <c r="U32" s="210">
        <v>53.084412107303422</v>
      </c>
      <c r="V32" s="210">
        <v>48.867784711120791</v>
      </c>
      <c r="W32" s="210">
        <v>51.958051389123902</v>
      </c>
      <c r="X32" s="210">
        <v>50.535560758403051</v>
      </c>
      <c r="Y32" s="210">
        <v>48.633161201393563</v>
      </c>
      <c r="DA32" s="109" t="s">
        <v>1825</v>
      </c>
    </row>
    <row r="33" spans="1:105" ht="12" customHeight="1" x14ac:dyDescent="0.25">
      <c r="A33" s="24" t="s">
        <v>28</v>
      </c>
      <c r="B33" s="213">
        <v>0.6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5.9759243336199482E-2</v>
      </c>
      <c r="U33" s="213">
        <v>3.172828890799656E-2</v>
      </c>
      <c r="V33" s="213">
        <v>6.3542562338779016E-2</v>
      </c>
      <c r="W33" s="213">
        <v>6.3542562338779016E-2</v>
      </c>
      <c r="X33" s="213">
        <v>3.172828890799656E-2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0.95494411006018909</v>
      </c>
      <c r="C34" s="204">
        <f t="shared" si="8"/>
        <v>0.95494411006018909</v>
      </c>
      <c r="D34" s="204">
        <f t="shared" si="8"/>
        <v>0.95494411006018909</v>
      </c>
      <c r="E34" s="204">
        <f t="shared" si="8"/>
        <v>0.95494411006018909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1.02871883061049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0.3141014617368873</v>
      </c>
      <c r="T34" s="204">
        <f t="shared" si="8"/>
        <v>1.1950988822012041</v>
      </c>
      <c r="U34" s="204">
        <f t="shared" si="8"/>
        <v>1.6252794496990544</v>
      </c>
      <c r="V34" s="204">
        <f t="shared" si="8"/>
        <v>0.52175408426483216</v>
      </c>
      <c r="W34" s="204">
        <f t="shared" si="8"/>
        <v>0.52175408426483216</v>
      </c>
      <c r="X34" s="204">
        <f t="shared" si="8"/>
        <v>0.52192605331040398</v>
      </c>
      <c r="Y34" s="204">
        <f t="shared" si="8"/>
        <v>0.31418744625967321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0.1093723129836629</v>
      </c>
      <c r="T36" s="204">
        <v>1.092691315563199</v>
      </c>
      <c r="U36" s="204">
        <v>1.42055030094583</v>
      </c>
      <c r="V36" s="204">
        <v>0.1093723129836629</v>
      </c>
      <c r="W36" s="204">
        <v>0.1093723129836629</v>
      </c>
      <c r="X36" s="204">
        <v>0.1094582975064488</v>
      </c>
      <c r="Y36" s="204">
        <v>0.1092003439380911</v>
      </c>
      <c r="DA36" s="71" t="s">
        <v>1828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1.02871883061049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0.2047291487532244</v>
      </c>
      <c r="T37" s="204">
        <v>0.1024075666380052</v>
      </c>
      <c r="U37" s="204">
        <v>0.2047291487532244</v>
      </c>
      <c r="V37" s="204">
        <v>0.30748065348237308</v>
      </c>
      <c r="W37" s="204">
        <v>0.30748065348237308</v>
      </c>
      <c r="X37" s="204">
        <v>0.30748065348237308</v>
      </c>
      <c r="Y37" s="204">
        <v>0.2049871023215821</v>
      </c>
      <c r="DA37" s="71" t="s">
        <v>1829</v>
      </c>
    </row>
    <row r="38" spans="1:105" ht="12" customHeight="1" x14ac:dyDescent="0.25">
      <c r="A38" s="18" t="s">
        <v>32</v>
      </c>
      <c r="B38" s="204">
        <v>0.95494411006018909</v>
      </c>
      <c r="C38" s="204">
        <v>0.95494411006018909</v>
      </c>
      <c r="D38" s="204">
        <v>0.95494411006018909</v>
      </c>
      <c r="E38" s="204">
        <v>0.95494411006018909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0.1049011177987962</v>
      </c>
      <c r="W39" s="204">
        <v>0.1049011177987962</v>
      </c>
      <c r="X39" s="204">
        <v>0.10498710232158209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27.708512467755799</v>
      </c>
      <c r="C40" s="204">
        <f t="shared" si="9"/>
        <v>31.986242476354249</v>
      </c>
      <c r="D40" s="204">
        <f t="shared" si="9"/>
        <v>21.861564918314699</v>
      </c>
      <c r="E40" s="204">
        <f t="shared" si="9"/>
        <v>10.060189165950129</v>
      </c>
      <c r="F40" s="204">
        <f t="shared" si="9"/>
        <v>1.268271711092003</v>
      </c>
      <c r="G40" s="204">
        <f t="shared" si="9"/>
        <v>1.5262252794496991</v>
      </c>
      <c r="H40" s="204">
        <f t="shared" si="9"/>
        <v>1.053310404127257</v>
      </c>
      <c r="I40" s="204">
        <f t="shared" si="9"/>
        <v>1.590713671539123</v>
      </c>
      <c r="J40" s="204">
        <f t="shared" si="9"/>
        <v>14.380911435941529</v>
      </c>
      <c r="K40" s="204">
        <f t="shared" si="9"/>
        <v>21.109200343938092</v>
      </c>
      <c r="L40" s="204">
        <f t="shared" si="9"/>
        <v>27.987962166809972</v>
      </c>
      <c r="M40" s="204">
        <f t="shared" si="9"/>
        <v>21.926053310404129</v>
      </c>
      <c r="N40" s="204">
        <f t="shared" si="9"/>
        <v>18.551160791057612</v>
      </c>
      <c r="O40" s="204">
        <f t="shared" si="9"/>
        <v>18.637145313843511</v>
      </c>
      <c r="P40" s="204">
        <f t="shared" si="9"/>
        <v>11.19948409286328</v>
      </c>
      <c r="Q40" s="204">
        <f t="shared" si="9"/>
        <v>9.1788478073946678</v>
      </c>
      <c r="R40" s="204">
        <f t="shared" si="9"/>
        <v>12.18830610490112</v>
      </c>
      <c r="S40" s="204">
        <f t="shared" si="9"/>
        <v>14.01564918314703</v>
      </c>
      <c r="T40" s="204">
        <f t="shared" si="9"/>
        <v>16.874376612209801</v>
      </c>
      <c r="U40" s="204">
        <f t="shared" si="9"/>
        <v>14.768099742046431</v>
      </c>
      <c r="V40" s="204">
        <f t="shared" si="9"/>
        <v>13.284436801375749</v>
      </c>
      <c r="W40" s="204">
        <f t="shared" si="9"/>
        <v>12.42476354256234</v>
      </c>
      <c r="X40" s="204">
        <f t="shared" si="9"/>
        <v>11.73697334479794</v>
      </c>
      <c r="Y40" s="204">
        <f t="shared" si="9"/>
        <v>9.8624963657179894</v>
      </c>
      <c r="DA40" s="71"/>
    </row>
    <row r="41" spans="1:105" ht="12" customHeight="1" x14ac:dyDescent="0.25">
      <c r="A41" s="18" t="s">
        <v>73</v>
      </c>
      <c r="B41" s="204">
        <v>27.708512467755799</v>
      </c>
      <c r="C41" s="204">
        <v>31.986242476354249</v>
      </c>
      <c r="D41" s="204">
        <v>21.861564918314699</v>
      </c>
      <c r="E41" s="204">
        <v>10.060189165950129</v>
      </c>
      <c r="F41" s="204">
        <v>1.268271711092003</v>
      </c>
      <c r="G41" s="204">
        <v>1.5262252794496991</v>
      </c>
      <c r="H41" s="204">
        <v>1.053310404127257</v>
      </c>
      <c r="I41" s="204">
        <v>1.590713671539123</v>
      </c>
      <c r="J41" s="204">
        <v>14.380911435941529</v>
      </c>
      <c r="K41" s="204">
        <v>21.109200343938092</v>
      </c>
      <c r="L41" s="204">
        <v>27.987962166809972</v>
      </c>
      <c r="M41" s="204">
        <v>21.926053310404129</v>
      </c>
      <c r="N41" s="204">
        <v>18.551160791057612</v>
      </c>
      <c r="O41" s="204">
        <v>18.637145313843511</v>
      </c>
      <c r="P41" s="204">
        <v>11.19948409286328</v>
      </c>
      <c r="Q41" s="204">
        <v>9.1788478073946678</v>
      </c>
      <c r="R41" s="204">
        <v>12.18830610490112</v>
      </c>
      <c r="S41" s="204">
        <v>14.01564918314703</v>
      </c>
      <c r="T41" s="204">
        <v>16.874376612209801</v>
      </c>
      <c r="U41" s="204">
        <v>14.768099742046431</v>
      </c>
      <c r="V41" s="204">
        <v>13.284436801375749</v>
      </c>
      <c r="W41" s="204">
        <v>12.42476354256234</v>
      </c>
      <c r="X41" s="204">
        <v>11.73697334479794</v>
      </c>
      <c r="Y41" s="204">
        <v>9.8624963657179894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2.3903697334479789E-2</v>
      </c>
      <c r="C43" s="204">
        <f t="shared" si="10"/>
        <v>2.8661220980223558</v>
      </c>
      <c r="D43" s="204">
        <f t="shared" si="10"/>
        <v>0.62098022355975924</v>
      </c>
      <c r="E43" s="204">
        <f t="shared" si="10"/>
        <v>0.16715391229578669</v>
      </c>
      <c r="F43" s="204">
        <f t="shared" si="10"/>
        <v>0</v>
      </c>
      <c r="G43" s="204">
        <f t="shared" si="10"/>
        <v>0</v>
      </c>
      <c r="H43" s="204">
        <f t="shared" si="10"/>
        <v>2.3903697334479789E-2</v>
      </c>
      <c r="I43" s="204">
        <f t="shared" si="10"/>
        <v>0</v>
      </c>
      <c r="J43" s="204">
        <f t="shared" si="10"/>
        <v>0</v>
      </c>
      <c r="K43" s="204">
        <f t="shared" si="10"/>
        <v>2.0301805674978501</v>
      </c>
      <c r="L43" s="204">
        <f t="shared" si="10"/>
        <v>3.0572656921754078</v>
      </c>
      <c r="M43" s="204">
        <f t="shared" si="10"/>
        <v>3.3438521066208078</v>
      </c>
      <c r="N43" s="204">
        <f t="shared" si="10"/>
        <v>2.0540842648323299</v>
      </c>
      <c r="O43" s="204">
        <f t="shared" si="10"/>
        <v>5.1829750644883914</v>
      </c>
      <c r="P43" s="204">
        <f t="shared" si="10"/>
        <v>5.2306964746345654</v>
      </c>
      <c r="Q43" s="204">
        <f t="shared" si="10"/>
        <v>3.845399828030954</v>
      </c>
      <c r="R43" s="204">
        <f t="shared" si="10"/>
        <v>4.6575236457437663</v>
      </c>
      <c r="S43" s="204">
        <f t="shared" si="10"/>
        <v>6.1622527944969896</v>
      </c>
      <c r="T43" s="204">
        <f t="shared" si="10"/>
        <v>18.644526803144085</v>
      </c>
      <c r="U43" s="204">
        <f t="shared" si="10"/>
        <v>19.007627928455619</v>
      </c>
      <c r="V43" s="204">
        <f t="shared" si="10"/>
        <v>18.340011710260946</v>
      </c>
      <c r="W43" s="204">
        <f t="shared" si="10"/>
        <v>18.291671337533185</v>
      </c>
      <c r="X43" s="204">
        <f t="shared" si="10"/>
        <v>19.313032813433143</v>
      </c>
      <c r="Y43" s="204">
        <f t="shared" si="10"/>
        <v>19.964989857171691</v>
      </c>
      <c r="DA43" s="71"/>
    </row>
    <row r="44" spans="1:105" ht="12" customHeight="1" x14ac:dyDescent="0.25">
      <c r="A44" s="18" t="s">
        <v>38</v>
      </c>
      <c r="B44" s="204">
        <v>2.3903697334479789E-2</v>
      </c>
      <c r="C44" s="204">
        <v>2.8661220980223558</v>
      </c>
      <c r="D44" s="204">
        <v>0.62098022355975924</v>
      </c>
      <c r="E44" s="204">
        <v>0.16715391229578669</v>
      </c>
      <c r="F44" s="204">
        <v>0</v>
      </c>
      <c r="G44" s="204">
        <v>0</v>
      </c>
      <c r="H44" s="204">
        <v>2.3903697334479789E-2</v>
      </c>
      <c r="I44" s="204">
        <v>0</v>
      </c>
      <c r="J44" s="204">
        <v>0</v>
      </c>
      <c r="K44" s="204">
        <v>2.0301805674978501</v>
      </c>
      <c r="L44" s="204">
        <v>3.0572656921754078</v>
      </c>
      <c r="M44" s="204">
        <v>3.3438521066208078</v>
      </c>
      <c r="N44" s="204">
        <v>2.0540842648323299</v>
      </c>
      <c r="O44" s="204">
        <v>5.1829750644883914</v>
      </c>
      <c r="P44" s="204">
        <v>5.2306964746345654</v>
      </c>
      <c r="Q44" s="204">
        <v>3.845399828030954</v>
      </c>
      <c r="R44" s="204">
        <v>4.6575236457437663</v>
      </c>
      <c r="S44" s="204">
        <v>6.1622527944969896</v>
      </c>
      <c r="T44" s="204">
        <v>18.606104901117799</v>
      </c>
      <c r="U44" s="204">
        <v>18.964402407566642</v>
      </c>
      <c r="V44" s="204">
        <v>18.295614789337922</v>
      </c>
      <c r="W44" s="204">
        <v>18.20008598452279</v>
      </c>
      <c r="X44" s="204">
        <v>19.203181427343079</v>
      </c>
      <c r="Y44" s="204">
        <v>19.800343938091139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4.7305869879602731E-2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3.8421902026287473E-2</v>
      </c>
      <c r="U49" s="204">
        <v>4.3225520888978422E-2</v>
      </c>
      <c r="V49" s="204">
        <v>4.4396920923023997E-2</v>
      </c>
      <c r="W49" s="204">
        <v>9.1585353010395665E-2</v>
      </c>
      <c r="X49" s="204">
        <v>0.1098513860900651</v>
      </c>
      <c r="Y49" s="204">
        <v>0.117340049200947</v>
      </c>
      <c r="DA49" s="71" t="s">
        <v>1839</v>
      </c>
    </row>
    <row r="50" spans="1:105" ht="12" customHeight="1" x14ac:dyDescent="0.25">
      <c r="A50" s="14" t="s">
        <v>39</v>
      </c>
      <c r="B50" s="204">
        <v>1.886844368013757</v>
      </c>
      <c r="C50" s="204">
        <v>2.0540842648323299</v>
      </c>
      <c r="D50" s="204">
        <v>2.2212381771281171</v>
      </c>
      <c r="E50" s="204">
        <v>12.252794496990539</v>
      </c>
      <c r="F50" s="204">
        <v>13.017110920034391</v>
      </c>
      <c r="G50" s="204">
        <v>14.52184006878762</v>
      </c>
      <c r="H50" s="204">
        <v>14.832330180567499</v>
      </c>
      <c r="I50" s="204">
        <v>14.99948409286328</v>
      </c>
      <c r="J50" s="204">
        <v>1.3136715391229581</v>
      </c>
      <c r="K50" s="204">
        <v>0.78822012037833178</v>
      </c>
      <c r="L50" s="204">
        <v>2.3167669819432501</v>
      </c>
      <c r="M50" s="204">
        <v>3.128890799656062</v>
      </c>
      <c r="N50" s="204">
        <v>0.23886500429922611</v>
      </c>
      <c r="O50" s="204">
        <v>0.14333619948409279</v>
      </c>
      <c r="P50" s="204">
        <v>0.19105760963026661</v>
      </c>
      <c r="Q50" s="204">
        <v>0.26276870163370591</v>
      </c>
      <c r="R50" s="204">
        <v>0.57325881341358553</v>
      </c>
      <c r="S50" s="204">
        <v>0.5493551160791057</v>
      </c>
      <c r="T50" s="204">
        <v>0.42992261392949271</v>
      </c>
      <c r="U50" s="204">
        <v>0.5493551160791057</v>
      </c>
      <c r="V50" s="204">
        <v>0.50154772141014614</v>
      </c>
      <c r="W50" s="204">
        <v>0.7165090283748925</v>
      </c>
      <c r="X50" s="204">
        <v>0.66878761822871879</v>
      </c>
      <c r="Y50" s="204">
        <v>0.69269131556319852</v>
      </c>
      <c r="DA50" s="71" t="s">
        <v>1840</v>
      </c>
    </row>
    <row r="51" spans="1:105" ht="12" customHeight="1" x14ac:dyDescent="0.25">
      <c r="A51" s="21" t="s">
        <v>40</v>
      </c>
      <c r="B51" s="207">
        <v>10.662080825451421</v>
      </c>
      <c r="C51" s="207">
        <v>11.6079105760963</v>
      </c>
      <c r="D51" s="207">
        <v>8.5124677558039554</v>
      </c>
      <c r="E51" s="207">
        <v>7.3946689595872739</v>
      </c>
      <c r="F51" s="207">
        <v>7.3946689595872739</v>
      </c>
      <c r="G51" s="207">
        <v>7.8245915735167664</v>
      </c>
      <c r="H51" s="207">
        <v>8.3404987102321577</v>
      </c>
      <c r="I51" s="207">
        <v>9.2003439380911427</v>
      </c>
      <c r="J51" s="207">
        <v>8.5124677558039554</v>
      </c>
      <c r="K51" s="207">
        <v>9.4582975064488384</v>
      </c>
      <c r="L51" s="207">
        <v>20.378331900257951</v>
      </c>
      <c r="M51" s="207">
        <v>13.843508168529659</v>
      </c>
      <c r="N51" s="207">
        <v>10.920034393809109</v>
      </c>
      <c r="O51" s="207">
        <v>12.89767841788478</v>
      </c>
      <c r="P51" s="207">
        <v>13.41358555460017</v>
      </c>
      <c r="Q51" s="207">
        <v>13.929492691315559</v>
      </c>
      <c r="R51" s="207">
        <v>13.499570077386069</v>
      </c>
      <c r="S51" s="207">
        <v>16.457437661220979</v>
      </c>
      <c r="T51" s="207">
        <v>15.193465176268271</v>
      </c>
      <c r="U51" s="207">
        <v>17.10232158211522</v>
      </c>
      <c r="V51" s="207">
        <v>16.15649183147033</v>
      </c>
      <c r="W51" s="207">
        <v>19.939810834049869</v>
      </c>
      <c r="X51" s="207">
        <v>18.263112639724849</v>
      </c>
      <c r="Y51" s="207">
        <v>17.798796216681001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41.836285468615657</v>
      </c>
      <c r="C52" s="284">
        <f t="shared" si="11"/>
        <v>49.469303525365405</v>
      </c>
      <c r="D52" s="284">
        <f t="shared" si="11"/>
        <v>34.171195184866725</v>
      </c>
      <c r="E52" s="284">
        <f t="shared" si="11"/>
        <v>30.829750644883916</v>
      </c>
      <c r="F52" s="284">
        <f t="shared" si="11"/>
        <v>21.680051590713664</v>
      </c>
      <c r="G52" s="284">
        <f t="shared" si="11"/>
        <v>23.872656921754082</v>
      </c>
      <c r="H52" s="284">
        <f t="shared" si="11"/>
        <v>24.250042992261399</v>
      </c>
      <c r="I52" s="284">
        <f t="shared" si="11"/>
        <v>25.790541702493549</v>
      </c>
      <c r="J52" s="284">
        <f t="shared" si="11"/>
        <v>24.207050730868445</v>
      </c>
      <c r="K52" s="284">
        <f t="shared" si="11"/>
        <v>33.38589853826312</v>
      </c>
      <c r="L52" s="284">
        <f t="shared" si="11"/>
        <v>53.740326741186578</v>
      </c>
      <c r="M52" s="284">
        <f t="shared" si="11"/>
        <v>43.271023215821145</v>
      </c>
      <c r="N52" s="284">
        <f t="shared" si="11"/>
        <v>31.764144453998281</v>
      </c>
      <c r="O52" s="284">
        <f t="shared" si="11"/>
        <v>36.86113499570078</v>
      </c>
      <c r="P52" s="284">
        <f t="shared" si="11"/>
        <v>30.034823731728277</v>
      </c>
      <c r="Q52" s="284">
        <f t="shared" si="11"/>
        <v>27.216509028374887</v>
      </c>
      <c r="R52" s="284">
        <f t="shared" si="11"/>
        <v>30.918658641444541</v>
      </c>
      <c r="S52" s="284">
        <f t="shared" si="11"/>
        <v>37.498796216680994</v>
      </c>
      <c r="T52" s="284">
        <f t="shared" si="11"/>
        <v>52.397149331089039</v>
      </c>
      <c r="U52" s="284">
        <f t="shared" si="11"/>
        <v>53.084412107303436</v>
      </c>
      <c r="V52" s="284">
        <f t="shared" si="11"/>
        <v>48.867784711120798</v>
      </c>
      <c r="W52" s="284">
        <f t="shared" si="11"/>
        <v>51.958051389123909</v>
      </c>
      <c r="X52" s="284">
        <f t="shared" si="11"/>
        <v>50.535560758403044</v>
      </c>
      <c r="Y52" s="284">
        <f t="shared" si="11"/>
        <v>48.633161201393548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36.256996218782383</v>
      </c>
      <c r="C54" s="282">
        <f>PPA_fec!C32</f>
        <v>42.872074582493298</v>
      </c>
      <c r="D54" s="282">
        <f>PPA_fec!D32</f>
        <v>29.614122781966561</v>
      </c>
      <c r="E54" s="282">
        <f>PPA_fec!E32</f>
        <v>26.718293463125349</v>
      </c>
      <c r="F54" s="282">
        <f>PPA_fec!F32</f>
        <v>18.78879876028158</v>
      </c>
      <c r="G54" s="282">
        <f>PPA_fec!G32</f>
        <v>20.688998128039771</v>
      </c>
      <c r="H54" s="282">
        <f>PPA_fec!H32</f>
        <v>21.016055972160981</v>
      </c>
      <c r="I54" s="282">
        <f>PPA_fec!I32</f>
        <v>22.35111369266119</v>
      </c>
      <c r="J54" s="282">
        <f>PPA_fec!J32</f>
        <v>20.97879716102846</v>
      </c>
      <c r="K54" s="282">
        <f>PPA_fec!K32</f>
        <v>28.933553337820079</v>
      </c>
      <c r="L54" s="282">
        <f>PPA_fec!L32</f>
        <v>46.573513915641733</v>
      </c>
      <c r="M54" s="282">
        <f>PPA_fec!M32</f>
        <v>37.500397263896602</v>
      </c>
      <c r="N54" s="282">
        <f>PPA_fec!N32</f>
        <v>27.528076464279401</v>
      </c>
      <c r="O54" s="282">
        <f>PPA_fec!O32</f>
        <v>31.945332076905661</v>
      </c>
      <c r="P54" s="282">
        <f>PPA_fec!P32</f>
        <v>26.029378045285171</v>
      </c>
      <c r="Q54" s="282">
        <f>PPA_fec!Q32</f>
        <v>22.75247922040699</v>
      </c>
      <c r="R54" s="282">
        <f>PPA_fec!R32</f>
        <v>26.81050921945161</v>
      </c>
      <c r="S54" s="282">
        <f>PPA_fec!S32</f>
        <v>33.557838922327313</v>
      </c>
      <c r="T54" s="282">
        <f>PPA_fec!T32</f>
        <v>48.097923191794109</v>
      </c>
      <c r="U54" s="282">
        <f>PPA_fec!U32</f>
        <v>48.426917123067263</v>
      </c>
      <c r="V54" s="282">
        <f>PPA_fec!V32</f>
        <v>44.520789392500369</v>
      </c>
      <c r="W54" s="282">
        <f>PPA_fec!W32</f>
        <v>47.491633122189739</v>
      </c>
      <c r="X54" s="282">
        <f>PPA_fec!X32</f>
        <v>46.881218540002358</v>
      </c>
      <c r="Y54" s="282">
        <f>PPA_fec!Y32</f>
        <v>45.116385854975981</v>
      </c>
      <c r="DA54" s="94"/>
    </row>
    <row r="55" spans="1:105" ht="12" customHeight="1" x14ac:dyDescent="0.25">
      <c r="A55" s="52" t="s">
        <v>62</v>
      </c>
      <c r="B55" s="242">
        <f>PPA_fec!B83</f>
        <v>5.579289249833276</v>
      </c>
      <c r="C55" s="242">
        <f>PPA_fec!C83</f>
        <v>6.5972289428721034</v>
      </c>
      <c r="D55" s="242">
        <f>PPA_fec!D83</f>
        <v>4.5570724029001628</v>
      </c>
      <c r="E55" s="242">
        <f>PPA_fec!E83</f>
        <v>4.111457181758567</v>
      </c>
      <c r="F55" s="242">
        <f>PPA_fec!F83</f>
        <v>2.8912528304320828</v>
      </c>
      <c r="G55" s="242">
        <f>PPA_fec!G83</f>
        <v>3.1836587937143128</v>
      </c>
      <c r="H55" s="242">
        <f>PPA_fec!H83</f>
        <v>3.2339870201004191</v>
      </c>
      <c r="I55" s="242">
        <f>PPA_fec!I83</f>
        <v>3.4394280098323571</v>
      </c>
      <c r="J55" s="242">
        <f>PPA_fec!J83</f>
        <v>3.2282535698399841</v>
      </c>
      <c r="K55" s="242">
        <f>PPA_fec!K83</f>
        <v>4.4523452004430428</v>
      </c>
      <c r="L55" s="242">
        <f>PPA_fec!L83</f>
        <v>7.166812825544846</v>
      </c>
      <c r="M55" s="242">
        <f>PPA_fec!M83</f>
        <v>5.7706259519245409</v>
      </c>
      <c r="N55" s="242">
        <f>PPA_fec!N83</f>
        <v>4.2360679897188804</v>
      </c>
      <c r="O55" s="242">
        <f>PPA_fec!O83</f>
        <v>4.9158029187951158</v>
      </c>
      <c r="P55" s="242">
        <f>PPA_fec!P83</f>
        <v>4.0054456864431058</v>
      </c>
      <c r="Q55" s="242">
        <f>PPA_fec!Q83</f>
        <v>4.4640298079678988</v>
      </c>
      <c r="R55" s="242">
        <f>PPA_fec!R83</f>
        <v>4.1081494219929304</v>
      </c>
      <c r="S55" s="242">
        <f>PPA_fec!S83</f>
        <v>3.9409572943536819</v>
      </c>
      <c r="T55" s="242">
        <f>PPA_fec!T83</f>
        <v>4.2992261392949267</v>
      </c>
      <c r="U55" s="242">
        <f>PPA_fec!U83</f>
        <v>4.6574949842361706</v>
      </c>
      <c r="V55" s="242">
        <f>PPA_fec!V83</f>
        <v>4.3469953186204267</v>
      </c>
      <c r="W55" s="242">
        <f>PPA_fec!W83</f>
        <v>4.4664182669341734</v>
      </c>
      <c r="X55" s="242">
        <f>PPA_fec!X83</f>
        <v>3.654342218400688</v>
      </c>
      <c r="Y55" s="242">
        <f>PPA_fec!Y83</f>
        <v>3.516775346417564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70.560149757899069</v>
      </c>
      <c r="C57" s="203">
        <f t="shared" si="12"/>
        <v>78.223695838145218</v>
      </c>
      <c r="D57" s="203">
        <f t="shared" si="12"/>
        <v>54.44290583799129</v>
      </c>
      <c r="E57" s="203">
        <f t="shared" si="12"/>
        <v>26.723895839152821</v>
      </c>
      <c r="F57" s="203">
        <f t="shared" si="12"/>
        <v>2.9789100001297322</v>
      </c>
      <c r="G57" s="203">
        <f t="shared" si="12"/>
        <v>3.5847900001675015</v>
      </c>
      <c r="H57" s="203">
        <f t="shared" si="12"/>
        <v>2.4740100000999932</v>
      </c>
      <c r="I57" s="203">
        <f t="shared" si="12"/>
        <v>3.7362600001760859</v>
      </c>
      <c r="J57" s="203">
        <f t="shared" si="12"/>
        <v>33.777810001654615</v>
      </c>
      <c r="K57" s="203">
        <f t="shared" si="12"/>
        <v>49.581179998477253</v>
      </c>
      <c r="L57" s="203">
        <f t="shared" si="12"/>
        <v>65.737980001501299</v>
      </c>
      <c r="M57" s="203">
        <f t="shared" si="12"/>
        <v>54.691316641481635</v>
      </c>
      <c r="N57" s="203">
        <f t="shared" si="12"/>
        <v>43.572870001636574</v>
      </c>
      <c r="O57" s="203">
        <f t="shared" si="12"/>
        <v>43.774830001755518</v>
      </c>
      <c r="P57" s="203">
        <f t="shared" si="12"/>
        <v>26.305290001168945</v>
      </c>
      <c r="Q57" s="203">
        <f t="shared" si="12"/>
        <v>21.559230001217262</v>
      </c>
      <c r="R57" s="203">
        <f t="shared" si="12"/>
        <v>28.62783000154819</v>
      </c>
      <c r="S57" s="203">
        <f t="shared" si="12"/>
        <v>33.843987001547085</v>
      </c>
      <c r="T57" s="203">
        <f t="shared" si="12"/>
        <v>43.099967160851655</v>
      </c>
      <c r="U57" s="203">
        <f t="shared" si="12"/>
        <v>39.213907056925819</v>
      </c>
      <c r="V57" s="203">
        <f t="shared" si="12"/>
        <v>33.027249096730728</v>
      </c>
      <c r="W57" s="203">
        <f t="shared" si="12"/>
        <v>31.0080530169414</v>
      </c>
      <c r="X57" s="203">
        <f t="shared" si="12"/>
        <v>29.254070736663653</v>
      </c>
      <c r="Y57" s="203">
        <f t="shared" si="12"/>
        <v>24.089429219341699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67.843569014925293</v>
      </c>
      <c r="C59" s="282">
        <f>PPA_emi!C32</f>
        <v>74.357503849864585</v>
      </c>
      <c r="D59" s="282">
        <f>PPA_emi!D32</f>
        <v>52.112528114634401</v>
      </c>
      <c r="E59" s="282">
        <f>PPA_emi!E32</f>
        <v>24.670097916863838</v>
      </c>
      <c r="F59" s="282">
        <f>PPA_emi!F32</f>
        <v>2.8478939073125709</v>
      </c>
      <c r="G59" s="282">
        <f>PPA_emi!G32</f>
        <v>3.3900705868181511</v>
      </c>
      <c r="H59" s="282">
        <f>PPA_emi!H32</f>
        <v>2.3659752208455531</v>
      </c>
      <c r="I59" s="282">
        <f>PPA_emi!I32</f>
        <v>3.6104373288249021</v>
      </c>
      <c r="J59" s="282">
        <f>PPA_emi!J32</f>
        <v>33.215490617292787</v>
      </c>
      <c r="K59" s="282">
        <f>PPA_emi!K32</f>
        <v>47.949726825609659</v>
      </c>
      <c r="L59" s="282">
        <f>PPA_emi!L32</f>
        <v>64.881223439323236</v>
      </c>
      <c r="M59" s="282">
        <f>PPA_emi!M32</f>
        <v>53.302520004376888</v>
      </c>
      <c r="N59" s="282">
        <f>PPA_emi!N32</f>
        <v>42.773062328236307</v>
      </c>
      <c r="O59" s="282">
        <f>PPA_emi!O32</f>
        <v>42.960077064268397</v>
      </c>
      <c r="P59" s="282">
        <f>PPA_emi!P32</f>
        <v>26.131175744196309</v>
      </c>
      <c r="Q59" s="282">
        <f>PPA_emi!Q32</f>
        <v>21.459478222783599</v>
      </c>
      <c r="R59" s="282">
        <f>PPA_emi!R32</f>
        <v>28.419244856487051</v>
      </c>
      <c r="S59" s="282">
        <f>PPA_emi!S32</f>
        <v>33.684224195287022</v>
      </c>
      <c r="T59" s="282">
        <f>PPA_emi!T32</f>
        <v>42.290026224858927</v>
      </c>
      <c r="U59" s="282">
        <f>PPA_emi!U32</f>
        <v>38.64798223464058</v>
      </c>
      <c r="V59" s="282">
        <f>PPA_emi!V32</f>
        <v>32.553008642245459</v>
      </c>
      <c r="W59" s="282">
        <f>PPA_emi!W32</f>
        <v>30.790796244080049</v>
      </c>
      <c r="X59" s="282">
        <f>PPA_emi!X32</f>
        <v>29.047086978497578</v>
      </c>
      <c r="Y59" s="282">
        <f>PPA_emi!Y32</f>
        <v>23.92142360394871</v>
      </c>
      <c r="DA59" s="94"/>
    </row>
    <row r="60" spans="1:105" ht="12" customHeight="1" x14ac:dyDescent="0.25">
      <c r="A60" s="52" t="s">
        <v>62</v>
      </c>
      <c r="B60" s="242">
        <f>PPA_emi!B83</f>
        <v>2.7165807429737798</v>
      </c>
      <c r="C60" s="242">
        <f>PPA_emi!C83</f>
        <v>3.8661919882806361</v>
      </c>
      <c r="D60" s="242">
        <f>PPA_emi!D83</f>
        <v>2.3303777233568921</v>
      </c>
      <c r="E60" s="242">
        <f>PPA_emi!E83</f>
        <v>2.0537979222889811</v>
      </c>
      <c r="F60" s="242">
        <f>PPA_emi!F83</f>
        <v>0.1310160928171612</v>
      </c>
      <c r="G60" s="242">
        <f>PPA_emi!G83</f>
        <v>0.1947194133493505</v>
      </c>
      <c r="H60" s="242">
        <f>PPA_emi!H83</f>
        <v>0.1080347792544399</v>
      </c>
      <c r="I60" s="242">
        <f>PPA_emi!I83</f>
        <v>0.1258226713511838</v>
      </c>
      <c r="J60" s="242">
        <f>PPA_emi!J83</f>
        <v>0.56231938436182538</v>
      </c>
      <c r="K60" s="242">
        <f>PPA_emi!K83</f>
        <v>1.6314531728675961</v>
      </c>
      <c r="L60" s="242">
        <f>PPA_emi!L83</f>
        <v>0.85675656217806651</v>
      </c>
      <c r="M60" s="242">
        <f>PPA_emi!M83</f>
        <v>1.388796637104744</v>
      </c>
      <c r="N60" s="242">
        <f>PPA_emi!N83</f>
        <v>0.79980767340027004</v>
      </c>
      <c r="O60" s="242">
        <f>PPA_emi!O83</f>
        <v>0.81475293748712108</v>
      </c>
      <c r="P60" s="242">
        <f>PPA_emi!P83</f>
        <v>0.17411425697263519</v>
      </c>
      <c r="Q60" s="242">
        <f>PPA_emi!Q83</f>
        <v>9.9751778433664298E-2</v>
      </c>
      <c r="R60" s="242">
        <f>PPA_emi!R83</f>
        <v>0.2085851450611404</v>
      </c>
      <c r="S60" s="242">
        <f>PPA_emi!S83</f>
        <v>0.15976280626006109</v>
      </c>
      <c r="T60" s="242">
        <f>PPA_emi!T83</f>
        <v>0.80994093599272798</v>
      </c>
      <c r="U60" s="242">
        <f>PPA_emi!U83</f>
        <v>0.56592482228523822</v>
      </c>
      <c r="V60" s="242">
        <f>PPA_emi!V83</f>
        <v>0.47424045448526669</v>
      </c>
      <c r="W60" s="242">
        <f>PPA_emi!W83</f>
        <v>0.21725677286135181</v>
      </c>
      <c r="X60" s="242">
        <f>PPA_emi!X83</f>
        <v>0.2069837581660767</v>
      </c>
      <c r="Y60" s="242">
        <f>PPA_emi!Y83</f>
        <v>0.16800561539299011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1763.9259621799958</v>
      </c>
      <c r="C64" s="288">
        <f t="shared" si="14"/>
        <v>1617.0258126859571</v>
      </c>
      <c r="D64" s="288">
        <f t="shared" si="14"/>
        <v>1415.0387296262077</v>
      </c>
      <c r="E64" s="288">
        <f t="shared" si="14"/>
        <v>1226.2073374140707</v>
      </c>
      <c r="F64" s="288">
        <f t="shared" si="14"/>
        <v>1330.3775093634617</v>
      </c>
      <c r="G64" s="288">
        <f t="shared" si="14"/>
        <v>1127.0901933146363</v>
      </c>
      <c r="H64" s="288">
        <f t="shared" si="14"/>
        <v>997.29345666603865</v>
      </c>
      <c r="I64" s="288">
        <f t="shared" si="14"/>
        <v>989.13592221824081</v>
      </c>
      <c r="J64" s="288">
        <f t="shared" si="14"/>
        <v>1097.8861650551987</v>
      </c>
      <c r="K64" s="288">
        <f t="shared" si="14"/>
        <v>1445.673941109746</v>
      </c>
      <c r="L64" s="288">
        <f t="shared" si="14"/>
        <v>1405.4852956377972</v>
      </c>
      <c r="M64" s="288">
        <f t="shared" si="14"/>
        <v>1276.9267846934915</v>
      </c>
      <c r="N64" s="288">
        <f t="shared" si="14"/>
        <v>1761.3463107506357</v>
      </c>
      <c r="O64" s="288">
        <f t="shared" si="14"/>
        <v>1822.9605784343219</v>
      </c>
      <c r="P64" s="288">
        <f t="shared" si="14"/>
        <v>1946.1689776721835</v>
      </c>
      <c r="Q64" s="288">
        <f t="shared" si="14"/>
        <v>1914.5576798763343</v>
      </c>
      <c r="R64" s="288">
        <f t="shared" si="14"/>
        <v>2258.5029307871218</v>
      </c>
      <c r="S64" s="288">
        <f t="shared" si="14"/>
        <v>2317.5872312708398</v>
      </c>
      <c r="T64" s="288">
        <f t="shared" si="14"/>
        <v>2461.8894677697785</v>
      </c>
      <c r="U64" s="288">
        <f t="shared" si="14"/>
        <v>2050.7561228395052</v>
      </c>
      <c r="V64" s="288">
        <f t="shared" si="14"/>
        <v>2605.6393987330584</v>
      </c>
      <c r="W64" s="288">
        <f t="shared" si="14"/>
        <v>2137.6780769159159</v>
      </c>
      <c r="X64" s="288">
        <f t="shared" si="14"/>
        <v>2229.1746000952562</v>
      </c>
      <c r="Y64" s="288">
        <f t="shared" si="14"/>
        <v>2302.2257495693616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7331.5281267347827</v>
      </c>
      <c r="C65" s="289">
        <f t="shared" si="15"/>
        <v>6633.0528479258874</v>
      </c>
      <c r="D65" s="289">
        <f t="shared" si="15"/>
        <v>5915.7666541493581</v>
      </c>
      <c r="E65" s="289">
        <f t="shared" si="15"/>
        <v>6473.3120352295455</v>
      </c>
      <c r="F65" s="289">
        <f t="shared" si="15"/>
        <v>5979.9745730838176</v>
      </c>
      <c r="G65" s="289">
        <f t="shared" si="15"/>
        <v>5689.6789348968468</v>
      </c>
      <c r="H65" s="289">
        <f t="shared" si="15"/>
        <v>6173.6610961353927</v>
      </c>
      <c r="I65" s="289">
        <f t="shared" si="15"/>
        <v>5803.6227026030847</v>
      </c>
      <c r="J65" s="289">
        <f t="shared" si="15"/>
        <v>6906.6427700107524</v>
      </c>
      <c r="K65" s="289">
        <f t="shared" si="15"/>
        <v>7383.7272820502267</v>
      </c>
      <c r="L65" s="289">
        <f t="shared" si="15"/>
        <v>6503.9948433576155</v>
      </c>
      <c r="M65" s="289">
        <f t="shared" si="15"/>
        <v>6487.1994776535639</v>
      </c>
      <c r="N65" s="289">
        <f t="shared" si="15"/>
        <v>9530.5978639313453</v>
      </c>
      <c r="O65" s="289">
        <f t="shared" si="15"/>
        <v>8701.8447093791328</v>
      </c>
      <c r="P65" s="289">
        <f t="shared" si="15"/>
        <v>6163.9661993849841</v>
      </c>
      <c r="Q65" s="289">
        <f t="shared" si="15"/>
        <v>6013.7691197776876</v>
      </c>
      <c r="R65" s="289">
        <f t="shared" si="15"/>
        <v>6576.8437941387256</v>
      </c>
      <c r="S65" s="289">
        <f t="shared" si="15"/>
        <v>6984.1419683558788</v>
      </c>
      <c r="T65" s="289">
        <f t="shared" si="15"/>
        <v>5849.1028671115382</v>
      </c>
      <c r="U65" s="289">
        <f t="shared" si="15"/>
        <v>6159.0759781199686</v>
      </c>
      <c r="V65" s="289">
        <f t="shared" si="15"/>
        <v>6575.985338623248</v>
      </c>
      <c r="W65" s="289">
        <f t="shared" si="15"/>
        <v>5664.2135507358753</v>
      </c>
      <c r="X65" s="289">
        <f t="shared" si="15"/>
        <v>4976.6045479908225</v>
      </c>
      <c r="Y65" s="289">
        <f t="shared" si="15"/>
        <v>4717.7271372627083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0.68877272452094196</v>
      </c>
      <c r="C68" s="291">
        <f t="shared" si="17"/>
        <v>0.62889943644555224</v>
      </c>
      <c r="D68" s="291">
        <f t="shared" si="17"/>
        <v>0.37966824079444311</v>
      </c>
      <c r="E68" s="291">
        <f t="shared" si="17"/>
        <v>0.29041623329484073</v>
      </c>
      <c r="F68" s="291">
        <f t="shared" si="17"/>
        <v>0.18978584606345031</v>
      </c>
      <c r="G68" s="291">
        <f t="shared" si="17"/>
        <v>0.1830884790092015</v>
      </c>
      <c r="H68" s="291">
        <f t="shared" si="17"/>
        <v>0.17660551237110067</v>
      </c>
      <c r="I68" s="291">
        <f t="shared" si="17"/>
        <v>0.17996065775089526</v>
      </c>
      <c r="J68" s="291">
        <f t="shared" si="17"/>
        <v>0.17097634198067205</v>
      </c>
      <c r="K68" s="291">
        <f t="shared" si="17"/>
        <v>0.33722090137319438</v>
      </c>
      <c r="L68" s="291">
        <f t="shared" si="17"/>
        <v>0.36039243144503397</v>
      </c>
      <c r="M68" s="291">
        <f t="shared" si="17"/>
        <v>0.23958853350304499</v>
      </c>
      <c r="N68" s="291">
        <f t="shared" si="17"/>
        <v>0.23328878359558813</v>
      </c>
      <c r="O68" s="291">
        <f t="shared" si="17"/>
        <v>0.23368933487129234</v>
      </c>
      <c r="P68" s="291">
        <f t="shared" si="17"/>
        <v>0.18656377612733063</v>
      </c>
      <c r="Q68" s="291">
        <f t="shared" si="17"/>
        <v>0.15986845995226948</v>
      </c>
      <c r="R68" s="291">
        <f t="shared" si="17"/>
        <v>0.21047659930484858</v>
      </c>
      <c r="S68" s="291">
        <f t="shared" si="17"/>
        <v>0.2504316337487113</v>
      </c>
      <c r="T68" s="291">
        <f t="shared" si="17"/>
        <v>0.35893972531189633</v>
      </c>
      <c r="U68" s="291">
        <f t="shared" si="17"/>
        <v>0.30439950419930395</v>
      </c>
      <c r="V68" s="291">
        <f t="shared" si="17"/>
        <v>0.36812294850752747</v>
      </c>
      <c r="W68" s="291">
        <f t="shared" si="17"/>
        <v>0.30782754162684561</v>
      </c>
      <c r="X68" s="291">
        <f t="shared" si="17"/>
        <v>0.30387691321455801</v>
      </c>
      <c r="Y68" s="291">
        <f t="shared" si="17"/>
        <v>0.34127372053688337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0.40773776220337643</v>
      </c>
      <c r="C69" s="253">
        <f t="shared" si="18"/>
        <v>0.4269369591879113</v>
      </c>
      <c r="D69" s="253">
        <f t="shared" si="18"/>
        <v>0.30955710315664337</v>
      </c>
      <c r="E69" s="253">
        <f t="shared" si="18"/>
        <v>0.21072326406148315</v>
      </c>
      <c r="F69" s="253">
        <f t="shared" si="18"/>
        <v>0.15289133900662766</v>
      </c>
      <c r="G69" s="253">
        <f t="shared" si="18"/>
        <v>0.15388737507731615</v>
      </c>
      <c r="H69" s="253">
        <f t="shared" si="18"/>
        <v>0.13034266581805548</v>
      </c>
      <c r="I69" s="253">
        <f t="shared" si="18"/>
        <v>0.13668879083459737</v>
      </c>
      <c r="J69" s="253">
        <f t="shared" si="18"/>
        <v>0.12063082594122446</v>
      </c>
      <c r="K69" s="253">
        <f t="shared" si="18"/>
        <v>0.23660534313273068</v>
      </c>
      <c r="L69" s="253">
        <f t="shared" si="18"/>
        <v>0.31243836790806867</v>
      </c>
      <c r="M69" s="253">
        <f t="shared" si="18"/>
        <v>0.2077087192897831</v>
      </c>
      <c r="N69" s="253">
        <f t="shared" si="18"/>
        <v>0.20224721841579768</v>
      </c>
      <c r="O69" s="253">
        <f t="shared" si="18"/>
        <v>0.20259447206466788</v>
      </c>
      <c r="P69" s="253">
        <f t="shared" si="18"/>
        <v>0.12130460431064777</v>
      </c>
      <c r="Q69" s="253">
        <f t="shared" si="18"/>
        <v>0.13253300857325787</v>
      </c>
      <c r="R69" s="253">
        <f t="shared" si="18"/>
        <v>0.1362723962898944</v>
      </c>
      <c r="S69" s="253">
        <f t="shared" si="18"/>
        <v>0.14686236023448088</v>
      </c>
      <c r="T69" s="253">
        <f t="shared" si="18"/>
        <v>0.13556525560105928</v>
      </c>
      <c r="U69" s="253">
        <f t="shared" si="18"/>
        <v>0.14619182482669374</v>
      </c>
      <c r="V69" s="253">
        <f t="shared" si="18"/>
        <v>0.16031095824062858</v>
      </c>
      <c r="W69" s="253">
        <f t="shared" si="18"/>
        <v>0.14456505773664652</v>
      </c>
      <c r="X69" s="253">
        <f t="shared" si="18"/>
        <v>0.11828280181308386</v>
      </c>
      <c r="Y69" s="253">
        <f t="shared" si="18"/>
        <v>0.13283935072019182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0.40060187494204974</v>
      </c>
      <c r="C72" s="291">
        <f>IF(PPA_ued!C$32=0,"",PPA_ued!C$32/C$11)</f>
        <v>0.36430242312706501</v>
      </c>
      <c r="D72" s="291">
        <f>IF(PPA_ued!D$32=0,"",PPA_ued!D$32/D$11)</f>
        <v>0.22068588176843293</v>
      </c>
      <c r="E72" s="291">
        <f>IF(PPA_ued!E$32=0,"",PPA_ued!E$32/E$11)</f>
        <v>0.16993922522107577</v>
      </c>
      <c r="F72" s="291">
        <f>IF(PPA_ued!F$32=0,"",PPA_ued!F$32/F$11)</f>
        <v>0.11027402699890262</v>
      </c>
      <c r="G72" s="291">
        <f>IF(PPA_ued!G$32=0,"",PPA_ued!G$32/G$11)</f>
        <v>0.10804443733732105</v>
      </c>
      <c r="H72" s="291">
        <f>IF(PPA_ued!H$32=0,"",PPA_ued!H$32/H$11)</f>
        <v>0.10432678422409133</v>
      </c>
      <c r="I72" s="291">
        <f>IF(PPA_ued!I$32=0,"",PPA_ued!I$32/I$11)</f>
        <v>0.10705539288980064</v>
      </c>
      <c r="J72" s="291">
        <f>IF(PPA_ued!J$32=0,"",PPA_ued!J$32/J$11)</f>
        <v>0.10230796829580513</v>
      </c>
      <c r="K72" s="291">
        <f>IF(PPA_ued!K$32=0,"",PPA_ued!K$32/K$11)</f>
        <v>0.20200096393897179</v>
      </c>
      <c r="L72" s="291">
        <f>IF(PPA_ued!L$32=0,"",PPA_ued!L$32/L$11)</f>
        <v>0.2137011792171653</v>
      </c>
      <c r="M72" s="291">
        <f>IF(PPA_ued!M$32=0,"",PPA_ued!M$32/M$11)</f>
        <v>0.14630024445408304</v>
      </c>
      <c r="N72" s="291">
        <f>IF(PPA_ued!N$32=0,"",PPA_ued!N$32/N$11)</f>
        <v>0.14252612440667492</v>
      </c>
      <c r="O72" s="291">
        <f>IF(PPA_ued!O$32=0,"",PPA_ued!O$32/O$11)</f>
        <v>0.14053349659309614</v>
      </c>
      <c r="P72" s="291">
        <f>IF(PPA_ued!P$32=0,"",PPA_ued!P$32/P$11)</f>
        <v>0.10926223131508765</v>
      </c>
      <c r="Q72" s="291">
        <f>IF(PPA_ued!Q$32=0,"",PPA_ued!Q$32/Q$11)</f>
        <v>9.3171835208064158E-2</v>
      </c>
      <c r="R72" s="291">
        <f>IF(PPA_ued!R$32=0,"",PPA_ued!R$32/R$11)</f>
        <v>0.1240862867395727</v>
      </c>
      <c r="S72" s="291">
        <f>IF(PPA_ued!S$32=0,"",PPA_ued!S$32/S$11)</f>
        <v>0.14669811241783293</v>
      </c>
      <c r="T72" s="291">
        <f>IF(PPA_ued!T$32=0,"",PPA_ued!T$32/T$11)</f>
        <v>0.21101367203721119</v>
      </c>
      <c r="U72" s="291">
        <f>IF(PPA_ued!U$32=0,"",PPA_ued!U$32/U$11)</f>
        <v>0.18356150457358772</v>
      </c>
      <c r="V72" s="291">
        <f>IF(PPA_ued!V$32=0,"",PPA_ued!V$32/V$11)</f>
        <v>0.22093934843905078</v>
      </c>
      <c r="W72" s="291">
        <f>IF(PPA_ued!W$32=0,"",PPA_ued!W$32/W$11)</f>
        <v>0.18553248408672188</v>
      </c>
      <c r="X72" s="291">
        <f>IF(PPA_ued!X$32=0,"",PPA_ued!X$32/X$11)</f>
        <v>0.18282797405339812</v>
      </c>
      <c r="Y72" s="291">
        <f>IF(PPA_ued!Y$32=0,"",PPA_ued!Y$32/Y$11)</f>
        <v>0.20419552236891123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0.25225158276614001</v>
      </c>
      <c r="C73" s="253">
        <f>IF(PPA_ued!C$83=0,"",PPA_ued!C$83/C$12)</f>
        <v>0.26491666536876585</v>
      </c>
      <c r="D73" s="253">
        <f>IF(PPA_ued!D$83=0,"",PPA_ued!D$83/D$12)</f>
        <v>0.19206123652376864</v>
      </c>
      <c r="E73" s="253">
        <f>IF(PPA_ued!E$83=0,"",PPA_ued!E$83/E$12)</f>
        <v>0.13292469991948094</v>
      </c>
      <c r="F73" s="253">
        <f>IF(PPA_ued!F$83=0,"",PPA_ued!F$83/F$12)</f>
        <v>9.9021611604011989E-2</v>
      </c>
      <c r="G73" s="253">
        <f>IF(PPA_ued!G$83=0,"",PPA_ued!G$83/G$12)</f>
        <v>0.10035759619563153</v>
      </c>
      <c r="H73" s="253">
        <f>IF(PPA_ued!H$83=0,"",PPA_ued!H$83/H$12)</f>
        <v>8.6223401996415885E-2</v>
      </c>
      <c r="I73" s="253">
        <f>IF(PPA_ued!I$83=0,"",PPA_ued!I$83/I$12)</f>
        <v>9.0686885049276217E-2</v>
      </c>
      <c r="J73" s="253">
        <f>IF(PPA_ued!J$83=0,"",PPA_ued!J$83/J$12)</f>
        <v>7.8576813076977475E-2</v>
      </c>
      <c r="K73" s="253">
        <f>IF(PPA_ued!K$83=0,"",PPA_ued!K$83/K$12)</f>
        <v>0.15305976786654779</v>
      </c>
      <c r="L73" s="253">
        <f>IF(PPA_ued!L$83=0,"",PPA_ued!L$83/L$12)</f>
        <v>0.20437890081158158</v>
      </c>
      <c r="M73" s="253">
        <f>IF(PPA_ued!M$83=0,"",PPA_ued!M$83/M$12)</f>
        <v>0.13694295670773396</v>
      </c>
      <c r="N73" s="253">
        <f>IF(PPA_ued!N$83=0,"",PPA_ued!N$83/N$12)</f>
        <v>0.13423057106372974</v>
      </c>
      <c r="O73" s="253">
        <f>IF(PPA_ued!O$83=0,"",PPA_ued!O$83/O$12)</f>
        <v>0.13479504514102486</v>
      </c>
      <c r="P73" s="253">
        <f>IF(PPA_ued!P$83=0,"",PPA_ued!P$83/P$12)</f>
        <v>8.2886859723257975E-2</v>
      </c>
      <c r="Q73" s="253">
        <f>IF(PPA_ued!Q$83=0,"",PPA_ued!Q$83/Q$12)</f>
        <v>9.1628571087631644E-2</v>
      </c>
      <c r="R73" s="253">
        <f>IF(PPA_ued!R$83=0,"",PPA_ued!R$83/R$12)</f>
        <v>9.4380662400509421E-2</v>
      </c>
      <c r="S73" s="253">
        <f>IF(PPA_ued!S$83=0,"",PPA_ued!S$83/S$12)</f>
        <v>0.10236984022316807</v>
      </c>
      <c r="T73" s="253">
        <f>IF(PPA_ued!T$83=0,"",PPA_ued!T$83/T$12)</f>
        <v>9.4029581824351338E-2</v>
      </c>
      <c r="U73" s="253">
        <f>IF(PPA_ued!U$83=0,"",PPA_ued!U$83/U$12)</f>
        <v>0.10259791205079968</v>
      </c>
      <c r="V73" s="253">
        <f>IF(PPA_ued!V$83=0,"",PPA_ued!V$83/V$12)</f>
        <v>0.11283725951231328</v>
      </c>
      <c r="W73" s="253">
        <f>IF(PPA_ued!W$83=0,"",PPA_ued!W$83/W$12)</f>
        <v>0.1024430910953555</v>
      </c>
      <c r="X73" s="253">
        <f>IF(PPA_ued!X$83=0,"",PPA_ued!X$83/X$12)</f>
        <v>8.3855188505457909E-2</v>
      </c>
      <c r="Y73" s="253">
        <f>IF(PPA_ued!Y$83=0,"",PPA_ued!Y$83/Y$12)</f>
        <v>9.4362060401720835E-2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1.6865777869029794</v>
      </c>
      <c r="C74" s="254">
        <f t="shared" si="19"/>
        <v>1.5812572699358096</v>
      </c>
      <c r="D74" s="254">
        <f t="shared" si="19"/>
        <v>1.5932397314010902</v>
      </c>
      <c r="E74" s="254">
        <f t="shared" si="19"/>
        <v>0.86682166673922012</v>
      </c>
      <c r="F74" s="254">
        <f t="shared" si="19"/>
        <v>0.13740327082089165</v>
      </c>
      <c r="G74" s="254">
        <f t="shared" si="19"/>
        <v>0.1501630091663925</v>
      </c>
      <c r="H74" s="254">
        <f t="shared" si="19"/>
        <v>0.1020208500615645</v>
      </c>
      <c r="I74" s="254">
        <f t="shared" si="19"/>
        <v>0.1448693882926409</v>
      </c>
      <c r="J74" s="254">
        <f t="shared" si="19"/>
        <v>1.3953707280243639</v>
      </c>
      <c r="K74" s="254">
        <f t="shared" si="19"/>
        <v>1.4850934726723901</v>
      </c>
      <c r="L74" s="254">
        <f t="shared" si="19"/>
        <v>1.2232523318679362</v>
      </c>
      <c r="M74" s="254">
        <f t="shared" si="19"/>
        <v>1.2639247370855999</v>
      </c>
      <c r="N74" s="254">
        <f t="shared" si="19"/>
        <v>1.3717627454043353</v>
      </c>
      <c r="O74" s="254">
        <f t="shared" si="19"/>
        <v>1.187560556853746</v>
      </c>
      <c r="P74" s="254">
        <f t="shared" si="19"/>
        <v>0.87582634864543862</v>
      </c>
      <c r="Q74" s="254">
        <f t="shared" si="19"/>
        <v>0.7921379622471213</v>
      </c>
      <c r="R74" s="254">
        <f t="shared" si="19"/>
        <v>0.92590789055688083</v>
      </c>
      <c r="S74" s="254">
        <f t="shared" si="19"/>
        <v>0.90253529222604478</v>
      </c>
      <c r="T74" s="254">
        <f t="shared" si="19"/>
        <v>0.82256320641624969</v>
      </c>
      <c r="U74" s="254">
        <f t="shared" si="19"/>
        <v>0.73870851159959838</v>
      </c>
      <c r="V74" s="254">
        <f t="shared" si="19"/>
        <v>0.6758491159762916</v>
      </c>
      <c r="W74" s="254">
        <f t="shared" si="19"/>
        <v>0.59679014489431259</v>
      </c>
      <c r="X74" s="254">
        <f t="shared" si="19"/>
        <v>0.57888089689000422</v>
      </c>
      <c r="Y74" s="254">
        <f t="shared" si="19"/>
        <v>0.49532929022618077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1.8711855942379465</v>
      </c>
      <c r="C76" s="293">
        <f t="shared" si="21"/>
        <v>1.7344041447489991</v>
      </c>
      <c r="D76" s="293">
        <f t="shared" si="21"/>
        <v>1.7597187834436947</v>
      </c>
      <c r="E76" s="293">
        <f t="shared" si="21"/>
        <v>0.923341079059249</v>
      </c>
      <c r="F76" s="293">
        <f t="shared" si="21"/>
        <v>0.15157402789010929</v>
      </c>
      <c r="G76" s="293">
        <f t="shared" si="21"/>
        <v>0.1638586153779768</v>
      </c>
      <c r="H76" s="293">
        <f t="shared" si="21"/>
        <v>0.11257941185442472</v>
      </c>
      <c r="I76" s="293">
        <f t="shared" si="21"/>
        <v>0.1615327709603285</v>
      </c>
      <c r="J76" s="293">
        <f t="shared" si="21"/>
        <v>1.5832886109884308</v>
      </c>
      <c r="K76" s="293">
        <f t="shared" si="21"/>
        <v>1.657236021644561</v>
      </c>
      <c r="L76" s="293">
        <f t="shared" si="21"/>
        <v>1.3930927255530283</v>
      </c>
      <c r="M76" s="293">
        <f t="shared" si="21"/>
        <v>1.4213854757131796</v>
      </c>
      <c r="N76" s="293">
        <f t="shared" si="21"/>
        <v>1.5537977157154039</v>
      </c>
      <c r="O76" s="293">
        <f t="shared" si="21"/>
        <v>1.344799827431616</v>
      </c>
      <c r="P76" s="293">
        <f t="shared" si="21"/>
        <v>1.0039108771148522</v>
      </c>
      <c r="Q76" s="293">
        <f t="shared" si="21"/>
        <v>0.94317098435305102</v>
      </c>
      <c r="R76" s="293">
        <f t="shared" si="21"/>
        <v>1.0600039195028892</v>
      </c>
      <c r="S76" s="293">
        <f t="shared" si="21"/>
        <v>1.0037661922524939</v>
      </c>
      <c r="T76" s="293">
        <f t="shared" si="21"/>
        <v>0.87924848763686214</v>
      </c>
      <c r="U76" s="293">
        <f t="shared" si="21"/>
        <v>0.79806819286936048</v>
      </c>
      <c r="V76" s="293">
        <f t="shared" si="21"/>
        <v>0.73118669022811822</v>
      </c>
      <c r="W76" s="293">
        <f t="shared" si="21"/>
        <v>0.64834149132878571</v>
      </c>
      <c r="X76" s="293">
        <f t="shared" si="21"/>
        <v>0.61958899284395852</v>
      </c>
      <c r="Y76" s="293">
        <f t="shared" si="21"/>
        <v>0.53021586615653893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0.48690444630648222</v>
      </c>
      <c r="C77" s="256">
        <f t="shared" si="22"/>
        <v>0.58603271491098041</v>
      </c>
      <c r="D77" s="256">
        <f t="shared" si="22"/>
        <v>0.51137605842597944</v>
      </c>
      <c r="E77" s="256">
        <f t="shared" si="22"/>
        <v>0.49953041743962012</v>
      </c>
      <c r="F77" s="256">
        <f t="shared" si="22"/>
        <v>4.531464403186819E-2</v>
      </c>
      <c r="G77" s="256">
        <f t="shared" si="22"/>
        <v>6.1162148950696799E-2</v>
      </c>
      <c r="H77" s="256">
        <f t="shared" si="22"/>
        <v>3.3406064583117991E-2</v>
      </c>
      <c r="I77" s="256">
        <f t="shared" si="22"/>
        <v>3.6582440740580174E-2</v>
      </c>
      <c r="J77" s="256">
        <f t="shared" si="22"/>
        <v>0.17418686983429807</v>
      </c>
      <c r="K77" s="256">
        <f t="shared" si="22"/>
        <v>0.36642558009770981</v>
      </c>
      <c r="L77" s="256">
        <f t="shared" si="22"/>
        <v>0.11954498924882036</v>
      </c>
      <c r="M77" s="256">
        <f t="shared" si="22"/>
        <v>0.24066654963861786</v>
      </c>
      <c r="N77" s="256">
        <f t="shared" si="22"/>
        <v>0.18880897930378779</v>
      </c>
      <c r="O77" s="256">
        <f t="shared" si="22"/>
        <v>0.16574157893352251</v>
      </c>
      <c r="P77" s="256">
        <f t="shared" si="22"/>
        <v>4.3469384084259342E-2</v>
      </c>
      <c r="Q77" s="256">
        <f t="shared" si="22"/>
        <v>2.2345679290854237E-2</v>
      </c>
      <c r="R77" s="256">
        <f t="shared" si="22"/>
        <v>5.0773504961743175E-2</v>
      </c>
      <c r="S77" s="256">
        <f t="shared" si="22"/>
        <v>4.0539085893916603E-2</v>
      </c>
      <c r="T77" s="256">
        <f t="shared" si="22"/>
        <v>0.18839226171190854</v>
      </c>
      <c r="U77" s="256">
        <f t="shared" si="22"/>
        <v>0.12150841261250439</v>
      </c>
      <c r="V77" s="256">
        <f t="shared" si="22"/>
        <v>0.10909615026587441</v>
      </c>
      <c r="W77" s="256">
        <f t="shared" si="22"/>
        <v>4.8642281102454971E-2</v>
      </c>
      <c r="X77" s="256">
        <f t="shared" si="22"/>
        <v>5.6640496646387574E-2</v>
      </c>
      <c r="Y77" s="256">
        <f t="shared" si="22"/>
        <v>4.7772632267833799E-2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36.256996218782383</v>
      </c>
      <c r="C32" s="223">
        <v>42.872074582493298</v>
      </c>
      <c r="D32" s="223">
        <v>29.614122781966561</v>
      </c>
      <c r="E32" s="223">
        <v>26.718293463125349</v>
      </c>
      <c r="F32" s="223">
        <v>18.78879876028158</v>
      </c>
      <c r="G32" s="223">
        <v>20.688998128039771</v>
      </c>
      <c r="H32" s="223">
        <v>21.016055972160981</v>
      </c>
      <c r="I32" s="223">
        <v>22.35111369266119</v>
      </c>
      <c r="J32" s="223">
        <v>20.97879716102846</v>
      </c>
      <c r="K32" s="223">
        <v>28.933553337820079</v>
      </c>
      <c r="L32" s="223">
        <v>46.573513915641733</v>
      </c>
      <c r="M32" s="223">
        <v>37.500397263896602</v>
      </c>
      <c r="N32" s="223">
        <v>27.528076464279401</v>
      </c>
      <c r="O32" s="223">
        <v>31.945332076905661</v>
      </c>
      <c r="P32" s="223">
        <v>26.029378045285171</v>
      </c>
      <c r="Q32" s="223">
        <v>22.75247922040699</v>
      </c>
      <c r="R32" s="223">
        <v>26.81050921945161</v>
      </c>
      <c r="S32" s="223">
        <v>33.557838922327313</v>
      </c>
      <c r="T32" s="223">
        <v>48.097923191794109</v>
      </c>
      <c r="U32" s="223">
        <v>48.426917123067263</v>
      </c>
      <c r="V32" s="223">
        <v>44.520789392500369</v>
      </c>
      <c r="W32" s="223">
        <v>47.491633122189739</v>
      </c>
      <c r="X32" s="223">
        <v>46.881218540002358</v>
      </c>
      <c r="Y32" s="223">
        <v>45.116385854975981</v>
      </c>
      <c r="DA32" s="89" t="s">
        <v>1872</v>
      </c>
    </row>
    <row r="33" spans="1:105" ht="12" customHeight="1" x14ac:dyDescent="0.25">
      <c r="A33" s="55" t="s">
        <v>91</v>
      </c>
      <c r="B33" s="259">
        <v>0.1913688537359407</v>
      </c>
      <c r="C33" s="259">
        <v>0.22628404517135259</v>
      </c>
      <c r="D33" s="259">
        <v>0.15630695651028151</v>
      </c>
      <c r="E33" s="259">
        <v>0.14102241572771659</v>
      </c>
      <c r="F33" s="259">
        <v>9.9169574341916214E-2</v>
      </c>
      <c r="G33" s="259">
        <v>0.1091990586573077</v>
      </c>
      <c r="H33" s="259">
        <v>0.1109253098983765</v>
      </c>
      <c r="I33" s="259">
        <v>0.11797190758431909</v>
      </c>
      <c r="J33" s="259">
        <v>0.1107286533431248</v>
      </c>
      <c r="K33" s="259">
        <v>0.1527148278736884</v>
      </c>
      <c r="L33" s="259">
        <v>0.24582069399442019</v>
      </c>
      <c r="M33" s="259">
        <v>0.1979316762999615</v>
      </c>
      <c r="N33" s="259">
        <v>0.14529654930211169</v>
      </c>
      <c r="O33" s="259">
        <v>0.1686113638601173</v>
      </c>
      <c r="P33" s="259">
        <v>0.13738623602568639</v>
      </c>
      <c r="Q33" s="259">
        <v>0.1200903638539431</v>
      </c>
      <c r="R33" s="259">
        <v>0.14150914175489721</v>
      </c>
      <c r="S33" s="259">
        <v>0.1771223719087783</v>
      </c>
      <c r="T33" s="259">
        <v>0.25386671231439761</v>
      </c>
      <c r="U33" s="259">
        <v>0.2556031824604873</v>
      </c>
      <c r="V33" s="259">
        <v>0.2349861632829304</v>
      </c>
      <c r="W33" s="259">
        <v>0.2506666392872165</v>
      </c>
      <c r="X33" s="259">
        <v>0.24744479657829621</v>
      </c>
      <c r="Y33" s="259">
        <v>0.23812979414567881</v>
      </c>
      <c r="DA33" s="67" t="s">
        <v>1873</v>
      </c>
    </row>
    <row r="34" spans="1:105" ht="12" customHeight="1" x14ac:dyDescent="0.25">
      <c r="A34" s="173" t="s">
        <v>92</v>
      </c>
      <c r="B34" s="224">
        <v>0.27156678366269033</v>
      </c>
      <c r="C34" s="224">
        <v>0.32111406397490527</v>
      </c>
      <c r="D34" s="224">
        <v>0.22181131681006211</v>
      </c>
      <c r="E34" s="224">
        <v>0.200121404898849</v>
      </c>
      <c r="F34" s="224">
        <v>0.14072907798461851</v>
      </c>
      <c r="G34" s="224">
        <v>0.15496166988321719</v>
      </c>
      <c r="H34" s="224">
        <v>0.1574113501116291</v>
      </c>
      <c r="I34" s="224">
        <v>0.16741100173715889</v>
      </c>
      <c r="J34" s="224">
        <v>0.1571322796821768</v>
      </c>
      <c r="K34" s="224">
        <v>0.21671381634800529</v>
      </c>
      <c r="L34" s="224">
        <v>0.34883803671578151</v>
      </c>
      <c r="M34" s="224">
        <v>0.28087992203744011</v>
      </c>
      <c r="N34" s="224">
        <v>0.20618672161619109</v>
      </c>
      <c r="O34" s="224">
        <v>0.23927219544123779</v>
      </c>
      <c r="P34" s="224">
        <v>0.194961392664766</v>
      </c>
      <c r="Q34" s="224">
        <v>0.17041725037292529</v>
      </c>
      <c r="R34" s="224">
        <v>0.20081210570593411</v>
      </c>
      <c r="S34" s="224">
        <v>0.25134995541304272</v>
      </c>
      <c r="T34" s="224">
        <v>0.36025594132142008</v>
      </c>
      <c r="U34" s="224">
        <v>0.36272012294394551</v>
      </c>
      <c r="V34" s="224">
        <v>0.33346302348675422</v>
      </c>
      <c r="W34" s="224">
        <v>0.3557147972297256</v>
      </c>
      <c r="X34" s="224">
        <v>0.3511427603237835</v>
      </c>
      <c r="Y34" s="224">
        <v>0.33792407190583129</v>
      </c>
      <c r="DA34" s="177" t="s">
        <v>1874</v>
      </c>
    </row>
    <row r="35" spans="1:105" ht="12" customHeight="1" x14ac:dyDescent="0.25">
      <c r="A35" s="173" t="s">
        <v>93</v>
      </c>
      <c r="B35" s="224">
        <v>0.96634251743783384</v>
      </c>
      <c r="C35" s="224">
        <v>1.142651427324894</v>
      </c>
      <c r="D35" s="224">
        <v>0.78929279712158151</v>
      </c>
      <c r="E35" s="224">
        <v>0.71211147252585905</v>
      </c>
      <c r="F35" s="224">
        <v>0.50076997511328936</v>
      </c>
      <c r="G35" s="224">
        <v>0.55141519209991563</v>
      </c>
      <c r="H35" s="224">
        <v>0.5601321276798632</v>
      </c>
      <c r="I35" s="224">
        <v>0.59571486130798723</v>
      </c>
      <c r="J35" s="224">
        <v>0.55913908420929526</v>
      </c>
      <c r="K35" s="224">
        <v>0.77115386509643769</v>
      </c>
      <c r="L35" s="224">
        <v>1.241304337855633</v>
      </c>
      <c r="M35" s="224">
        <v>0.99948236414854541</v>
      </c>
      <c r="N35" s="224">
        <v>0.73369427932808651</v>
      </c>
      <c r="O35" s="224">
        <v>0.85142554099236645</v>
      </c>
      <c r="P35" s="224">
        <v>0.69375009877815019</v>
      </c>
      <c r="Q35" s="224">
        <v>0.60641228842167605</v>
      </c>
      <c r="R35" s="224">
        <v>0.71456926043243862</v>
      </c>
      <c r="S35" s="224">
        <v>0.89440300980777443</v>
      </c>
      <c r="T35" s="224">
        <v>1.281933779099016</v>
      </c>
      <c r="U35" s="224">
        <v>1.2907023164010341</v>
      </c>
      <c r="V35" s="224">
        <v>1.1865939318590271</v>
      </c>
      <c r="W35" s="224">
        <v>1.2657745840957479</v>
      </c>
      <c r="X35" s="224">
        <v>1.2495054601847959</v>
      </c>
      <c r="Y35" s="224">
        <v>1.202468114634847</v>
      </c>
      <c r="DA35" s="177" t="s">
        <v>1875</v>
      </c>
    </row>
    <row r="36" spans="1:105" ht="12" customHeight="1" x14ac:dyDescent="0.25">
      <c r="A36" s="173" t="s">
        <v>94</v>
      </c>
      <c r="B36" s="224">
        <v>0.76547541494376259</v>
      </c>
      <c r="C36" s="224">
        <v>0.90513618068541035</v>
      </c>
      <c r="D36" s="224">
        <v>0.62522782604112581</v>
      </c>
      <c r="E36" s="224">
        <v>0.56408966291086637</v>
      </c>
      <c r="F36" s="224">
        <v>0.39667829736766469</v>
      </c>
      <c r="G36" s="224">
        <v>0.43679623462923067</v>
      </c>
      <c r="H36" s="224">
        <v>0.44370123959350588</v>
      </c>
      <c r="I36" s="224">
        <v>0.47188763033727621</v>
      </c>
      <c r="J36" s="224">
        <v>0.44291461337249921</v>
      </c>
      <c r="K36" s="224">
        <v>0.61085931149475359</v>
      </c>
      <c r="L36" s="224">
        <v>0.98328277597768021</v>
      </c>
      <c r="M36" s="224">
        <v>0.79172670519984578</v>
      </c>
      <c r="N36" s="224">
        <v>0.58118619720844689</v>
      </c>
      <c r="O36" s="224">
        <v>0.67444545544046919</v>
      </c>
      <c r="P36" s="224">
        <v>0.54954494410274557</v>
      </c>
      <c r="Q36" s="224">
        <v>0.48036145541577208</v>
      </c>
      <c r="R36" s="224">
        <v>0.56603656701958871</v>
      </c>
      <c r="S36" s="224">
        <v>0.70848948763511299</v>
      </c>
      <c r="T36" s="224">
        <v>1.01546684925759</v>
      </c>
      <c r="U36" s="224">
        <v>1.022412729841949</v>
      </c>
      <c r="V36" s="224">
        <v>0.93994465313172126</v>
      </c>
      <c r="W36" s="224">
        <v>1.002666557148866</v>
      </c>
      <c r="X36" s="224">
        <v>0.98977918631318462</v>
      </c>
      <c r="Y36" s="224">
        <v>0.95251917658271468</v>
      </c>
      <c r="DA36" s="177" t="s">
        <v>1876</v>
      </c>
    </row>
    <row r="37" spans="1:105" ht="12" customHeight="1" x14ac:dyDescent="0.25">
      <c r="A37" s="56" t="s">
        <v>95</v>
      </c>
      <c r="B37" s="260">
        <v>0.4424909866883181</v>
      </c>
      <c r="C37" s="260">
        <v>0.52127153450467545</v>
      </c>
      <c r="D37" s="260">
        <v>0.35975589169101102</v>
      </c>
      <c r="E37" s="260">
        <v>0.29480976191493818</v>
      </c>
      <c r="F37" s="260">
        <v>0.2691166788045497</v>
      </c>
      <c r="G37" s="260">
        <v>0.27357849483632929</v>
      </c>
      <c r="H37" s="260">
        <v>0.30631017400158161</v>
      </c>
      <c r="I37" s="260">
        <v>0.35027683560433681</v>
      </c>
      <c r="J37" s="260">
        <v>0.29568364706519779</v>
      </c>
      <c r="K37" s="260">
        <v>0.35828718896881229</v>
      </c>
      <c r="L37" s="260">
        <v>0.71999819746666582</v>
      </c>
      <c r="M37" s="260">
        <v>0.49076457349220559</v>
      </c>
      <c r="N37" s="260">
        <v>0.38049275629790502</v>
      </c>
      <c r="O37" s="260">
        <v>0.4524565252750089</v>
      </c>
      <c r="P37" s="260">
        <v>0.53243782435969966</v>
      </c>
      <c r="Q37" s="260">
        <v>0.56069147699103083</v>
      </c>
      <c r="R37" s="260">
        <v>0.52528434534661761</v>
      </c>
      <c r="S37" s="260">
        <v>0.70394175758012223</v>
      </c>
      <c r="T37" s="260">
        <v>0.64832504787020473</v>
      </c>
      <c r="U37" s="260">
        <v>0.72358695359794833</v>
      </c>
      <c r="V37" s="260">
        <v>0.68616029994844041</v>
      </c>
      <c r="W37" s="260">
        <v>0.92779689416944489</v>
      </c>
      <c r="X37" s="260">
        <v>0.8791695639601349</v>
      </c>
      <c r="Y37" s="260">
        <v>0.87646034711736398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1.221465473153407E-2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1.0931169797936549E-3</v>
      </c>
      <c r="T38" s="226">
        <v>1.699169223199499E-3</v>
      </c>
      <c r="U38" s="226">
        <v>2.8865652157987419E-3</v>
      </c>
      <c r="V38" s="226">
        <v>4.0844897901037916E-3</v>
      </c>
      <c r="W38" s="226">
        <v>2.6708133453277618E-3</v>
      </c>
      <c r="X38" s="226">
        <v>3.0763127259335861E-3</v>
      </c>
      <c r="Y38" s="226">
        <v>2.0385105186271129E-3</v>
      </c>
      <c r="DA38" s="69" t="s">
        <v>1878</v>
      </c>
    </row>
    <row r="39" spans="1:105" ht="12" customHeight="1" x14ac:dyDescent="0.25">
      <c r="A39" s="37" t="s">
        <v>35</v>
      </c>
      <c r="B39" s="226">
        <v>0.37734507066242762</v>
      </c>
      <c r="C39" s="226">
        <v>0.47120974796720672</v>
      </c>
      <c r="D39" s="226">
        <v>0.31144361204597909</v>
      </c>
      <c r="E39" s="226">
        <v>0.24085740786908399</v>
      </c>
      <c r="F39" s="226">
        <v>2.732177123731078E-2</v>
      </c>
      <c r="G39" s="226">
        <v>3.7218004353134312E-2</v>
      </c>
      <c r="H39" s="226">
        <v>2.2841121349026161E-2</v>
      </c>
      <c r="I39" s="226">
        <v>2.894707660071159E-2</v>
      </c>
      <c r="J39" s="226">
        <v>0.131849141709314</v>
      </c>
      <c r="K39" s="226">
        <v>0.26777494159979709</v>
      </c>
      <c r="L39" s="226">
        <v>0.22782833060872931</v>
      </c>
      <c r="M39" s="226">
        <v>0.26034244036619758</v>
      </c>
      <c r="N39" s="226">
        <v>0.1804327896979776</v>
      </c>
      <c r="O39" s="226">
        <v>0.1886759236624744</v>
      </c>
      <c r="P39" s="226">
        <v>6.1282808864422438E-2</v>
      </c>
      <c r="Q39" s="226">
        <v>3.2673943874615058E-2</v>
      </c>
      <c r="R39" s="226">
        <v>7.099400228581812E-2</v>
      </c>
      <c r="S39" s="226">
        <v>7.4834209970737225E-2</v>
      </c>
      <c r="T39" s="226">
        <v>0.27998342643465851</v>
      </c>
      <c r="U39" s="226">
        <v>0.2082218544767245</v>
      </c>
      <c r="V39" s="226">
        <v>0.17646686342042961</v>
      </c>
      <c r="W39" s="226">
        <v>0.1079229665547712</v>
      </c>
      <c r="X39" s="226">
        <v>0.1174272269023101</v>
      </c>
      <c r="Y39" s="226">
        <v>9.8548815344921728E-2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1.72929579618115E-2</v>
      </c>
      <c r="U41" s="226">
        <v>2.0233479697500219E-2</v>
      </c>
      <c r="V41" s="226">
        <v>2.1038930070024841E-2</v>
      </c>
      <c r="W41" s="226">
        <v>5.0048352386096229E-2</v>
      </c>
      <c r="X41" s="226">
        <v>6.3668987382209441E-2</v>
      </c>
      <c r="Y41" s="226">
        <v>6.8627456603035042E-2</v>
      </c>
      <c r="DA41" s="69" t="s">
        <v>1881</v>
      </c>
    </row>
    <row r="42" spans="1:105" ht="12" customHeight="1" x14ac:dyDescent="0.25">
      <c r="A42" s="37" t="s">
        <v>40</v>
      </c>
      <c r="B42" s="226">
        <v>6.5145916025890566E-2</v>
      </c>
      <c r="C42" s="226">
        <v>5.0061786537468768E-2</v>
      </c>
      <c r="D42" s="226">
        <v>4.8312279645031868E-2</v>
      </c>
      <c r="E42" s="226">
        <v>5.3952354045854217E-2</v>
      </c>
      <c r="F42" s="226">
        <v>0.2417949075672389</v>
      </c>
      <c r="G42" s="226">
        <v>0.23636049048319499</v>
      </c>
      <c r="H42" s="226">
        <v>0.2834690526525554</v>
      </c>
      <c r="I42" s="226">
        <v>0.3213297590036252</v>
      </c>
      <c r="J42" s="226">
        <v>0.16383450535588381</v>
      </c>
      <c r="K42" s="226">
        <v>9.0512247369015253E-2</v>
      </c>
      <c r="L42" s="226">
        <v>0.49216986685793662</v>
      </c>
      <c r="M42" s="226">
        <v>0.21820747839447391</v>
      </c>
      <c r="N42" s="226">
        <v>0.20005996659992739</v>
      </c>
      <c r="O42" s="226">
        <v>0.26378060161253453</v>
      </c>
      <c r="P42" s="226">
        <v>0.47115501549527722</v>
      </c>
      <c r="Q42" s="226">
        <v>0.52801753311641575</v>
      </c>
      <c r="R42" s="226">
        <v>0.45429034306079952</v>
      </c>
      <c r="S42" s="226">
        <v>0.62801443062959139</v>
      </c>
      <c r="T42" s="226">
        <v>0.34934949425053519</v>
      </c>
      <c r="U42" s="226">
        <v>0.49224505420792491</v>
      </c>
      <c r="V42" s="226">
        <v>0.48457001666788219</v>
      </c>
      <c r="W42" s="226">
        <v>0.76715476188324971</v>
      </c>
      <c r="X42" s="226">
        <v>0.69499703694968185</v>
      </c>
      <c r="Y42" s="226">
        <v>0.70724556465078015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1.9752752530408444</v>
      </c>
      <c r="C43" s="261">
        <f t="shared" si="1"/>
        <v>2.120902217885146</v>
      </c>
      <c r="D43" s="261">
        <f t="shared" si="1"/>
        <v>1.5689233562384537</v>
      </c>
      <c r="E43" s="261">
        <f t="shared" si="1"/>
        <v>1.318408411894411</v>
      </c>
      <c r="F43" s="261">
        <f t="shared" si="1"/>
        <v>1.3684369221169699</v>
      </c>
      <c r="G43" s="261">
        <f t="shared" si="1"/>
        <v>1.4249888111460254</v>
      </c>
      <c r="H43" s="261">
        <f t="shared" si="1"/>
        <v>1.5428326858358943</v>
      </c>
      <c r="I43" s="261">
        <f t="shared" si="1"/>
        <v>1.737566999188275</v>
      </c>
      <c r="J43" s="261">
        <f t="shared" si="1"/>
        <v>1.6949516322040372</v>
      </c>
      <c r="K43" s="261">
        <f t="shared" si="1"/>
        <v>1.7875124522595691</v>
      </c>
      <c r="L43" s="261">
        <f t="shared" si="1"/>
        <v>4.1278361243467767</v>
      </c>
      <c r="M43" s="261">
        <f t="shared" si="1"/>
        <v>2.6770417476112529</v>
      </c>
      <c r="N43" s="261">
        <f t="shared" si="1"/>
        <v>2.1597419403497433</v>
      </c>
      <c r="O43" s="261">
        <f t="shared" si="1"/>
        <v>2.5510126881952573</v>
      </c>
      <c r="P43" s="261">
        <f t="shared" si="1"/>
        <v>2.8289450139485464</v>
      </c>
      <c r="Q43" s="261">
        <f t="shared" si="1"/>
        <v>2.8114983419283757</v>
      </c>
      <c r="R43" s="261">
        <f t="shared" si="1"/>
        <v>2.8354014900855131</v>
      </c>
      <c r="S43" s="261">
        <f t="shared" si="1"/>
        <v>3.7515061210611962</v>
      </c>
      <c r="T43" s="261">
        <f t="shared" si="1"/>
        <v>3.46031054261808</v>
      </c>
      <c r="U43" s="261">
        <f t="shared" si="1"/>
        <v>3.8628218780970358</v>
      </c>
      <c r="V43" s="261">
        <f t="shared" si="1"/>
        <v>3.6492403220171425</v>
      </c>
      <c r="W43" s="261">
        <f t="shared" si="1"/>
        <v>4.6670893711475818</v>
      </c>
      <c r="X43" s="261">
        <f t="shared" si="1"/>
        <v>4.4220095866541635</v>
      </c>
      <c r="Y43" s="261">
        <f t="shared" si="1"/>
        <v>4.3092394252712873</v>
      </c>
      <c r="DA43" s="70"/>
    </row>
    <row r="44" spans="1:105" ht="12" customHeight="1" x14ac:dyDescent="0.25">
      <c r="A44" s="60" t="s">
        <v>1884</v>
      </c>
      <c r="B44" s="262">
        <v>0.85913839449918838</v>
      </c>
      <c r="C44" s="262">
        <v>1.036062346402405</v>
      </c>
      <c r="D44" s="262">
        <v>0.70594564902190049</v>
      </c>
      <c r="E44" s="262">
        <v>0.64695128331556895</v>
      </c>
      <c r="F44" s="262">
        <v>0.41166031086622512</v>
      </c>
      <c r="G44" s="262">
        <v>0.46167957981776692</v>
      </c>
      <c r="H44" s="262">
        <v>0.4591509369844094</v>
      </c>
      <c r="I44" s="262">
        <v>0.47848352618815382</v>
      </c>
      <c r="J44" s="262">
        <v>0.44415438287719511</v>
      </c>
      <c r="K44" s="262">
        <v>0.66565897028156207</v>
      </c>
      <c r="L44" s="262">
        <v>0.94983774437135171</v>
      </c>
      <c r="M44" s="262">
        <v>0.82817562364047714</v>
      </c>
      <c r="N44" s="262">
        <v>0.58907707087782657</v>
      </c>
      <c r="O44" s="262">
        <v>0.67906954721863944</v>
      </c>
      <c r="P44" s="262">
        <v>0.47785003416217059</v>
      </c>
      <c r="Q44" s="262">
        <v>0.38295284197677559</v>
      </c>
      <c r="R44" s="262">
        <v>0.50026925746944528</v>
      </c>
      <c r="S44" s="262">
        <v>0.60573115739446115</v>
      </c>
      <c r="T44" s="262">
        <v>1.0591134265582021</v>
      </c>
      <c r="U44" s="262">
        <v>1.028633808289718</v>
      </c>
      <c r="V44" s="262">
        <v>0.93582294482387152</v>
      </c>
      <c r="W44" s="262">
        <v>0.91954421757772109</v>
      </c>
      <c r="X44" s="262">
        <v>0.92622277578038237</v>
      </c>
      <c r="Y44" s="262">
        <v>0.88536346431455482</v>
      </c>
      <c r="DA44" s="72" t="s">
        <v>1885</v>
      </c>
    </row>
    <row r="45" spans="1:105" ht="12" customHeight="1" x14ac:dyDescent="0.25">
      <c r="A45" s="64" t="s">
        <v>28</v>
      </c>
      <c r="B45" s="229">
        <v>1.739130434726225E-2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1.732151980796715E-3</v>
      </c>
      <c r="U45" s="229">
        <v>9.1966054808118763E-4</v>
      </c>
      <c r="V45" s="229">
        <v>1.8418134011678139E-3</v>
      </c>
      <c r="W45" s="229">
        <v>1.8418134011821579E-3</v>
      </c>
      <c r="X45" s="229">
        <v>9.1966054807966107E-4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3.1702119706891641E-3</v>
      </c>
      <c r="T47" s="229">
        <v>3.1672212045992312E-2</v>
      </c>
      <c r="U47" s="229">
        <v>4.117537104295204E-2</v>
      </c>
      <c r="V47" s="229">
        <v>3.1702119706163161E-3</v>
      </c>
      <c r="W47" s="229">
        <v>3.170211970641009E-3</v>
      </c>
      <c r="X47" s="229">
        <v>3.1727042756244119E-3</v>
      </c>
      <c r="Y47" s="229">
        <v>3.165227360596358E-3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2.8706711357014129E-2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5.8742397678282071E-3</v>
      </c>
      <c r="T48" s="229">
        <v>2.858907604874986E-3</v>
      </c>
      <c r="U48" s="229">
        <v>5.755434033984261E-3</v>
      </c>
      <c r="V48" s="229">
        <v>8.6626507924929767E-3</v>
      </c>
      <c r="W48" s="229">
        <v>8.7708183246497026E-3</v>
      </c>
      <c r="X48" s="229">
        <v>8.758635726331461E-3</v>
      </c>
      <c r="Y48" s="229">
        <v>5.8406270309638133E-3</v>
      </c>
      <c r="DA48" s="73" t="s">
        <v>1889</v>
      </c>
    </row>
    <row r="49" spans="1:105" ht="12" customHeight="1" x14ac:dyDescent="0.25">
      <c r="A49" s="64" t="s">
        <v>32</v>
      </c>
      <c r="B49" s="229">
        <v>2.767953942113708E-2</v>
      </c>
      <c r="C49" s="229">
        <v>2.7679539421308141E-2</v>
      </c>
      <c r="D49" s="229">
        <v>2.7679539420913179E-2</v>
      </c>
      <c r="E49" s="229">
        <v>2.7679539420960152E-2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3.0406121101823171E-3</v>
      </c>
      <c r="W50" s="229">
        <v>3.0406121102059991E-3</v>
      </c>
      <c r="X50" s="229">
        <v>3.0431044151904229E-3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0.75868354883843292</v>
      </c>
      <c r="C51" s="229">
        <v>0.86576812980064577</v>
      </c>
      <c r="D51" s="229">
        <v>0.59588296755540071</v>
      </c>
      <c r="E51" s="229">
        <v>0.25927323929158641</v>
      </c>
      <c r="F51" s="229">
        <v>3.4352747946365073E-2</v>
      </c>
      <c r="G51" s="229">
        <v>4.0756679247563821E-2</v>
      </c>
      <c r="H51" s="229">
        <v>2.8535462241054532E-2</v>
      </c>
      <c r="I51" s="229">
        <v>4.3715871298538628E-2</v>
      </c>
      <c r="J51" s="229">
        <v>0.40607694695861668</v>
      </c>
      <c r="K51" s="229">
        <v>0.58396619672266104</v>
      </c>
      <c r="L51" s="229">
        <v>0.79406868134968955</v>
      </c>
      <c r="M51" s="229">
        <v>0.61185317586414267</v>
      </c>
      <c r="N51" s="229">
        <v>0.52261477321918959</v>
      </c>
      <c r="O51" s="229">
        <v>0.52468371347370679</v>
      </c>
      <c r="P51" s="229">
        <v>0.32069774185746469</v>
      </c>
      <c r="Q51" s="229">
        <v>0.263875493284007</v>
      </c>
      <c r="R51" s="229">
        <v>0.34865237458687443</v>
      </c>
      <c r="S51" s="229">
        <v>0.40214734592000562</v>
      </c>
      <c r="T51" s="229">
        <v>0.47108124143502161</v>
      </c>
      <c r="U51" s="229">
        <v>0.41516718254468649</v>
      </c>
      <c r="V51" s="229">
        <v>0.37426236636984911</v>
      </c>
      <c r="W51" s="229">
        <v>0.35441365993061602</v>
      </c>
      <c r="X51" s="229">
        <v>0.33432956803131209</v>
      </c>
      <c r="Y51" s="229">
        <v>0.28235658806443381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6.9286079228129916E-4</v>
      </c>
      <c r="C53" s="229">
        <v>8.3076002839047744E-2</v>
      </c>
      <c r="D53" s="229">
        <v>1.7999426769118951E-2</v>
      </c>
      <c r="E53" s="229">
        <v>4.84504093592171E-3</v>
      </c>
      <c r="F53" s="229">
        <v>0</v>
      </c>
      <c r="G53" s="229">
        <v>0</v>
      </c>
      <c r="H53" s="229">
        <v>6.9286079233844941E-4</v>
      </c>
      <c r="I53" s="229">
        <v>0</v>
      </c>
      <c r="J53" s="229">
        <v>0</v>
      </c>
      <c r="K53" s="229">
        <v>5.8845813548697619E-2</v>
      </c>
      <c r="L53" s="229">
        <v>8.8616396876771517E-2</v>
      </c>
      <c r="M53" s="229">
        <v>9.6923249470110107E-2</v>
      </c>
      <c r="N53" s="229">
        <v>5.9538674345339847E-2</v>
      </c>
      <c r="O53" s="229">
        <v>0.15023116129594069</v>
      </c>
      <c r="P53" s="229">
        <v>0.15161439057603959</v>
      </c>
      <c r="Q53" s="229">
        <v>0.11146086458700651</v>
      </c>
      <c r="R53" s="229">
        <v>0.13500068539139659</v>
      </c>
      <c r="S53" s="229">
        <v>0.17861602303724869</v>
      </c>
      <c r="T53" s="229">
        <v>0.53930738844981341</v>
      </c>
      <c r="U53" s="229">
        <v>0.54969282342166503</v>
      </c>
      <c r="V53" s="229">
        <v>0.53030767506587984</v>
      </c>
      <c r="W53" s="229">
        <v>0.5275387242057159</v>
      </c>
      <c r="X53" s="229">
        <v>0.55661395442892947</v>
      </c>
      <c r="Y53" s="229">
        <v>0.57392301271134494</v>
      </c>
      <c r="DA53" s="73" t="s">
        <v>1894</v>
      </c>
    </row>
    <row r="54" spans="1:105" ht="12" customHeight="1" x14ac:dyDescent="0.25">
      <c r="A54" s="64" t="s">
        <v>39</v>
      </c>
      <c r="B54" s="229">
        <v>5.4691141100074912E-2</v>
      </c>
      <c r="C54" s="229">
        <v>5.9538674341403752E-2</v>
      </c>
      <c r="D54" s="229">
        <v>6.4383715276467718E-2</v>
      </c>
      <c r="E54" s="229">
        <v>0.35515346366710071</v>
      </c>
      <c r="F54" s="229">
        <v>0.37730756291986012</v>
      </c>
      <c r="G54" s="229">
        <v>0.4209229005702031</v>
      </c>
      <c r="H54" s="229">
        <v>0.42992261395101639</v>
      </c>
      <c r="I54" s="229">
        <v>0.43476765488961522</v>
      </c>
      <c r="J54" s="229">
        <v>3.8077435918578387E-2</v>
      </c>
      <c r="K54" s="229">
        <v>2.2846960010203341E-2</v>
      </c>
      <c r="L54" s="229">
        <v>6.7152666144890655E-2</v>
      </c>
      <c r="M54" s="229">
        <v>9.0692486949210241E-2</v>
      </c>
      <c r="N54" s="229">
        <v>6.9236233132970873E-3</v>
      </c>
      <c r="O54" s="229">
        <v>4.154672448991887E-3</v>
      </c>
      <c r="P54" s="229">
        <v>5.5379017286663482E-3</v>
      </c>
      <c r="Q54" s="229">
        <v>7.6164841057620846E-3</v>
      </c>
      <c r="R54" s="229">
        <v>1.6616197491174361E-2</v>
      </c>
      <c r="S54" s="229">
        <v>1.5923336698689519E-2</v>
      </c>
      <c r="T54" s="229">
        <v>1.2461525041702981E-2</v>
      </c>
      <c r="U54" s="229">
        <v>1.5923336698348799E-2</v>
      </c>
      <c r="V54" s="229">
        <v>1.453761511368316E-2</v>
      </c>
      <c r="W54" s="229">
        <v>2.076837763471031E-2</v>
      </c>
      <c r="X54" s="229">
        <v>1.9385148354914911E-2</v>
      </c>
      <c r="Y54" s="229">
        <v>2.0078009147215959E-2</v>
      </c>
      <c r="DA54" s="73" t="s">
        <v>1895</v>
      </c>
    </row>
    <row r="55" spans="1:105" ht="12" customHeight="1" x14ac:dyDescent="0.25">
      <c r="A55" s="60" t="s">
        <v>1896</v>
      </c>
      <c r="B55" s="262">
        <v>1.116136858541656</v>
      </c>
      <c r="C55" s="262">
        <v>1.084839871482741</v>
      </c>
      <c r="D55" s="262">
        <v>0.86297770721655309</v>
      </c>
      <c r="E55" s="262">
        <v>0.6714571285788421</v>
      </c>
      <c r="F55" s="262">
        <v>0.95677661125074476</v>
      </c>
      <c r="G55" s="262">
        <v>0.96330923132825841</v>
      </c>
      <c r="H55" s="262">
        <v>1.0836817488514849</v>
      </c>
      <c r="I55" s="262">
        <v>1.259083473000121</v>
      </c>
      <c r="J55" s="262">
        <v>1.250797249326842</v>
      </c>
      <c r="K55" s="262">
        <v>1.121853481978007</v>
      </c>
      <c r="L55" s="262">
        <v>3.177998379975425</v>
      </c>
      <c r="M55" s="262">
        <v>1.848866123970776</v>
      </c>
      <c r="N55" s="262">
        <v>1.570664869471917</v>
      </c>
      <c r="O55" s="262">
        <v>1.8719431409766181</v>
      </c>
      <c r="P55" s="262">
        <v>2.3510949797863758</v>
      </c>
      <c r="Q55" s="262">
        <v>2.4285454999515999</v>
      </c>
      <c r="R55" s="262">
        <v>2.3351322326160679</v>
      </c>
      <c r="S55" s="262">
        <v>3.1457749636667351</v>
      </c>
      <c r="T55" s="262">
        <v>2.401197116059878</v>
      </c>
      <c r="U55" s="262">
        <v>2.8341880698073179</v>
      </c>
      <c r="V55" s="262">
        <v>2.713417377193271</v>
      </c>
      <c r="W55" s="262">
        <v>3.747545153569861</v>
      </c>
      <c r="X55" s="262">
        <v>3.4957868108737808</v>
      </c>
      <c r="Y55" s="262">
        <v>3.4238759609567322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27.955390412849919</v>
      </c>
      <c r="C56" s="261">
        <f t="shared" si="2"/>
        <v>33.201946044430883</v>
      </c>
      <c r="D56" s="261">
        <f t="shared" si="2"/>
        <v>22.864865398482323</v>
      </c>
      <c r="E56" s="261">
        <f t="shared" si="2"/>
        <v>20.720750510956869</v>
      </c>
      <c r="F56" s="261">
        <f t="shared" si="2"/>
        <v>14.219614125368388</v>
      </c>
      <c r="G56" s="261">
        <f t="shared" si="2"/>
        <v>15.732958731296353</v>
      </c>
      <c r="H56" s="261">
        <f t="shared" si="2"/>
        <v>15.892340471558942</v>
      </c>
      <c r="I56" s="261">
        <f t="shared" si="2"/>
        <v>16.815101386492493</v>
      </c>
      <c r="J56" s="261">
        <f t="shared" si="2"/>
        <v>15.7690335257714</v>
      </c>
      <c r="K56" s="261">
        <f t="shared" si="2"/>
        <v>22.162179541707076</v>
      </c>
      <c r="L56" s="261">
        <f t="shared" si="2"/>
        <v>34.705815737727114</v>
      </c>
      <c r="M56" s="261">
        <f t="shared" si="2"/>
        <v>28.458461915824472</v>
      </c>
      <c r="N56" s="261">
        <f t="shared" si="2"/>
        <v>20.741823521810435</v>
      </c>
      <c r="O56" s="261">
        <f t="shared" si="2"/>
        <v>24.030378465099158</v>
      </c>
      <c r="P56" s="261">
        <f t="shared" si="2"/>
        <v>18.930187627059404</v>
      </c>
      <c r="Q56" s="261">
        <f t="shared" si="2"/>
        <v>16.234631491965761</v>
      </c>
      <c r="R56" s="261">
        <f t="shared" si="2"/>
        <v>19.571568725424331</v>
      </c>
      <c r="S56" s="261">
        <f t="shared" si="2"/>
        <v>24.31964470520127</v>
      </c>
      <c r="T56" s="261">
        <f t="shared" si="2"/>
        <v>36.466002761121104</v>
      </c>
      <c r="U56" s="261">
        <f t="shared" si="2"/>
        <v>36.397797694022948</v>
      </c>
      <c r="V56" s="261">
        <f t="shared" si="2"/>
        <v>33.377452621080621</v>
      </c>
      <c r="W56" s="261">
        <f t="shared" si="2"/>
        <v>34.910061066456926</v>
      </c>
      <c r="X56" s="261">
        <f t="shared" si="2"/>
        <v>34.618412728045691</v>
      </c>
      <c r="Y56" s="261">
        <f t="shared" si="2"/>
        <v>33.252099793762127</v>
      </c>
      <c r="DA56" s="70"/>
    </row>
    <row r="57" spans="1:105" ht="12" customHeight="1" x14ac:dyDescent="0.25">
      <c r="A57" s="60" t="s">
        <v>1899</v>
      </c>
      <c r="B57" s="262">
        <v>25.774151834975651</v>
      </c>
      <c r="C57" s="262">
        <v>31.081870392072162</v>
      </c>
      <c r="D57" s="262">
        <v>21.178369470657021</v>
      </c>
      <c r="E57" s="262">
        <v>19.40853849946707</v>
      </c>
      <c r="F57" s="262">
        <v>12.349809325986749</v>
      </c>
      <c r="G57" s="262">
        <v>13.85038739453301</v>
      </c>
      <c r="H57" s="262">
        <v>13.774528109532289</v>
      </c>
      <c r="I57" s="262">
        <v>14.35450578564461</v>
      </c>
      <c r="J57" s="262">
        <v>13.324631486315861</v>
      </c>
      <c r="K57" s="262">
        <v>19.969769108446869</v>
      </c>
      <c r="L57" s="262">
        <v>28.49513233114055</v>
      </c>
      <c r="M57" s="262">
        <v>24.845268709214309</v>
      </c>
      <c r="N57" s="262">
        <v>17.672312126334798</v>
      </c>
      <c r="O57" s="262">
        <v>20.372086416559188</v>
      </c>
      <c r="P57" s="262">
        <v>14.33550102486512</v>
      </c>
      <c r="Q57" s="262">
        <v>11.488585259303269</v>
      </c>
      <c r="R57" s="262">
        <v>15.00807772408336</v>
      </c>
      <c r="S57" s="262">
        <v>18.171934721833839</v>
      </c>
      <c r="T57" s="262">
        <v>31.773402796746069</v>
      </c>
      <c r="U57" s="262">
        <v>30.85901424869154</v>
      </c>
      <c r="V57" s="262">
        <v>28.07468834471614</v>
      </c>
      <c r="W57" s="262">
        <v>27.586326527331639</v>
      </c>
      <c r="X57" s="262">
        <v>27.786683273411469</v>
      </c>
      <c r="Y57" s="262">
        <v>26.560903929436659</v>
      </c>
      <c r="DA57" s="72" t="s">
        <v>1900</v>
      </c>
    </row>
    <row r="58" spans="1:105" ht="12" customHeight="1" x14ac:dyDescent="0.25">
      <c r="A58" s="64" t="s">
        <v>28</v>
      </c>
      <c r="B58" s="229">
        <v>0.52173913041786746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5.1964559423901463E-2</v>
      </c>
      <c r="U58" s="229">
        <v>2.7589816442435629E-2</v>
      </c>
      <c r="V58" s="229">
        <v>5.5254402035034407E-2</v>
      </c>
      <c r="W58" s="229">
        <v>5.5254402035464771E-2</v>
      </c>
      <c r="X58" s="229">
        <v>2.7589816442389829E-2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9.5106359120674958E-2</v>
      </c>
      <c r="T60" s="229">
        <v>0.95016636137976973</v>
      </c>
      <c r="U60" s="229">
        <v>1.2352611312885611</v>
      </c>
      <c r="V60" s="229">
        <v>9.5106359118489497E-2</v>
      </c>
      <c r="W60" s="229">
        <v>9.510635911923028E-2</v>
      </c>
      <c r="X60" s="229">
        <v>9.5181128268732346E-2</v>
      </c>
      <c r="Y60" s="229">
        <v>9.4956820817890739E-2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0.86120134071042376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0.1762271930348463</v>
      </c>
      <c r="T61" s="229">
        <v>8.5767228146249597E-2</v>
      </c>
      <c r="U61" s="229">
        <v>0.17266302101952791</v>
      </c>
      <c r="V61" s="229">
        <v>0.25987952377478929</v>
      </c>
      <c r="W61" s="229">
        <v>0.26312454973949118</v>
      </c>
      <c r="X61" s="229">
        <v>0.26275907178994379</v>
      </c>
      <c r="Y61" s="229">
        <v>0.17521881092891439</v>
      </c>
      <c r="DA61" s="73" t="s">
        <v>1904</v>
      </c>
    </row>
    <row r="62" spans="1:105" ht="12" customHeight="1" x14ac:dyDescent="0.25">
      <c r="A62" s="64" t="s">
        <v>32</v>
      </c>
      <c r="B62" s="229">
        <v>0.83038618263411235</v>
      </c>
      <c r="C62" s="229">
        <v>0.83038618263924424</v>
      </c>
      <c r="D62" s="229">
        <v>0.83038618262739561</v>
      </c>
      <c r="E62" s="229">
        <v>0.8303861826288047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9.1218363305469508E-2</v>
      </c>
      <c r="W63" s="229">
        <v>9.1218363306180009E-2</v>
      </c>
      <c r="X63" s="229">
        <v>9.1293132455712675E-2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22.760506465152989</v>
      </c>
      <c r="C64" s="229">
        <v>25.973043894019369</v>
      </c>
      <c r="D64" s="229">
        <v>17.876489026662021</v>
      </c>
      <c r="E64" s="229">
        <v>7.7781971787475932</v>
      </c>
      <c r="F64" s="229">
        <v>1.0305824383909521</v>
      </c>
      <c r="G64" s="229">
        <v>1.222700377426915</v>
      </c>
      <c r="H64" s="229">
        <v>0.85606386723163641</v>
      </c>
      <c r="I64" s="229">
        <v>1.3114761389561591</v>
      </c>
      <c r="J64" s="229">
        <v>12.182308408758511</v>
      </c>
      <c r="K64" s="229">
        <v>17.518985901679841</v>
      </c>
      <c r="L64" s="229">
        <v>23.822060440490691</v>
      </c>
      <c r="M64" s="229">
        <v>18.35559527592428</v>
      </c>
      <c r="N64" s="229">
        <v>15.678443196575691</v>
      </c>
      <c r="O64" s="229">
        <v>15.74051140421121</v>
      </c>
      <c r="P64" s="229">
        <v>9.6209322557239396</v>
      </c>
      <c r="Q64" s="229">
        <v>7.9162647985202117</v>
      </c>
      <c r="R64" s="229">
        <v>10.45957123760623</v>
      </c>
      <c r="S64" s="229">
        <v>12.06442037760017</v>
      </c>
      <c r="T64" s="229">
        <v>14.132437243050649</v>
      </c>
      <c r="U64" s="229">
        <v>12.4550154763406</v>
      </c>
      <c r="V64" s="229">
        <v>11.22787099109547</v>
      </c>
      <c r="W64" s="229">
        <v>10.632409797918481</v>
      </c>
      <c r="X64" s="229">
        <v>10.029887040939361</v>
      </c>
      <c r="Y64" s="229">
        <v>8.4706976419330147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2.0785823768438971E-2</v>
      </c>
      <c r="C66" s="229">
        <v>2.4922800851714322</v>
      </c>
      <c r="D66" s="229">
        <v>0.53998280307356861</v>
      </c>
      <c r="E66" s="229">
        <v>0.14535122807765141</v>
      </c>
      <c r="F66" s="229">
        <v>0</v>
      </c>
      <c r="G66" s="229">
        <v>0</v>
      </c>
      <c r="H66" s="229">
        <v>2.0785823770153491E-2</v>
      </c>
      <c r="I66" s="229">
        <v>0</v>
      </c>
      <c r="J66" s="229">
        <v>0</v>
      </c>
      <c r="K66" s="229">
        <v>1.7653744064609289</v>
      </c>
      <c r="L66" s="229">
        <v>2.658491906303146</v>
      </c>
      <c r="M66" s="229">
        <v>2.9076974841033039</v>
      </c>
      <c r="N66" s="229">
        <v>1.786160230360196</v>
      </c>
      <c r="O66" s="229">
        <v>4.5069348388782231</v>
      </c>
      <c r="P66" s="229">
        <v>4.5484317172811863</v>
      </c>
      <c r="Q66" s="229">
        <v>3.3438259376101951</v>
      </c>
      <c r="R66" s="229">
        <v>4.0500205617418983</v>
      </c>
      <c r="S66" s="229">
        <v>5.3584806911174638</v>
      </c>
      <c r="T66" s="229">
        <v>16.179221653494409</v>
      </c>
      <c r="U66" s="229">
        <v>16.490784702649961</v>
      </c>
      <c r="V66" s="229">
        <v>15.909230251976391</v>
      </c>
      <c r="W66" s="229">
        <v>15.826161726171479</v>
      </c>
      <c r="X66" s="229">
        <v>16.698418632867881</v>
      </c>
      <c r="Y66" s="229">
        <v>17.217690381340351</v>
      </c>
      <c r="DA66" s="73" t="s">
        <v>1909</v>
      </c>
    </row>
    <row r="67" spans="1:105" ht="12" customHeight="1" x14ac:dyDescent="0.25">
      <c r="A67" s="64" t="s">
        <v>39</v>
      </c>
      <c r="B67" s="229">
        <v>1.6407342330022481</v>
      </c>
      <c r="C67" s="229">
        <v>1.786160230242112</v>
      </c>
      <c r="D67" s="229">
        <v>1.931511458294032</v>
      </c>
      <c r="E67" s="229">
        <v>10.654603910013019</v>
      </c>
      <c r="F67" s="229">
        <v>11.3192268875958</v>
      </c>
      <c r="G67" s="229">
        <v>12.6276870171061</v>
      </c>
      <c r="H67" s="229">
        <v>12.8976784185305</v>
      </c>
      <c r="I67" s="229">
        <v>13.043029646688449</v>
      </c>
      <c r="J67" s="229">
        <v>1.1423230775573521</v>
      </c>
      <c r="K67" s="229">
        <v>0.68540880030610041</v>
      </c>
      <c r="L67" s="229">
        <v>2.01457998434672</v>
      </c>
      <c r="M67" s="229">
        <v>2.720774608476308</v>
      </c>
      <c r="N67" s="229">
        <v>0.20770869939891259</v>
      </c>
      <c r="O67" s="229">
        <v>0.1246401734697567</v>
      </c>
      <c r="P67" s="229">
        <v>0.16613705185999039</v>
      </c>
      <c r="Q67" s="229">
        <v>0.22849452317286251</v>
      </c>
      <c r="R67" s="229">
        <v>0.49848592473523068</v>
      </c>
      <c r="S67" s="229">
        <v>0.47770010096068583</v>
      </c>
      <c r="T67" s="229">
        <v>0.3738457512510896</v>
      </c>
      <c r="U67" s="229">
        <v>0.477700100950464</v>
      </c>
      <c r="V67" s="229">
        <v>0.43612845341049478</v>
      </c>
      <c r="W67" s="229">
        <v>0.62305132904130966</v>
      </c>
      <c r="X67" s="229">
        <v>0.58155445064744737</v>
      </c>
      <c r="Y67" s="229">
        <v>0.60234027441647875</v>
      </c>
      <c r="DA67" s="73" t="s">
        <v>1910</v>
      </c>
    </row>
    <row r="68" spans="1:105" ht="12" customHeight="1" x14ac:dyDescent="0.25">
      <c r="A68" s="60" t="s">
        <v>1911</v>
      </c>
      <c r="B68" s="262">
        <v>2.1812385778742671</v>
      </c>
      <c r="C68" s="262">
        <v>2.1200756523587212</v>
      </c>
      <c r="D68" s="262">
        <v>1.6864959278253031</v>
      </c>
      <c r="E68" s="262">
        <v>1.3122120114897979</v>
      </c>
      <c r="F68" s="262">
        <v>1.8698047993816389</v>
      </c>
      <c r="G68" s="262">
        <v>1.8825713367633421</v>
      </c>
      <c r="H68" s="262">
        <v>2.117812362026652</v>
      </c>
      <c r="I68" s="262">
        <v>2.460595600847884</v>
      </c>
      <c r="J68" s="262">
        <v>2.4444020394555399</v>
      </c>
      <c r="K68" s="262">
        <v>2.1924104332602088</v>
      </c>
      <c r="L68" s="262">
        <v>6.210683406586563</v>
      </c>
      <c r="M68" s="262">
        <v>3.613193206610164</v>
      </c>
      <c r="N68" s="262">
        <v>3.069511395475637</v>
      </c>
      <c r="O68" s="262">
        <v>3.658292048539971</v>
      </c>
      <c r="P68" s="262">
        <v>4.594686602194284</v>
      </c>
      <c r="Q68" s="262">
        <v>4.7460462326624917</v>
      </c>
      <c r="R68" s="262">
        <v>4.5634910013409717</v>
      </c>
      <c r="S68" s="262">
        <v>6.1477099833674309</v>
      </c>
      <c r="T68" s="262">
        <v>4.6925999643750336</v>
      </c>
      <c r="U68" s="262">
        <v>5.5387834453314069</v>
      </c>
      <c r="V68" s="262">
        <v>5.3027642763644796</v>
      </c>
      <c r="W68" s="262">
        <v>7.3237345391252848</v>
      </c>
      <c r="X68" s="262">
        <v>6.8317294546342202</v>
      </c>
      <c r="Y68" s="262">
        <v>6.6911958643254694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3.6890859964230627</v>
      </c>
      <c r="C69" s="261">
        <f t="shared" si="3"/>
        <v>4.4327690685160457</v>
      </c>
      <c r="D69" s="261">
        <f t="shared" si="3"/>
        <v>3.0279392390717197</v>
      </c>
      <c r="E69" s="261">
        <f t="shared" si="3"/>
        <v>2.7669798222958368</v>
      </c>
      <c r="F69" s="261">
        <f t="shared" si="3"/>
        <v>1.7942841091841777</v>
      </c>
      <c r="G69" s="261">
        <f t="shared" si="3"/>
        <v>2.0050999354913901</v>
      </c>
      <c r="H69" s="261">
        <f t="shared" si="3"/>
        <v>2.002402613481185</v>
      </c>
      <c r="I69" s="261">
        <f t="shared" si="3"/>
        <v>2.0951830704093455</v>
      </c>
      <c r="J69" s="261">
        <f t="shared" si="3"/>
        <v>1.9492137253807287</v>
      </c>
      <c r="K69" s="261">
        <f t="shared" si="3"/>
        <v>2.8741323340717373</v>
      </c>
      <c r="L69" s="261">
        <f t="shared" si="3"/>
        <v>4.2006180115576583</v>
      </c>
      <c r="M69" s="261">
        <f t="shared" si="3"/>
        <v>3.6041083592828675</v>
      </c>
      <c r="N69" s="261">
        <f t="shared" si="3"/>
        <v>2.5796544983664824</v>
      </c>
      <c r="O69" s="261">
        <f t="shared" si="3"/>
        <v>2.9777298426020491</v>
      </c>
      <c r="P69" s="261">
        <f t="shared" si="3"/>
        <v>2.1621649083461763</v>
      </c>
      <c r="Q69" s="261">
        <f t="shared" si="3"/>
        <v>1.7683765514575081</v>
      </c>
      <c r="R69" s="261">
        <f t="shared" si="3"/>
        <v>2.2553275836822899</v>
      </c>
      <c r="S69" s="261">
        <f t="shared" si="3"/>
        <v>2.7513815137200104</v>
      </c>
      <c r="T69" s="261">
        <f t="shared" si="3"/>
        <v>4.6117615581923026</v>
      </c>
      <c r="U69" s="261">
        <f t="shared" si="3"/>
        <v>4.511272245701905</v>
      </c>
      <c r="V69" s="261">
        <f t="shared" si="3"/>
        <v>4.1129483776937352</v>
      </c>
      <c r="W69" s="261">
        <f t="shared" si="3"/>
        <v>4.1118632126542307</v>
      </c>
      <c r="X69" s="261">
        <f t="shared" si="3"/>
        <v>4.123754457942316</v>
      </c>
      <c r="Y69" s="261">
        <f t="shared" si="3"/>
        <v>3.9475451315561312</v>
      </c>
      <c r="DA69" s="70"/>
    </row>
    <row r="70" spans="1:105" ht="12" customHeight="1" x14ac:dyDescent="0.25">
      <c r="A70" s="60" t="s">
        <v>1914</v>
      </c>
      <c r="B70" s="262">
        <v>3.006984380747153</v>
      </c>
      <c r="C70" s="262">
        <v>3.6262182124084088</v>
      </c>
      <c r="D70" s="262">
        <v>2.4708097715766462</v>
      </c>
      <c r="E70" s="262">
        <v>2.264329491604486</v>
      </c>
      <c r="F70" s="262">
        <v>1.440811088031785</v>
      </c>
      <c r="G70" s="262">
        <v>1.61587852936218</v>
      </c>
      <c r="H70" s="262">
        <v>1.6070282794454289</v>
      </c>
      <c r="I70" s="262">
        <v>1.674692341658534</v>
      </c>
      <c r="J70" s="262">
        <v>1.5545403400701789</v>
      </c>
      <c r="K70" s="262">
        <v>2.3298063959854609</v>
      </c>
      <c r="L70" s="262">
        <v>3.324432105299723</v>
      </c>
      <c r="M70" s="262">
        <v>2.898614682741663</v>
      </c>
      <c r="N70" s="262">
        <v>2.0617697480723871</v>
      </c>
      <c r="O70" s="262">
        <v>2.3767434152652331</v>
      </c>
      <c r="P70" s="262">
        <v>1.672475119567592</v>
      </c>
      <c r="Q70" s="262">
        <v>1.3403349469187109</v>
      </c>
      <c r="R70" s="262">
        <v>1.7509424011430541</v>
      </c>
      <c r="S70" s="262">
        <v>2.1200590508806099</v>
      </c>
      <c r="T70" s="262">
        <v>3.7068969929536988</v>
      </c>
      <c r="U70" s="262">
        <v>3.600218329014004</v>
      </c>
      <c r="V70" s="262">
        <v>3.275380306883541</v>
      </c>
      <c r="W70" s="262">
        <v>3.2184047615220162</v>
      </c>
      <c r="X70" s="262">
        <v>3.2417797152313299</v>
      </c>
      <c r="Y70" s="262">
        <v>3.0987721251009339</v>
      </c>
      <c r="DA70" s="72" t="s">
        <v>1915</v>
      </c>
    </row>
    <row r="71" spans="1:105" ht="12" customHeight="1" x14ac:dyDescent="0.25">
      <c r="A71" s="64" t="s">
        <v>28</v>
      </c>
      <c r="B71" s="229">
        <v>6.0869565215417747E-2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6.0625319327884892E-3</v>
      </c>
      <c r="U71" s="229">
        <v>3.218811918284149E-3</v>
      </c>
      <c r="V71" s="229">
        <v>6.4463469040873314E-3</v>
      </c>
      <c r="W71" s="229">
        <v>6.4463469041375404E-3</v>
      </c>
      <c r="X71" s="229">
        <v>3.2188119182788048E-3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1.109574189741205E-2</v>
      </c>
      <c r="T73" s="229">
        <v>0.11085274216097291</v>
      </c>
      <c r="U73" s="229">
        <v>0.1441137986503318</v>
      </c>
      <c r="V73" s="229">
        <v>1.1095741897157081E-2</v>
      </c>
      <c r="W73" s="229">
        <v>1.1095741897243499E-2</v>
      </c>
      <c r="X73" s="229">
        <v>1.1104464964685409E-2</v>
      </c>
      <c r="Y73" s="229">
        <v>1.107829576208722E-2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0.1004734897495492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2.055983918739869E-2</v>
      </c>
      <c r="T74" s="229">
        <v>1.0006176617062429E-2</v>
      </c>
      <c r="U74" s="229">
        <v>2.014401911894486E-2</v>
      </c>
      <c r="V74" s="229">
        <v>3.0319277773725339E-2</v>
      </c>
      <c r="W74" s="229">
        <v>3.069786413627389E-2</v>
      </c>
      <c r="X74" s="229">
        <v>3.0655225042160041E-2</v>
      </c>
      <c r="Y74" s="229">
        <v>2.044219460837329E-2</v>
      </c>
      <c r="DA74" s="73" t="s">
        <v>1919</v>
      </c>
    </row>
    <row r="75" spans="1:105" ht="12" customHeight="1" x14ac:dyDescent="0.25">
      <c r="A75" s="64" t="s">
        <v>32</v>
      </c>
      <c r="B75" s="229">
        <v>9.6878387973979546E-2</v>
      </c>
      <c r="C75" s="229">
        <v>9.6878387974578262E-2</v>
      </c>
      <c r="D75" s="229">
        <v>9.6878387973195895E-2</v>
      </c>
      <c r="E75" s="229">
        <v>9.6878387973360278E-2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1.0642142385638081E-2</v>
      </c>
      <c r="W76" s="229">
        <v>1.0642142385720969E-2</v>
      </c>
      <c r="X76" s="229">
        <v>1.0650865453166449E-2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2.655392420934509</v>
      </c>
      <c r="C77" s="229">
        <v>3.0301884543022521</v>
      </c>
      <c r="D77" s="229">
        <v>2.0855903864438972</v>
      </c>
      <c r="E77" s="229">
        <v>0.90745633752054999</v>
      </c>
      <c r="F77" s="229">
        <v>0.1202346178122774</v>
      </c>
      <c r="G77" s="229">
        <v>0.14264837736647301</v>
      </c>
      <c r="H77" s="229">
        <v>9.987411784369063E-2</v>
      </c>
      <c r="I77" s="229">
        <v>0.15300554954488479</v>
      </c>
      <c r="J77" s="229">
        <v>1.4212693143551549</v>
      </c>
      <c r="K77" s="229">
        <v>2.043881688529309</v>
      </c>
      <c r="L77" s="229">
        <v>2.7792403847239071</v>
      </c>
      <c r="M77" s="229">
        <v>2.141486115524494</v>
      </c>
      <c r="N77" s="229">
        <v>1.8291517062671589</v>
      </c>
      <c r="O77" s="229">
        <v>1.83639299715797</v>
      </c>
      <c r="P77" s="229">
        <v>1.122442096501123</v>
      </c>
      <c r="Q77" s="229">
        <v>0.92356422649402192</v>
      </c>
      <c r="R77" s="229">
        <v>1.220283311054057</v>
      </c>
      <c r="S77" s="229">
        <v>1.4075157107200169</v>
      </c>
      <c r="T77" s="229">
        <v>1.6487843450225721</v>
      </c>
      <c r="U77" s="229">
        <v>1.453085138906399</v>
      </c>
      <c r="V77" s="229">
        <v>1.3099182822944679</v>
      </c>
      <c r="W77" s="229">
        <v>1.240447809757153</v>
      </c>
      <c r="X77" s="229">
        <v>1.170153488109589</v>
      </c>
      <c r="Y77" s="229">
        <v>0.98824805822551587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2.4250127729845421E-3</v>
      </c>
      <c r="C79" s="229">
        <v>0.2907660099366664</v>
      </c>
      <c r="D79" s="229">
        <v>6.2997993691916179E-2</v>
      </c>
      <c r="E79" s="229">
        <v>1.695764327572595E-2</v>
      </c>
      <c r="F79" s="229">
        <v>0</v>
      </c>
      <c r="G79" s="229">
        <v>0</v>
      </c>
      <c r="H79" s="229">
        <v>2.425012773184567E-3</v>
      </c>
      <c r="I79" s="229">
        <v>0</v>
      </c>
      <c r="J79" s="229">
        <v>0</v>
      </c>
      <c r="K79" s="229">
        <v>0.20596034742044109</v>
      </c>
      <c r="L79" s="229">
        <v>0.31015738906869961</v>
      </c>
      <c r="M79" s="229">
        <v>0.33923137314538448</v>
      </c>
      <c r="N79" s="229">
        <v>0.20838536020868889</v>
      </c>
      <c r="O79" s="229">
        <v>0.52580906453579135</v>
      </c>
      <c r="P79" s="229">
        <v>0.53065036701613699</v>
      </c>
      <c r="Q79" s="229">
        <v>0.39011302605452158</v>
      </c>
      <c r="R79" s="229">
        <v>0.47250239886988721</v>
      </c>
      <c r="S79" s="229">
        <v>0.6251560806303692</v>
      </c>
      <c r="T79" s="229">
        <v>1.887575859574343</v>
      </c>
      <c r="U79" s="229">
        <v>1.923924881975823</v>
      </c>
      <c r="V79" s="229">
        <v>1.8560768627305739</v>
      </c>
      <c r="W79" s="229">
        <v>1.8463855347200011</v>
      </c>
      <c r="X79" s="229">
        <v>1.9481488405012479</v>
      </c>
      <c r="Y79" s="229">
        <v>2.008730544489703</v>
      </c>
      <c r="DA79" s="73" t="s">
        <v>1924</v>
      </c>
    </row>
    <row r="80" spans="1:105" ht="12" customHeight="1" x14ac:dyDescent="0.25">
      <c r="A80" s="64" t="s">
        <v>39</v>
      </c>
      <c r="B80" s="229">
        <v>0.19141899385026179</v>
      </c>
      <c r="C80" s="229">
        <v>0.20838536019491261</v>
      </c>
      <c r="D80" s="229">
        <v>0.2253430034676365</v>
      </c>
      <c r="E80" s="229">
        <v>1.24303712283485</v>
      </c>
      <c r="F80" s="229">
        <v>1.3205764702195071</v>
      </c>
      <c r="G80" s="229">
        <v>1.4732301519957069</v>
      </c>
      <c r="H80" s="229">
        <v>1.5047291488285539</v>
      </c>
      <c r="I80" s="229">
        <v>1.521686792113649</v>
      </c>
      <c r="J80" s="229">
        <v>0.133271025715024</v>
      </c>
      <c r="K80" s="229">
        <v>7.9964360035711501E-2</v>
      </c>
      <c r="L80" s="229">
        <v>0.23503433150711681</v>
      </c>
      <c r="M80" s="229">
        <v>0.31742370432223499</v>
      </c>
      <c r="N80" s="229">
        <v>2.423268159653974E-2</v>
      </c>
      <c r="O80" s="229">
        <v>1.454135357147157E-2</v>
      </c>
      <c r="P80" s="229">
        <v>1.938265605033216E-2</v>
      </c>
      <c r="Q80" s="229">
        <v>2.6657694370167229E-2</v>
      </c>
      <c r="R80" s="229">
        <v>5.8156691219110122E-2</v>
      </c>
      <c r="S80" s="229">
        <v>5.5731678445413227E-2</v>
      </c>
      <c r="T80" s="229">
        <v>4.3615337645960352E-2</v>
      </c>
      <c r="U80" s="229">
        <v>5.5731678444220667E-2</v>
      </c>
      <c r="V80" s="229">
        <v>5.0881652897890928E-2</v>
      </c>
      <c r="W80" s="229">
        <v>7.2689321721485928E-2</v>
      </c>
      <c r="X80" s="229">
        <v>6.7848019242202032E-2</v>
      </c>
      <c r="Y80" s="229">
        <v>7.0273032015255671E-2</v>
      </c>
      <c r="DA80" s="73" t="s">
        <v>1925</v>
      </c>
    </row>
    <row r="81" spans="1:105" ht="12" customHeight="1" x14ac:dyDescent="0.25">
      <c r="A81" s="61" t="s">
        <v>1926</v>
      </c>
      <c r="B81" s="263">
        <v>0.68210161567590977</v>
      </c>
      <c r="C81" s="263">
        <v>0.80655085610763722</v>
      </c>
      <c r="D81" s="263">
        <v>0.55712946749507331</v>
      </c>
      <c r="E81" s="263">
        <v>0.5026503306913509</v>
      </c>
      <c r="F81" s="263">
        <v>0.3534730211523926</v>
      </c>
      <c r="G81" s="263">
        <v>0.38922140612921019</v>
      </c>
      <c r="H81" s="263">
        <v>0.39537433403575623</v>
      </c>
      <c r="I81" s="263">
        <v>0.42049072875081162</v>
      </c>
      <c r="J81" s="263">
        <v>0.3946733853105498</v>
      </c>
      <c r="K81" s="263">
        <v>0.54432593808627627</v>
      </c>
      <c r="L81" s="263">
        <v>0.87618590625793502</v>
      </c>
      <c r="M81" s="263">
        <v>0.70549367654120476</v>
      </c>
      <c r="N81" s="263">
        <v>0.51788475029409531</v>
      </c>
      <c r="O81" s="263">
        <v>0.60098642733681606</v>
      </c>
      <c r="P81" s="263">
        <v>0.48968978877858432</v>
      </c>
      <c r="Q81" s="263">
        <v>0.42804160453879719</v>
      </c>
      <c r="R81" s="263">
        <v>0.5043851825392357</v>
      </c>
      <c r="S81" s="263">
        <v>0.63132246283940041</v>
      </c>
      <c r="T81" s="263">
        <v>0.90486456523860415</v>
      </c>
      <c r="U81" s="263">
        <v>0.91105391668790081</v>
      </c>
      <c r="V81" s="263">
        <v>0.83756807081019402</v>
      </c>
      <c r="W81" s="263">
        <v>0.89345845113221467</v>
      </c>
      <c r="X81" s="263">
        <v>0.8819747427109863</v>
      </c>
      <c r="Y81" s="263">
        <v>0.84877300645519715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5.579289249833276</v>
      </c>
      <c r="C83" s="223">
        <v>6.5972289428721034</v>
      </c>
      <c r="D83" s="223">
        <v>4.5570724029001628</v>
      </c>
      <c r="E83" s="223">
        <v>4.111457181758567</v>
      </c>
      <c r="F83" s="223">
        <v>2.8912528304320828</v>
      </c>
      <c r="G83" s="223">
        <v>3.1836587937143128</v>
      </c>
      <c r="H83" s="223">
        <v>3.2339870201004191</v>
      </c>
      <c r="I83" s="223">
        <v>3.4394280098323571</v>
      </c>
      <c r="J83" s="223">
        <v>3.2282535698399841</v>
      </c>
      <c r="K83" s="223">
        <v>4.4523452004430428</v>
      </c>
      <c r="L83" s="223">
        <v>7.166812825544846</v>
      </c>
      <c r="M83" s="223">
        <v>5.7706259519245409</v>
      </c>
      <c r="N83" s="223">
        <v>4.2360679897188804</v>
      </c>
      <c r="O83" s="223">
        <v>4.9158029187951158</v>
      </c>
      <c r="P83" s="223">
        <v>4.0054456864431058</v>
      </c>
      <c r="Q83" s="223">
        <v>4.4640298079678988</v>
      </c>
      <c r="R83" s="223">
        <v>4.1081494219929304</v>
      </c>
      <c r="S83" s="223">
        <v>3.9409572943536819</v>
      </c>
      <c r="T83" s="223">
        <v>4.2992261392949267</v>
      </c>
      <c r="U83" s="223">
        <v>4.6574949842361706</v>
      </c>
      <c r="V83" s="223">
        <v>4.3469953186204267</v>
      </c>
      <c r="W83" s="223">
        <v>4.4664182669341734</v>
      </c>
      <c r="X83" s="223">
        <v>3.654342218400688</v>
      </c>
      <c r="Y83" s="223">
        <v>3.516775346417564</v>
      </c>
      <c r="DA83" s="89" t="s">
        <v>1928</v>
      </c>
    </row>
    <row r="84" spans="1:105" ht="12" customHeight="1" x14ac:dyDescent="0.25">
      <c r="A84" s="55" t="s">
        <v>91</v>
      </c>
      <c r="B84" s="259">
        <v>0.20658857220480281</v>
      </c>
      <c r="C84" s="259">
        <v>0.24428059682462969</v>
      </c>
      <c r="D84" s="259">
        <v>0.16873817416528769</v>
      </c>
      <c r="E84" s="259">
        <v>0.15223804159169199</v>
      </c>
      <c r="F84" s="259">
        <v>0.10705661013780909</v>
      </c>
      <c r="G84" s="259">
        <v>0.11788374738440199</v>
      </c>
      <c r="H84" s="259">
        <v>0.1197472887735565</v>
      </c>
      <c r="I84" s="259">
        <v>0.12735430802533551</v>
      </c>
      <c r="J84" s="259">
        <v>0.1195349919653762</v>
      </c>
      <c r="K84" s="259">
        <v>0.16486036065458451</v>
      </c>
      <c r="L84" s="259">
        <v>0.26537101098470378</v>
      </c>
      <c r="M84" s="259">
        <v>0.2136733412943089</v>
      </c>
      <c r="N84" s="259">
        <v>0.15685210042118761</v>
      </c>
      <c r="O84" s="259">
        <v>0.18202116088286249</v>
      </c>
      <c r="P84" s="259">
        <v>0.14831267358495859</v>
      </c>
      <c r="Q84" s="259">
        <v>0.16529301546224681</v>
      </c>
      <c r="R84" s="259">
        <v>0.15211556264978579</v>
      </c>
      <c r="S84" s="259">
        <v>0.1459248130078975</v>
      </c>
      <c r="T84" s="259">
        <v>0.1591907051016479</v>
      </c>
      <c r="U84" s="259">
        <v>0.1724565971929482</v>
      </c>
      <c r="V84" s="259">
        <v>0.1609594907138315</v>
      </c>
      <c r="W84" s="259">
        <v>0.1653814547435575</v>
      </c>
      <c r="X84" s="259">
        <v>0.13531209933647351</v>
      </c>
      <c r="Y84" s="259">
        <v>0.13021830649112651</v>
      </c>
      <c r="DA84" s="67" t="s">
        <v>1929</v>
      </c>
    </row>
    <row r="85" spans="1:105" ht="12" customHeight="1" x14ac:dyDescent="0.25">
      <c r="A85" s="173" t="s">
        <v>92</v>
      </c>
      <c r="B85" s="224">
        <v>9.1092557991428347E-2</v>
      </c>
      <c r="C85" s="224">
        <v>0.10771236857365241</v>
      </c>
      <c r="D85" s="224">
        <v>7.4402914698888989E-2</v>
      </c>
      <c r="E85" s="224">
        <v>6.7127394725613423E-2</v>
      </c>
      <c r="F85" s="224">
        <v>4.7205227100734062E-2</v>
      </c>
      <c r="G85" s="224">
        <v>5.1979313183959742E-2</v>
      </c>
      <c r="H85" s="224">
        <v>5.2801017648293321E-2</v>
      </c>
      <c r="I85" s="224">
        <v>5.6155234364829013E-2</v>
      </c>
      <c r="J85" s="224">
        <v>5.2707408117503837E-2</v>
      </c>
      <c r="K85" s="224">
        <v>7.2693043003984742E-2</v>
      </c>
      <c r="L85" s="224">
        <v>0.11701191382165969</v>
      </c>
      <c r="M85" s="224">
        <v>9.4216495255982941E-2</v>
      </c>
      <c r="N85" s="224">
        <v>6.9161904268014565E-2</v>
      </c>
      <c r="O85" s="224">
        <v>8.0259875831620628E-2</v>
      </c>
      <c r="P85" s="224">
        <v>6.539655449096296E-2</v>
      </c>
      <c r="Q85" s="224">
        <v>7.2883816543569346E-2</v>
      </c>
      <c r="R85" s="224">
        <v>6.7073389220859453E-2</v>
      </c>
      <c r="S85" s="224">
        <v>6.4343658264565021E-2</v>
      </c>
      <c r="T85" s="224">
        <v>7.0193081744098107E-2</v>
      </c>
      <c r="U85" s="224">
        <v>7.6042505222550821E-2</v>
      </c>
      <c r="V85" s="224">
        <v>7.097300487456297E-2</v>
      </c>
      <c r="W85" s="224">
        <v>7.2922812700401976E-2</v>
      </c>
      <c r="X85" s="224">
        <v>5.9664119482515453E-2</v>
      </c>
      <c r="Y85" s="224">
        <v>5.74180774328076E-2</v>
      </c>
      <c r="DA85" s="177" t="s">
        <v>1930</v>
      </c>
    </row>
    <row r="86" spans="1:105" ht="12" customHeight="1" x14ac:dyDescent="0.25">
      <c r="A86" s="173" t="s">
        <v>93</v>
      </c>
      <c r="B86" s="224">
        <v>0.7065721741222083</v>
      </c>
      <c r="C86" s="224">
        <v>0.83548606078335952</v>
      </c>
      <c r="D86" s="224">
        <v>0.5771166202706709</v>
      </c>
      <c r="E86" s="224">
        <v>0.52068303141623784</v>
      </c>
      <c r="F86" s="224">
        <v>0.36615395020125358</v>
      </c>
      <c r="G86" s="224">
        <v>0.40318481702122771</v>
      </c>
      <c r="H86" s="224">
        <v>0.40955848269328771</v>
      </c>
      <c r="I86" s="224">
        <v>0.43557593406514061</v>
      </c>
      <c r="J86" s="224">
        <v>0.4088323872674165</v>
      </c>
      <c r="K86" s="224">
        <v>0.5638537611790182</v>
      </c>
      <c r="L86" s="224">
        <v>0.90761928493599198</v>
      </c>
      <c r="M86" s="224">
        <v>0.73080343069802511</v>
      </c>
      <c r="N86" s="224">
        <v>0.53646398940384876</v>
      </c>
      <c r="O86" s="224">
        <v>0.62254695895643797</v>
      </c>
      <c r="P86" s="224">
        <v>0.507257526911575</v>
      </c>
      <c r="Q86" s="224">
        <v>0.56533352283684712</v>
      </c>
      <c r="R86" s="224">
        <v>0.52026413016074591</v>
      </c>
      <c r="S86" s="224">
        <v>0.49909058998264338</v>
      </c>
      <c r="T86" s="224">
        <v>0.54446246180650937</v>
      </c>
      <c r="U86" s="224">
        <v>0.58983433362199567</v>
      </c>
      <c r="V86" s="224">
        <v>0.55051204471527571</v>
      </c>
      <c r="W86" s="224">
        <v>0.56563600198468511</v>
      </c>
      <c r="X86" s="224">
        <v>0.46279309253578171</v>
      </c>
      <c r="Y86" s="224">
        <v>0.44537135305206532</v>
      </c>
      <c r="DA86" s="177" t="s">
        <v>1931</v>
      </c>
    </row>
    <row r="87" spans="1:105" ht="12" customHeight="1" x14ac:dyDescent="0.25">
      <c r="A87" s="173" t="s">
        <v>94</v>
      </c>
      <c r="B87" s="224">
        <v>0.31199116384854808</v>
      </c>
      <c r="C87" s="224">
        <v>0.36891386050811942</v>
      </c>
      <c r="D87" s="224">
        <v>0.25482929080567618</v>
      </c>
      <c r="E87" s="224">
        <v>0.22991070256843299</v>
      </c>
      <c r="F87" s="224">
        <v>0.16167746375372269</v>
      </c>
      <c r="G87" s="224">
        <v>0.1780286641839367</v>
      </c>
      <c r="H87" s="224">
        <v>0.18084299433142359</v>
      </c>
      <c r="I87" s="224">
        <v>0.19233115538724449</v>
      </c>
      <c r="J87" s="224">
        <v>0.18052238255915271</v>
      </c>
      <c r="K87" s="224">
        <v>0.2489729961545252</v>
      </c>
      <c r="L87" s="224">
        <v>0.40076471648541068</v>
      </c>
      <c r="M87" s="224">
        <v>0.32269061992321402</v>
      </c>
      <c r="N87" s="224">
        <v>0.2368788788277322</v>
      </c>
      <c r="O87" s="224">
        <v>0.27488932820838702</v>
      </c>
      <c r="P87" s="224">
        <v>0.22398259086368419</v>
      </c>
      <c r="Q87" s="224">
        <v>0.24962639375317541</v>
      </c>
      <c r="R87" s="224">
        <v>0.22972573421696779</v>
      </c>
      <c r="S87" s="224">
        <v>0.22037643108149271</v>
      </c>
      <c r="T87" s="224">
        <v>0.2404106520921078</v>
      </c>
      <c r="U87" s="224">
        <v>0.2604448730990227</v>
      </c>
      <c r="V87" s="224">
        <v>0.24308188155971189</v>
      </c>
      <c r="W87" s="224">
        <v>0.24975995522761521</v>
      </c>
      <c r="X87" s="224">
        <v>0.20434905427840139</v>
      </c>
      <c r="Y87" s="224">
        <v>0.19665638114908751</v>
      </c>
      <c r="DA87" s="177" t="s">
        <v>1932</v>
      </c>
    </row>
    <row r="88" spans="1:105" ht="12" customHeight="1" x14ac:dyDescent="0.25">
      <c r="A88" s="56" t="s">
        <v>95</v>
      </c>
      <c r="B88" s="260">
        <v>1.356261047315618</v>
      </c>
      <c r="C88" s="260">
        <v>1.820908332749106</v>
      </c>
      <c r="D88" s="260">
        <v>1.1460662697423509</v>
      </c>
      <c r="E88" s="260">
        <v>1.0702727925204489</v>
      </c>
      <c r="F88" s="260">
        <v>0.54942868632864317</v>
      </c>
      <c r="G88" s="260">
        <v>0.60938680912253074</v>
      </c>
      <c r="H88" s="260">
        <v>0.61682577494419144</v>
      </c>
      <c r="I88" s="260">
        <v>0.64821717232077591</v>
      </c>
      <c r="J88" s="260">
        <v>0.53689329135859198</v>
      </c>
      <c r="K88" s="260">
        <v>0.92937477885795572</v>
      </c>
      <c r="L88" s="260">
        <v>1.15275242370972</v>
      </c>
      <c r="M88" s="260">
        <v>1.049564122716881</v>
      </c>
      <c r="N88" s="260">
        <v>0.71807766561953701</v>
      </c>
      <c r="O88" s="260">
        <v>0.83184273761076399</v>
      </c>
      <c r="P88" s="260">
        <v>0.64404986646254703</v>
      </c>
      <c r="Q88" s="260">
        <v>0.72878255166310912</v>
      </c>
      <c r="R88" s="260">
        <v>0.6570691798191105</v>
      </c>
      <c r="S88" s="260">
        <v>0.62772249849356876</v>
      </c>
      <c r="T88" s="260">
        <v>0.7921388406505413</v>
      </c>
      <c r="U88" s="260">
        <v>0.82223825512220849</v>
      </c>
      <c r="V88" s="260">
        <v>0.76179377731796472</v>
      </c>
      <c r="W88" s="260">
        <v>0.77001336369908968</v>
      </c>
      <c r="X88" s="260">
        <v>0.63770700619731469</v>
      </c>
      <c r="Y88" s="260">
        <v>0.62212207660124363</v>
      </c>
      <c r="DA88" s="68" t="s">
        <v>1933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2.6122634089837719E-2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9.7475979271440904E-4</v>
      </c>
      <c r="T89" s="226">
        <v>2.0760850486279498E-3</v>
      </c>
      <c r="U89" s="226">
        <v>3.2801093697628942E-3</v>
      </c>
      <c r="V89" s="226">
        <v>4.5347113580509364E-3</v>
      </c>
      <c r="W89" s="226">
        <v>2.216607945954878E-3</v>
      </c>
      <c r="X89" s="226">
        <v>2.231408204971439E-3</v>
      </c>
      <c r="Y89" s="226">
        <v>1.44695923916334E-3</v>
      </c>
      <c r="DA89" s="69" t="s">
        <v>1934</v>
      </c>
    </row>
    <row r="90" spans="1:105" ht="12" customHeight="1" x14ac:dyDescent="0.25">
      <c r="A90" s="37" t="s">
        <v>35</v>
      </c>
      <c r="B90" s="226">
        <v>1.156584961348595</v>
      </c>
      <c r="C90" s="226">
        <v>1.646032249509678</v>
      </c>
      <c r="D90" s="226">
        <v>0.99215892480556045</v>
      </c>
      <c r="E90" s="226">
        <v>0.87440500221176432</v>
      </c>
      <c r="F90" s="226">
        <v>5.578013576033173E-2</v>
      </c>
      <c r="G90" s="226">
        <v>8.2901841126926223E-2</v>
      </c>
      <c r="H90" s="226">
        <v>4.5995835504421191E-2</v>
      </c>
      <c r="I90" s="226">
        <v>5.3569035213797203E-2</v>
      </c>
      <c r="J90" s="226">
        <v>0.23940762486438799</v>
      </c>
      <c r="K90" s="226">
        <v>0.69459161475817133</v>
      </c>
      <c r="L90" s="226">
        <v>0.36476433027613409</v>
      </c>
      <c r="M90" s="226">
        <v>0.55677630331900874</v>
      </c>
      <c r="N90" s="226">
        <v>0.34051832599436532</v>
      </c>
      <c r="O90" s="226">
        <v>0.34688127608555708</v>
      </c>
      <c r="P90" s="226">
        <v>7.4129190414009422E-2</v>
      </c>
      <c r="Q90" s="226">
        <v>4.2469345740063918E-2</v>
      </c>
      <c r="R90" s="226">
        <v>8.8805180027280536E-2</v>
      </c>
      <c r="S90" s="226">
        <v>6.6731539576662779E-2</v>
      </c>
      <c r="T90" s="226">
        <v>0.34209035659797338</v>
      </c>
      <c r="U90" s="226">
        <v>0.2366100901238497</v>
      </c>
      <c r="V90" s="226">
        <v>0.19591829848885731</v>
      </c>
      <c r="W90" s="226">
        <v>8.9569308778098433E-2</v>
      </c>
      <c r="X90" s="226">
        <v>8.5176021081321787E-2</v>
      </c>
      <c r="Y90" s="226">
        <v>6.9951132245307912E-2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2.1128944063303179E-2</v>
      </c>
      <c r="U92" s="226">
        <v>2.2992041189796239E-2</v>
      </c>
      <c r="V92" s="226">
        <v>2.335799085137549E-2</v>
      </c>
      <c r="W92" s="226">
        <v>4.1537000620070062E-2</v>
      </c>
      <c r="X92" s="226">
        <v>4.6182398703880113E-2</v>
      </c>
      <c r="Y92" s="226">
        <v>4.8712592593792257E-2</v>
      </c>
      <c r="DA92" s="69" t="s">
        <v>1937</v>
      </c>
    </row>
    <row r="93" spans="1:105" ht="12" customHeight="1" x14ac:dyDescent="0.25">
      <c r="A93" s="37" t="s">
        <v>40</v>
      </c>
      <c r="B93" s="226">
        <v>0.19967608596702341</v>
      </c>
      <c r="C93" s="226">
        <v>0.17487608323942791</v>
      </c>
      <c r="D93" s="226">
        <v>0.1539073449367902</v>
      </c>
      <c r="E93" s="226">
        <v>0.19586779030868451</v>
      </c>
      <c r="F93" s="226">
        <v>0.49364855056831142</v>
      </c>
      <c r="G93" s="226">
        <v>0.52648496799560451</v>
      </c>
      <c r="H93" s="226">
        <v>0.57082993943977023</v>
      </c>
      <c r="I93" s="226">
        <v>0.59464813710697872</v>
      </c>
      <c r="J93" s="226">
        <v>0.29748566649420388</v>
      </c>
      <c r="K93" s="226">
        <v>0.23478316409978439</v>
      </c>
      <c r="L93" s="226">
        <v>0.787988093433586</v>
      </c>
      <c r="M93" s="226">
        <v>0.4666651853080348</v>
      </c>
      <c r="N93" s="226">
        <v>0.37755933962517169</v>
      </c>
      <c r="O93" s="226">
        <v>0.48496146152520692</v>
      </c>
      <c r="P93" s="226">
        <v>0.56992067604853758</v>
      </c>
      <c r="Q93" s="226">
        <v>0.68631320592304523</v>
      </c>
      <c r="R93" s="226">
        <v>0.56826399979182995</v>
      </c>
      <c r="S93" s="226">
        <v>0.56001619912419154</v>
      </c>
      <c r="T93" s="226">
        <v>0.4268434549406368</v>
      </c>
      <c r="U93" s="226">
        <v>0.55935601443879956</v>
      </c>
      <c r="V93" s="226">
        <v>0.53798277661968097</v>
      </c>
      <c r="W93" s="226">
        <v>0.6366904463549663</v>
      </c>
      <c r="X93" s="226">
        <v>0.50411717820714141</v>
      </c>
      <c r="Y93" s="226">
        <v>0.5020113925229801</v>
      </c>
      <c r="DA93" s="69" t="s">
        <v>1938</v>
      </c>
    </row>
    <row r="94" spans="1:105" ht="12" customHeight="1" x14ac:dyDescent="0.25">
      <c r="A94" s="132" t="s">
        <v>1939</v>
      </c>
      <c r="B94" s="316">
        <v>2.9067837343506699</v>
      </c>
      <c r="C94" s="316">
        <v>3.2199277234332371</v>
      </c>
      <c r="D94" s="316">
        <v>2.3359191332172888</v>
      </c>
      <c r="E94" s="316">
        <v>2.0712252189361422</v>
      </c>
      <c r="F94" s="316">
        <v>1.659730892909921</v>
      </c>
      <c r="G94" s="316">
        <v>1.823195442818256</v>
      </c>
      <c r="H94" s="316">
        <v>1.8542114617096661</v>
      </c>
      <c r="I94" s="316">
        <v>1.979794205669031</v>
      </c>
      <c r="J94" s="316">
        <v>1.9297631085719431</v>
      </c>
      <c r="K94" s="316">
        <v>2.4725902605929742</v>
      </c>
      <c r="L94" s="316">
        <v>4.3232934756073593</v>
      </c>
      <c r="M94" s="316">
        <v>3.3596779420361291</v>
      </c>
      <c r="N94" s="316">
        <v>2.5186334511785589</v>
      </c>
      <c r="O94" s="316">
        <v>2.9242428573050439</v>
      </c>
      <c r="P94" s="316">
        <v>2.4164464741293781</v>
      </c>
      <c r="Q94" s="316">
        <v>2.6821105077089511</v>
      </c>
      <c r="R94" s="316">
        <v>2.4819014259254599</v>
      </c>
      <c r="S94" s="316">
        <v>2.3834993035235139</v>
      </c>
      <c r="T94" s="316">
        <v>2.4928303979000219</v>
      </c>
      <c r="U94" s="316">
        <v>2.7364784199774461</v>
      </c>
      <c r="V94" s="316">
        <v>2.5596751194390799</v>
      </c>
      <c r="W94" s="316">
        <v>2.642704678578824</v>
      </c>
      <c r="X94" s="316">
        <v>2.1545168465702011</v>
      </c>
      <c r="Y94" s="316">
        <v>2.064989151691234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1.0000000000000002</v>
      </c>
      <c r="D110" s="232">
        <f t="shared" si="15"/>
        <v>0.99999999999999989</v>
      </c>
      <c r="E110" s="232">
        <f t="shared" si="15"/>
        <v>0.99999999999999989</v>
      </c>
      <c r="F110" s="232">
        <f t="shared" si="15"/>
        <v>0.99999999999999967</v>
      </c>
      <c r="G110" s="232">
        <f t="shared" si="15"/>
        <v>0.99999999999999989</v>
      </c>
      <c r="H110" s="232">
        <f t="shared" si="15"/>
        <v>0.99999999999999978</v>
      </c>
      <c r="I110" s="232">
        <f t="shared" si="15"/>
        <v>1</v>
      </c>
      <c r="J110" s="232">
        <f t="shared" si="15"/>
        <v>1</v>
      </c>
      <c r="K110" s="232">
        <f t="shared" si="15"/>
        <v>1</v>
      </c>
      <c r="L110" s="232">
        <f t="shared" si="15"/>
        <v>0.99999999999999989</v>
      </c>
      <c r="M110" s="232">
        <f t="shared" si="15"/>
        <v>0.99999999999999978</v>
      </c>
      <c r="N110" s="232">
        <f t="shared" si="15"/>
        <v>1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1</v>
      </c>
      <c r="R110" s="232">
        <f t="shared" si="15"/>
        <v>1</v>
      </c>
      <c r="S110" s="232">
        <f t="shared" si="15"/>
        <v>0.99999999999999989</v>
      </c>
      <c r="T110" s="232">
        <f t="shared" si="15"/>
        <v>1</v>
      </c>
      <c r="U110" s="232">
        <f t="shared" si="15"/>
        <v>0.99999999999999978</v>
      </c>
      <c r="V110" s="232">
        <f t="shared" si="15"/>
        <v>1</v>
      </c>
      <c r="W110" s="232">
        <f t="shared" si="15"/>
        <v>0.99999999999999989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5.278122119691895E-3</v>
      </c>
      <c r="C111" s="299">
        <f t="shared" si="16"/>
        <v>5.278122119701553E-3</v>
      </c>
      <c r="D111" s="299">
        <f t="shared" si="16"/>
        <v>5.2781221196754203E-3</v>
      </c>
      <c r="E111" s="299">
        <f t="shared" si="16"/>
        <v>5.2781221196760006E-3</v>
      </c>
      <c r="F111" s="299">
        <f t="shared" si="16"/>
        <v>5.2781221198427482E-3</v>
      </c>
      <c r="G111" s="299">
        <f t="shared" si="16"/>
        <v>5.2781221198580112E-3</v>
      </c>
      <c r="H111" s="299">
        <f t="shared" si="16"/>
        <v>5.2781221198361025E-3</v>
      </c>
      <c r="I111" s="299">
        <f t="shared" si="16"/>
        <v>5.278122119841135E-3</v>
      </c>
      <c r="J111" s="299">
        <f t="shared" si="16"/>
        <v>5.2781221198335126E-3</v>
      </c>
      <c r="K111" s="299">
        <f t="shared" si="16"/>
        <v>5.2781221196937953E-3</v>
      </c>
      <c r="L111" s="299">
        <f t="shared" si="16"/>
        <v>5.2781221197883725E-3</v>
      </c>
      <c r="M111" s="299">
        <f t="shared" si="16"/>
        <v>5.2781221198027056E-3</v>
      </c>
      <c r="N111" s="299">
        <f t="shared" si="16"/>
        <v>5.278122119816449E-3</v>
      </c>
      <c r="O111" s="299">
        <f t="shared" si="16"/>
        <v>5.2781221198201925E-3</v>
      </c>
      <c r="P111" s="299">
        <f t="shared" si="16"/>
        <v>5.2781221198088457E-3</v>
      </c>
      <c r="Q111" s="299">
        <f t="shared" si="16"/>
        <v>5.2781221198185966E-3</v>
      </c>
      <c r="R111" s="299">
        <f t="shared" si="16"/>
        <v>5.2781221198226714E-3</v>
      </c>
      <c r="S111" s="299">
        <f t="shared" si="16"/>
        <v>5.2781221198046823E-3</v>
      </c>
      <c r="T111" s="299">
        <f t="shared" si="16"/>
        <v>5.2781221197864383E-3</v>
      </c>
      <c r="U111" s="299">
        <f t="shared" si="16"/>
        <v>5.2781221197897698E-3</v>
      </c>
      <c r="V111" s="299">
        <f t="shared" si="16"/>
        <v>5.2781221197869049E-3</v>
      </c>
      <c r="W111" s="299">
        <f t="shared" si="16"/>
        <v>5.2781221197907456E-3</v>
      </c>
      <c r="X111" s="299">
        <f t="shared" si="16"/>
        <v>5.278122119781483E-3</v>
      </c>
      <c r="Y111" s="299">
        <f t="shared" si="16"/>
        <v>5.2781221197800128E-3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7.4900519067823195E-3</v>
      </c>
      <c r="C112" s="233">
        <f t="shared" si="17"/>
        <v>7.4900519067960239E-3</v>
      </c>
      <c r="D112" s="233">
        <f t="shared" si="17"/>
        <v>7.4900519067589433E-3</v>
      </c>
      <c r="E112" s="233">
        <f t="shared" si="17"/>
        <v>7.4900519067597655E-3</v>
      </c>
      <c r="F112" s="233">
        <f t="shared" si="17"/>
        <v>7.4900519069963931E-3</v>
      </c>
      <c r="G112" s="233">
        <f t="shared" si="17"/>
        <v>7.490051907018052E-3</v>
      </c>
      <c r="H112" s="233">
        <f t="shared" si="17"/>
        <v>7.4900519069869623E-3</v>
      </c>
      <c r="I112" s="233">
        <f t="shared" si="17"/>
        <v>7.4900519069940998E-3</v>
      </c>
      <c r="J112" s="233">
        <f t="shared" si="17"/>
        <v>7.4900519069832881E-3</v>
      </c>
      <c r="K112" s="233">
        <f t="shared" si="17"/>
        <v>7.4900519067850179E-3</v>
      </c>
      <c r="L112" s="233">
        <f t="shared" si="17"/>
        <v>7.4900519069192265E-3</v>
      </c>
      <c r="M112" s="233">
        <f t="shared" si="17"/>
        <v>7.4900519069395679E-3</v>
      </c>
      <c r="N112" s="233">
        <f t="shared" si="17"/>
        <v>7.4900519069590723E-3</v>
      </c>
      <c r="O112" s="233">
        <f t="shared" si="17"/>
        <v>7.4900519069643848E-3</v>
      </c>
      <c r="P112" s="233">
        <f t="shared" si="17"/>
        <v>7.4900519069482849E-3</v>
      </c>
      <c r="Q112" s="233">
        <f t="shared" si="17"/>
        <v>7.4900519069621158E-3</v>
      </c>
      <c r="R112" s="233">
        <f t="shared" si="17"/>
        <v>7.4900519069679037E-3</v>
      </c>
      <c r="S112" s="233">
        <f t="shared" si="17"/>
        <v>7.4900519069423747E-3</v>
      </c>
      <c r="T112" s="233">
        <f t="shared" si="17"/>
        <v>7.4900519069164848E-3</v>
      </c>
      <c r="U112" s="233">
        <f t="shared" si="17"/>
        <v>7.4900519069212136E-3</v>
      </c>
      <c r="V112" s="233">
        <f t="shared" si="17"/>
        <v>7.4900519069171501E-3</v>
      </c>
      <c r="W112" s="233">
        <f t="shared" si="17"/>
        <v>7.4900519069225962E-3</v>
      </c>
      <c r="X112" s="233">
        <f t="shared" si="17"/>
        <v>7.490051906909454E-3</v>
      </c>
      <c r="Y112" s="233">
        <f t="shared" si="17"/>
        <v>7.4900519069073645E-3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2.6652580693853366E-2</v>
      </c>
      <c r="C113" s="233">
        <f t="shared" si="18"/>
        <v>2.665258069390215E-2</v>
      </c>
      <c r="D113" s="233">
        <f t="shared" si="18"/>
        <v>2.6652580693770175E-2</v>
      </c>
      <c r="E113" s="233">
        <f t="shared" si="18"/>
        <v>2.6652580693773114E-2</v>
      </c>
      <c r="F113" s="233">
        <f t="shared" si="18"/>
        <v>2.6652580694615121E-2</v>
      </c>
      <c r="G113" s="233">
        <f t="shared" si="18"/>
        <v>2.6652580694692188E-2</v>
      </c>
      <c r="H113" s="233">
        <f t="shared" si="18"/>
        <v>2.6652580694581558E-2</v>
      </c>
      <c r="I113" s="233">
        <f t="shared" si="18"/>
        <v>2.6652580694606975E-2</v>
      </c>
      <c r="J113" s="233">
        <f t="shared" si="18"/>
        <v>2.6652580694568485E-2</v>
      </c>
      <c r="K113" s="233">
        <f t="shared" si="18"/>
        <v>2.6652580693862962E-2</v>
      </c>
      <c r="L113" s="233">
        <f t="shared" si="18"/>
        <v>2.6652580694340532E-2</v>
      </c>
      <c r="M113" s="233">
        <f t="shared" si="18"/>
        <v>2.6652580694412915E-2</v>
      </c>
      <c r="N113" s="233">
        <f t="shared" si="18"/>
        <v>2.6652580694482328E-2</v>
      </c>
      <c r="O113" s="233">
        <f t="shared" si="18"/>
        <v>2.6652580694501223E-2</v>
      </c>
      <c r="P113" s="233">
        <f t="shared" si="18"/>
        <v>2.6652580694443928E-2</v>
      </c>
      <c r="Q113" s="233">
        <f t="shared" si="18"/>
        <v>2.6652580694493156E-2</v>
      </c>
      <c r="R113" s="233">
        <f t="shared" si="18"/>
        <v>2.665258069451374E-2</v>
      </c>
      <c r="S113" s="233">
        <f t="shared" si="18"/>
        <v>2.6652580694422903E-2</v>
      </c>
      <c r="T113" s="233">
        <f t="shared" si="18"/>
        <v>2.6652580694330772E-2</v>
      </c>
      <c r="U113" s="233">
        <f t="shared" si="18"/>
        <v>2.6652580694347606E-2</v>
      </c>
      <c r="V113" s="233">
        <f t="shared" si="18"/>
        <v>2.6652580694333142E-2</v>
      </c>
      <c r="W113" s="233">
        <f t="shared" si="18"/>
        <v>2.6652580694352543E-2</v>
      </c>
      <c r="X113" s="233">
        <f t="shared" si="18"/>
        <v>2.6652580694305757E-2</v>
      </c>
      <c r="Y113" s="233">
        <f t="shared" si="18"/>
        <v>2.6652580694298329E-2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2.1112488478767576E-2</v>
      </c>
      <c r="C114" s="233">
        <f t="shared" si="19"/>
        <v>2.1112488478806212E-2</v>
      </c>
      <c r="D114" s="233">
        <f t="shared" si="19"/>
        <v>2.1112488478701674E-2</v>
      </c>
      <c r="E114" s="233">
        <f t="shared" si="19"/>
        <v>2.1112488478704002E-2</v>
      </c>
      <c r="F114" s="233">
        <f t="shared" si="19"/>
        <v>2.1112488479370986E-2</v>
      </c>
      <c r="G114" s="233">
        <f t="shared" si="19"/>
        <v>2.1112488479432038E-2</v>
      </c>
      <c r="H114" s="233">
        <f t="shared" si="19"/>
        <v>2.1112488479344403E-2</v>
      </c>
      <c r="I114" s="233">
        <f t="shared" si="19"/>
        <v>2.1112488479364533E-2</v>
      </c>
      <c r="J114" s="233">
        <f t="shared" si="19"/>
        <v>2.111248847933405E-2</v>
      </c>
      <c r="K114" s="233">
        <f t="shared" si="19"/>
        <v>2.1112488478775181E-2</v>
      </c>
      <c r="L114" s="233">
        <f t="shared" si="19"/>
        <v>2.1112488479153476E-2</v>
      </c>
      <c r="M114" s="233">
        <f t="shared" si="19"/>
        <v>2.1112488479210816E-2</v>
      </c>
      <c r="N114" s="233">
        <f t="shared" si="19"/>
        <v>2.1112488479265799E-2</v>
      </c>
      <c r="O114" s="233">
        <f t="shared" si="19"/>
        <v>2.111248847928077E-2</v>
      </c>
      <c r="P114" s="233">
        <f t="shared" si="19"/>
        <v>2.1112488479235383E-2</v>
      </c>
      <c r="Q114" s="233">
        <f t="shared" si="19"/>
        <v>2.1112488479274369E-2</v>
      </c>
      <c r="R114" s="233">
        <f t="shared" si="19"/>
        <v>2.1112488479290682E-2</v>
      </c>
      <c r="S114" s="233">
        <f t="shared" si="19"/>
        <v>2.1112488479218722E-2</v>
      </c>
      <c r="T114" s="233">
        <f t="shared" si="19"/>
        <v>2.1112488479145743E-2</v>
      </c>
      <c r="U114" s="233">
        <f t="shared" si="19"/>
        <v>2.1112488479159076E-2</v>
      </c>
      <c r="V114" s="233">
        <f t="shared" si="19"/>
        <v>2.1112488479147613E-2</v>
      </c>
      <c r="W114" s="233">
        <f t="shared" si="19"/>
        <v>2.1112488479162982E-2</v>
      </c>
      <c r="X114" s="233">
        <f t="shared" si="19"/>
        <v>2.1112488479125929E-2</v>
      </c>
      <c r="Y114" s="233">
        <f t="shared" si="19"/>
        <v>2.1112488479120037E-2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1.2204292490702592E-2</v>
      </c>
      <c r="C115" s="300">
        <f t="shared" si="20"/>
        <v>1.2158766273408551E-2</v>
      </c>
      <c r="D115" s="300">
        <f t="shared" si="20"/>
        <v>1.2148119136930282E-2</v>
      </c>
      <c r="E115" s="300">
        <f t="shared" si="20"/>
        <v>1.1034004186001372E-2</v>
      </c>
      <c r="F115" s="300">
        <f t="shared" si="20"/>
        <v>1.4323250902737146E-2</v>
      </c>
      <c r="G115" s="300">
        <f t="shared" si="20"/>
        <v>1.3223380520565119E-2</v>
      </c>
      <c r="H115" s="300">
        <f t="shared" si="20"/>
        <v>1.4575055110594341E-2</v>
      </c>
      <c r="I115" s="300">
        <f t="shared" si="20"/>
        <v>1.5671560729403268E-2</v>
      </c>
      <c r="J115" s="300">
        <f t="shared" si="20"/>
        <v>1.4094404211814317E-2</v>
      </c>
      <c r="K115" s="300">
        <f t="shared" si="20"/>
        <v>1.238310361626003E-2</v>
      </c>
      <c r="L115" s="300">
        <f t="shared" si="20"/>
        <v>1.5459391764400542E-2</v>
      </c>
      <c r="M115" s="300">
        <f t="shared" si="20"/>
        <v>1.3086916654205361E-2</v>
      </c>
      <c r="N115" s="300">
        <f t="shared" si="20"/>
        <v>1.3821988499328485E-2</v>
      </c>
      <c r="O115" s="300">
        <f t="shared" si="20"/>
        <v>1.4163462886714041E-2</v>
      </c>
      <c r="P115" s="300">
        <f t="shared" si="20"/>
        <v>2.0455264948450919E-2</v>
      </c>
      <c r="Q115" s="300">
        <f t="shared" si="20"/>
        <v>2.4643093684847298E-2</v>
      </c>
      <c r="R115" s="300">
        <f t="shared" si="20"/>
        <v>1.9592479241890427E-2</v>
      </c>
      <c r="S115" s="300">
        <f t="shared" si="20"/>
        <v>2.0976969321816575E-2</v>
      </c>
      <c r="T115" s="300">
        <f t="shared" si="20"/>
        <v>1.3479273216952831E-2</v>
      </c>
      <c r="U115" s="300">
        <f t="shared" si="20"/>
        <v>1.4941833934196095E-2</v>
      </c>
      <c r="V115" s="300">
        <f t="shared" si="20"/>
        <v>1.5412132383798786E-2</v>
      </c>
      <c r="W115" s="300">
        <f t="shared" si="20"/>
        <v>1.9536007359071971E-2</v>
      </c>
      <c r="X115" s="300">
        <f t="shared" si="20"/>
        <v>1.8753129533311201E-2</v>
      </c>
      <c r="Y115" s="300">
        <f t="shared" si="20"/>
        <v>1.9426652434764949E-2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5.4479837246351456E-2</v>
      </c>
      <c r="C116" s="301">
        <f t="shared" si="21"/>
        <v>4.9470482558621291E-2</v>
      </c>
      <c r="D116" s="301">
        <f t="shared" si="21"/>
        <v>5.2978890098809385E-2</v>
      </c>
      <c r="E116" s="301">
        <f t="shared" si="21"/>
        <v>4.9344783704617312E-2</v>
      </c>
      <c r="F116" s="301">
        <f t="shared" si="21"/>
        <v>7.2832592417231348E-2</v>
      </c>
      <c r="G116" s="301">
        <f t="shared" si="21"/>
        <v>6.8876646531024627E-2</v>
      </c>
      <c r="H116" s="301">
        <f t="shared" si="21"/>
        <v>7.3412094442440345E-2</v>
      </c>
      <c r="I116" s="301">
        <f t="shared" si="21"/>
        <v>7.7739616158759517E-2</v>
      </c>
      <c r="J116" s="301">
        <f t="shared" si="21"/>
        <v>8.0793556427185761E-2</v>
      </c>
      <c r="K116" s="301">
        <f t="shared" si="21"/>
        <v>6.1779914529994762E-2</v>
      </c>
      <c r="L116" s="301">
        <f t="shared" si="21"/>
        <v>8.8630549368112876E-2</v>
      </c>
      <c r="M116" s="301">
        <f t="shared" si="21"/>
        <v>7.1387023683308209E-2</v>
      </c>
      <c r="N116" s="301">
        <f t="shared" si="21"/>
        <v>7.8455969967688721E-2</v>
      </c>
      <c r="O116" s="301">
        <f t="shared" si="21"/>
        <v>7.9855569572853766E-2</v>
      </c>
      <c r="P116" s="301">
        <f t="shared" si="21"/>
        <v>0.10868277409574782</v>
      </c>
      <c r="Q116" s="301">
        <f t="shared" si="21"/>
        <v>0.12356887856892126</v>
      </c>
      <c r="R116" s="301">
        <f t="shared" si="21"/>
        <v>0.10575709199989261</v>
      </c>
      <c r="S116" s="301">
        <f t="shared" si="21"/>
        <v>0.11179224412347888</v>
      </c>
      <c r="T116" s="301">
        <f t="shared" si="21"/>
        <v>7.1943034397136646E-2</v>
      </c>
      <c r="U116" s="301">
        <f t="shared" si="21"/>
        <v>7.9766008401493976E-2</v>
      </c>
      <c r="V116" s="301">
        <f t="shared" si="21"/>
        <v>8.1967107317999749E-2</v>
      </c>
      <c r="W116" s="301">
        <f t="shared" si="21"/>
        <v>9.8271823147032519E-2</v>
      </c>
      <c r="X116" s="301">
        <f t="shared" si="21"/>
        <v>9.4323691328138018E-2</v>
      </c>
      <c r="Y116" s="301">
        <f t="shared" si="21"/>
        <v>9.5513843664762704E-2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2.3695796235158745E-2</v>
      </c>
      <c r="C117" s="302">
        <f t="shared" si="22"/>
        <v>2.4166368352640404E-2</v>
      </c>
      <c r="D117" s="302">
        <f t="shared" si="22"/>
        <v>2.3838141491457049E-2</v>
      </c>
      <c r="E117" s="302">
        <f t="shared" si="22"/>
        <v>2.4213795099168448E-2</v>
      </c>
      <c r="F117" s="302">
        <f t="shared" si="22"/>
        <v>2.1909879184849799E-2</v>
      </c>
      <c r="G117" s="302">
        <f t="shared" si="22"/>
        <v>2.2315221692250687E-2</v>
      </c>
      <c r="H117" s="302">
        <f t="shared" si="22"/>
        <v>2.1847626290709632E-2</v>
      </c>
      <c r="I117" s="302">
        <f t="shared" si="22"/>
        <v>2.1407592157041376E-2</v>
      </c>
      <c r="J117" s="302">
        <f t="shared" si="22"/>
        <v>2.1171584789536187E-2</v>
      </c>
      <c r="K117" s="302">
        <f t="shared" si="22"/>
        <v>2.3006471500735291E-2</v>
      </c>
      <c r="L117" s="302">
        <f t="shared" si="22"/>
        <v>2.039437578387978E-2</v>
      </c>
      <c r="M117" s="302">
        <f t="shared" si="22"/>
        <v>2.208444934096207E-2</v>
      </c>
      <c r="N117" s="302">
        <f t="shared" si="22"/>
        <v>2.1399136682950463E-2</v>
      </c>
      <c r="O117" s="302">
        <f t="shared" si="22"/>
        <v>2.1257238634547215E-2</v>
      </c>
      <c r="P117" s="302">
        <f t="shared" si="22"/>
        <v>1.8358104190227698E-2</v>
      </c>
      <c r="Q117" s="302">
        <f t="shared" si="22"/>
        <v>1.6831257739741184E-2</v>
      </c>
      <c r="R117" s="302">
        <f t="shared" si="22"/>
        <v>1.8659446315420561E-2</v>
      </c>
      <c r="S117" s="302">
        <f t="shared" si="22"/>
        <v>1.8050362503869252E-2</v>
      </c>
      <c r="T117" s="302">
        <f t="shared" si="22"/>
        <v>2.2019940909608657E-2</v>
      </c>
      <c r="U117" s="302">
        <f t="shared" si="22"/>
        <v>2.1240951714428819E-2</v>
      </c>
      <c r="V117" s="302">
        <f t="shared" si="22"/>
        <v>2.1019909071547438E-2</v>
      </c>
      <c r="W117" s="302">
        <f t="shared" si="22"/>
        <v>1.9362236190359143E-2</v>
      </c>
      <c r="X117" s="302">
        <f t="shared" si="22"/>
        <v>1.9756798236591565E-2</v>
      </c>
      <c r="Y117" s="302">
        <f t="shared" si="22"/>
        <v>1.9623989101443199E-2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3.0784041011192712E-2</v>
      </c>
      <c r="C118" s="302">
        <f t="shared" si="23"/>
        <v>2.5304114205980891E-2</v>
      </c>
      <c r="D118" s="302">
        <f t="shared" si="23"/>
        <v>2.9140748607352333E-2</v>
      </c>
      <c r="E118" s="302">
        <f t="shared" si="23"/>
        <v>2.5130988605448868E-2</v>
      </c>
      <c r="F118" s="302">
        <f t="shared" si="23"/>
        <v>5.0922713232381546E-2</v>
      </c>
      <c r="G118" s="302">
        <f t="shared" si="23"/>
        <v>4.6561424838773936E-2</v>
      </c>
      <c r="H118" s="302">
        <f t="shared" si="23"/>
        <v>5.1564468151730714E-2</v>
      </c>
      <c r="I118" s="302">
        <f t="shared" si="23"/>
        <v>5.6332024001718134E-2</v>
      </c>
      <c r="J118" s="302">
        <f t="shared" si="23"/>
        <v>5.9621971637649561E-2</v>
      </c>
      <c r="K118" s="302">
        <f t="shared" si="23"/>
        <v>3.8773443029259468E-2</v>
      </c>
      <c r="L118" s="302">
        <f t="shared" si="23"/>
        <v>6.8236173584233104E-2</v>
      </c>
      <c r="M118" s="302">
        <f t="shared" si="23"/>
        <v>4.9302574342346139E-2</v>
      </c>
      <c r="N118" s="302">
        <f t="shared" si="23"/>
        <v>5.7056833284738262E-2</v>
      </c>
      <c r="O118" s="302">
        <f t="shared" si="23"/>
        <v>5.8598330938306561E-2</v>
      </c>
      <c r="P118" s="302">
        <f t="shared" si="23"/>
        <v>9.0324669905520127E-2</v>
      </c>
      <c r="Q118" s="302">
        <f t="shared" si="23"/>
        <v>0.10673762082918008</v>
      </c>
      <c r="R118" s="302">
        <f t="shared" si="23"/>
        <v>8.7097645684472064E-2</v>
      </c>
      <c r="S118" s="302">
        <f t="shared" si="23"/>
        <v>9.3741881619609627E-2</v>
      </c>
      <c r="T118" s="302">
        <f t="shared" si="23"/>
        <v>4.9923093487527992E-2</v>
      </c>
      <c r="U118" s="302">
        <f t="shared" si="23"/>
        <v>5.8525056687065154E-2</v>
      </c>
      <c r="V118" s="302">
        <f t="shared" si="23"/>
        <v>6.0947198246452311E-2</v>
      </c>
      <c r="W118" s="302">
        <f t="shared" si="23"/>
        <v>7.8909586956673383E-2</v>
      </c>
      <c r="X118" s="302">
        <f t="shared" si="23"/>
        <v>7.4566893091546446E-2</v>
      </c>
      <c r="Y118" s="302">
        <f t="shared" si="23"/>
        <v>7.5889854563319495E-2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0.77103437483240977</v>
      </c>
      <c r="C119" s="301">
        <f t="shared" si="24"/>
        <v>0.77444225332610361</v>
      </c>
      <c r="D119" s="301">
        <f t="shared" si="24"/>
        <v>0.77209328693692791</v>
      </c>
      <c r="E119" s="301">
        <f t="shared" si="24"/>
        <v>0.77552672065505024</v>
      </c>
      <c r="F119" s="301">
        <f t="shared" si="24"/>
        <v>0.7568133709233088</v>
      </c>
      <c r="G119" s="301">
        <f t="shared" si="24"/>
        <v>0.76045048841555529</v>
      </c>
      <c r="H119" s="301">
        <f t="shared" si="24"/>
        <v>0.75619994981983329</v>
      </c>
      <c r="I119" s="301">
        <f t="shared" si="24"/>
        <v>0.75231604195246871</v>
      </c>
      <c r="J119" s="301">
        <f t="shared" si="24"/>
        <v>0.75166528398801402</v>
      </c>
      <c r="K119" s="301">
        <f t="shared" si="24"/>
        <v>0.7659681229936629</v>
      </c>
      <c r="L119" s="301">
        <f t="shared" si="24"/>
        <v>0.74518353501497669</v>
      </c>
      <c r="M119" s="301">
        <f t="shared" si="24"/>
        <v>0.75888427835997285</v>
      </c>
      <c r="N119" s="301">
        <f t="shared" si="24"/>
        <v>0.75347885453330354</v>
      </c>
      <c r="O119" s="301">
        <f t="shared" si="24"/>
        <v>0.75223442371010807</v>
      </c>
      <c r="P119" s="301">
        <f t="shared" si="24"/>
        <v>0.72726238768076601</v>
      </c>
      <c r="Q119" s="301">
        <f t="shared" si="24"/>
        <v>0.71353241704775239</v>
      </c>
      <c r="R119" s="301">
        <f t="shared" si="24"/>
        <v>0.72999615804479878</v>
      </c>
      <c r="S119" s="301">
        <f t="shared" si="24"/>
        <v>0.72470830918198614</v>
      </c>
      <c r="T119" s="301">
        <f t="shared" si="24"/>
        <v>0.75816169059337879</v>
      </c>
      <c r="U119" s="301">
        <f t="shared" si="24"/>
        <v>0.75160261805485717</v>
      </c>
      <c r="V119" s="301">
        <f t="shared" si="24"/>
        <v>0.74970486993887697</v>
      </c>
      <c r="W119" s="301">
        <f t="shared" si="24"/>
        <v>0.73507813421867219</v>
      </c>
      <c r="X119" s="301">
        <f t="shared" si="24"/>
        <v>0.73842817670165339</v>
      </c>
      <c r="Y119" s="301">
        <f t="shared" si="24"/>
        <v>0.73702933343661625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0.71087388705476229</v>
      </c>
      <c r="C120" s="302">
        <f t="shared" si="25"/>
        <v>0.72499105057921231</v>
      </c>
      <c r="D120" s="302">
        <f t="shared" si="25"/>
        <v>0.71514424474371163</v>
      </c>
      <c r="E120" s="302">
        <f t="shared" si="25"/>
        <v>0.72641385297505356</v>
      </c>
      <c r="F120" s="302">
        <f t="shared" si="25"/>
        <v>0.65729637554549381</v>
      </c>
      <c r="G120" s="302">
        <f t="shared" si="25"/>
        <v>0.6694566507675207</v>
      </c>
      <c r="H120" s="302">
        <f t="shared" si="25"/>
        <v>0.65542878872128929</v>
      </c>
      <c r="I120" s="302">
        <f t="shared" si="25"/>
        <v>0.6422277647112411</v>
      </c>
      <c r="J120" s="302">
        <f t="shared" si="25"/>
        <v>0.63514754368608595</v>
      </c>
      <c r="K120" s="302">
        <f t="shared" si="25"/>
        <v>0.69019414502205889</v>
      </c>
      <c r="L120" s="302">
        <f t="shared" si="25"/>
        <v>0.61183127351639333</v>
      </c>
      <c r="M120" s="302">
        <f t="shared" si="25"/>
        <v>0.66253348022886194</v>
      </c>
      <c r="N120" s="302">
        <f t="shared" si="25"/>
        <v>0.64197410048851389</v>
      </c>
      <c r="O120" s="302">
        <f t="shared" si="25"/>
        <v>0.63771715903641657</v>
      </c>
      <c r="P120" s="302">
        <f t="shared" si="25"/>
        <v>0.55074312570683115</v>
      </c>
      <c r="Q120" s="302">
        <f t="shared" si="25"/>
        <v>0.50493773219223559</v>
      </c>
      <c r="R120" s="302">
        <f t="shared" si="25"/>
        <v>0.55978338946261685</v>
      </c>
      <c r="S120" s="302">
        <f t="shared" si="25"/>
        <v>0.54151087511607776</v>
      </c>
      <c r="T120" s="302">
        <f t="shared" si="25"/>
        <v>0.66059822728825979</v>
      </c>
      <c r="U120" s="302">
        <f t="shared" si="25"/>
        <v>0.63722855143286461</v>
      </c>
      <c r="V120" s="302">
        <f t="shared" si="25"/>
        <v>0.63059727214642303</v>
      </c>
      <c r="W120" s="302">
        <f t="shared" si="25"/>
        <v>0.58086708571077439</v>
      </c>
      <c r="X120" s="302">
        <f t="shared" si="25"/>
        <v>0.59270394709774687</v>
      </c>
      <c r="Y120" s="302">
        <f t="shared" si="25"/>
        <v>0.58871967304329631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6.0160487777647445E-2</v>
      </c>
      <c r="C121" s="302">
        <f t="shared" si="26"/>
        <v>4.9451202746891298E-2</v>
      </c>
      <c r="D121" s="302">
        <f t="shared" si="26"/>
        <v>5.6949042193216344E-2</v>
      </c>
      <c r="E121" s="302">
        <f t="shared" si="26"/>
        <v>4.9112867679996772E-2</v>
      </c>
      <c r="F121" s="302">
        <f t="shared" si="26"/>
        <v>9.951699537781504E-2</v>
      </c>
      <c r="G121" s="302">
        <f t="shared" si="26"/>
        <v>9.0993837648034578E-2</v>
      </c>
      <c r="H121" s="302">
        <f t="shared" si="26"/>
        <v>0.100771161098544</v>
      </c>
      <c r="I121" s="302">
        <f t="shared" si="26"/>
        <v>0.11008827724122762</v>
      </c>
      <c r="J121" s="302">
        <f t="shared" si="26"/>
        <v>0.11651774030192806</v>
      </c>
      <c r="K121" s="302">
        <f t="shared" si="26"/>
        <v>7.5773977971604026E-2</v>
      </c>
      <c r="L121" s="302">
        <f t="shared" si="26"/>
        <v>0.13335226149858326</v>
      </c>
      <c r="M121" s="302">
        <f t="shared" si="26"/>
        <v>9.6350798131110874E-2</v>
      </c>
      <c r="N121" s="302">
        <f t="shared" si="26"/>
        <v>0.11150475404478964</v>
      </c>
      <c r="O121" s="302">
        <f t="shared" si="26"/>
        <v>0.11451726467369146</v>
      </c>
      <c r="P121" s="302">
        <f t="shared" si="26"/>
        <v>0.17651926197393494</v>
      </c>
      <c r="Q121" s="302">
        <f t="shared" si="26"/>
        <v>0.20859468485551685</v>
      </c>
      <c r="R121" s="302">
        <f t="shared" si="26"/>
        <v>0.17021276858218193</v>
      </c>
      <c r="S121" s="302">
        <f t="shared" si="26"/>
        <v>0.18319743406590835</v>
      </c>
      <c r="T121" s="302">
        <f t="shared" si="26"/>
        <v>9.7563463305118933E-2</v>
      </c>
      <c r="U121" s="302">
        <f t="shared" si="26"/>
        <v>0.11437406662199255</v>
      </c>
      <c r="V121" s="302">
        <f t="shared" si="26"/>
        <v>0.11910759779245385</v>
      </c>
      <c r="W121" s="302">
        <f t="shared" si="26"/>
        <v>0.15421104850789774</v>
      </c>
      <c r="X121" s="302">
        <f t="shared" si="26"/>
        <v>0.14572422960390646</v>
      </c>
      <c r="Y121" s="302">
        <f t="shared" si="26"/>
        <v>0.14830966039331991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0.10174825223144073</v>
      </c>
      <c r="C122" s="301">
        <f t="shared" si="27"/>
        <v>0.10339525464266093</v>
      </c>
      <c r="D122" s="301">
        <f t="shared" si="27"/>
        <v>0.10224646062842607</v>
      </c>
      <c r="E122" s="301">
        <f t="shared" si="27"/>
        <v>0.10356124825541803</v>
      </c>
      <c r="F122" s="301">
        <f t="shared" si="27"/>
        <v>9.5497542555897139E-2</v>
      </c>
      <c r="G122" s="301">
        <f t="shared" si="27"/>
        <v>9.6916241331854586E-2</v>
      </c>
      <c r="H122" s="301">
        <f t="shared" si="27"/>
        <v>9.5279657426382822E-2</v>
      </c>
      <c r="I122" s="301">
        <f t="shared" si="27"/>
        <v>9.3739537958561867E-2</v>
      </c>
      <c r="J122" s="301">
        <f t="shared" si="27"/>
        <v>9.2913512172266552E-2</v>
      </c>
      <c r="K122" s="301">
        <f t="shared" si="27"/>
        <v>9.9335615660965382E-2</v>
      </c>
      <c r="L122" s="301">
        <f t="shared" si="27"/>
        <v>9.019328065230825E-2</v>
      </c>
      <c r="M122" s="301">
        <f t="shared" si="27"/>
        <v>9.6108538102147312E-2</v>
      </c>
      <c r="N122" s="301">
        <f t="shared" si="27"/>
        <v>9.3709943799155662E-2</v>
      </c>
      <c r="O122" s="301">
        <f t="shared" si="27"/>
        <v>9.3213300629757689E-2</v>
      </c>
      <c r="P122" s="301">
        <f t="shared" si="27"/>
        <v>8.3066330074598918E-2</v>
      </c>
      <c r="Q122" s="301">
        <f t="shared" si="27"/>
        <v>7.7722367497930892E-2</v>
      </c>
      <c r="R122" s="301">
        <f t="shared" si="27"/>
        <v>8.4121027512823229E-2</v>
      </c>
      <c r="S122" s="301">
        <f t="shared" si="27"/>
        <v>8.1989234172329589E-2</v>
      </c>
      <c r="T122" s="301">
        <f t="shared" si="27"/>
        <v>9.5882758592352402E-2</v>
      </c>
      <c r="U122" s="301">
        <f t="shared" si="27"/>
        <v>9.3156296409234854E-2</v>
      </c>
      <c r="V122" s="301">
        <f t="shared" si="27"/>
        <v>9.2382647159139797E-2</v>
      </c>
      <c r="W122" s="301">
        <f t="shared" si="27"/>
        <v>8.6580792074994473E-2</v>
      </c>
      <c r="X122" s="301">
        <f t="shared" si="27"/>
        <v>8.796175923677492E-2</v>
      </c>
      <c r="Y122" s="301">
        <f t="shared" si="27"/>
        <v>8.7496927263750413E-2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8.2935286823055426E-2</v>
      </c>
      <c r="C123" s="302">
        <f t="shared" si="28"/>
        <v>8.4582289234241201E-2</v>
      </c>
      <c r="D123" s="302">
        <f t="shared" si="28"/>
        <v>8.3433495220099477E-2</v>
      </c>
      <c r="E123" s="302">
        <f t="shared" si="28"/>
        <v>8.4748282847089365E-2</v>
      </c>
      <c r="F123" s="302">
        <f t="shared" si="28"/>
        <v>7.6684577146974145E-2</v>
      </c>
      <c r="G123" s="302">
        <f t="shared" si="28"/>
        <v>7.8103275922877191E-2</v>
      </c>
      <c r="H123" s="302">
        <f t="shared" si="28"/>
        <v>7.6466692017483517E-2</v>
      </c>
      <c r="I123" s="302">
        <f t="shared" si="28"/>
        <v>7.4926572549644618E-2</v>
      </c>
      <c r="J123" s="302">
        <f t="shared" si="28"/>
        <v>7.4100546763376476E-2</v>
      </c>
      <c r="K123" s="302">
        <f t="shared" si="28"/>
        <v>8.0522650252573297E-2</v>
      </c>
      <c r="L123" s="302">
        <f t="shared" si="28"/>
        <v>7.1380315243579059E-2</v>
      </c>
      <c r="M123" s="302">
        <f t="shared" si="28"/>
        <v>7.7295572693367065E-2</v>
      </c>
      <c r="N123" s="302">
        <f t="shared" si="28"/>
        <v>7.4896978390326399E-2</v>
      </c>
      <c r="O123" s="302">
        <f t="shared" si="28"/>
        <v>7.4400335220915104E-2</v>
      </c>
      <c r="P123" s="302">
        <f t="shared" si="28"/>
        <v>6.4253364665796758E-2</v>
      </c>
      <c r="Q123" s="302">
        <f t="shared" si="28"/>
        <v>5.8909402089093982E-2</v>
      </c>
      <c r="R123" s="302">
        <f t="shared" si="28"/>
        <v>6.530806210397179E-2</v>
      </c>
      <c r="S123" s="302">
        <f t="shared" si="28"/>
        <v>6.3176268763542265E-2</v>
      </c>
      <c r="T123" s="302">
        <f t="shared" si="28"/>
        <v>7.7069793183630123E-2</v>
      </c>
      <c r="U123" s="302">
        <f t="shared" si="28"/>
        <v>7.4343331000500681E-2</v>
      </c>
      <c r="V123" s="302">
        <f t="shared" si="28"/>
        <v>7.3569681750415825E-2</v>
      </c>
      <c r="W123" s="302">
        <f t="shared" si="28"/>
        <v>6.7767826666256831E-2</v>
      </c>
      <c r="X123" s="302">
        <f t="shared" si="28"/>
        <v>6.9148793828070293E-2</v>
      </c>
      <c r="Y123" s="302">
        <f t="shared" si="28"/>
        <v>6.8683961855051032E-2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1.8812965408385306E-2</v>
      </c>
      <c r="C124" s="303">
        <f t="shared" si="29"/>
        <v>1.8812965408419733E-2</v>
      </c>
      <c r="D124" s="303">
        <f t="shared" si="29"/>
        <v>1.8812965408326589E-2</v>
      </c>
      <c r="E124" s="303">
        <f t="shared" si="29"/>
        <v>1.881296540832866E-2</v>
      </c>
      <c r="F124" s="303">
        <f t="shared" si="29"/>
        <v>1.8812965408922994E-2</v>
      </c>
      <c r="G124" s="303">
        <f t="shared" si="29"/>
        <v>1.8812965408977391E-2</v>
      </c>
      <c r="H124" s="303">
        <f t="shared" si="29"/>
        <v>1.8812965408899308E-2</v>
      </c>
      <c r="I124" s="303">
        <f t="shared" si="29"/>
        <v>1.8812965408917248E-2</v>
      </c>
      <c r="J124" s="303">
        <f t="shared" si="29"/>
        <v>1.8812965408890079E-2</v>
      </c>
      <c r="K124" s="303">
        <f t="shared" si="29"/>
        <v>1.8812965408392078E-2</v>
      </c>
      <c r="L124" s="303">
        <f t="shared" si="29"/>
        <v>1.881296540872918E-2</v>
      </c>
      <c r="M124" s="303">
        <f t="shared" si="29"/>
        <v>1.8812965408780261E-2</v>
      </c>
      <c r="N124" s="303">
        <f t="shared" si="29"/>
        <v>1.8812965408829263E-2</v>
      </c>
      <c r="O124" s="303">
        <f t="shared" si="29"/>
        <v>1.8812965408842596E-2</v>
      </c>
      <c r="P124" s="303">
        <f t="shared" si="29"/>
        <v>1.881296540880216E-2</v>
      </c>
      <c r="Q124" s="303">
        <f t="shared" si="29"/>
        <v>1.8812965408836906E-2</v>
      </c>
      <c r="R124" s="303">
        <f t="shared" si="29"/>
        <v>1.8812965408851436E-2</v>
      </c>
      <c r="S124" s="303">
        <f t="shared" si="29"/>
        <v>1.8812965408787317E-2</v>
      </c>
      <c r="T124" s="303">
        <f t="shared" si="29"/>
        <v>1.881296540872229E-2</v>
      </c>
      <c r="U124" s="303">
        <f t="shared" si="29"/>
        <v>1.8812965408734169E-2</v>
      </c>
      <c r="V124" s="303">
        <f t="shared" si="29"/>
        <v>1.8812965408723958E-2</v>
      </c>
      <c r="W124" s="303">
        <f t="shared" si="29"/>
        <v>1.8812965408737649E-2</v>
      </c>
      <c r="X124" s="303">
        <f t="shared" si="29"/>
        <v>1.8812965408704627E-2</v>
      </c>
      <c r="Y124" s="303">
        <f t="shared" si="29"/>
        <v>1.8812965408699381E-2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1.0000000000000002</v>
      </c>
      <c r="D126" s="232">
        <f t="shared" si="30"/>
        <v>1.0000000000000002</v>
      </c>
      <c r="E126" s="232">
        <f t="shared" si="30"/>
        <v>1</v>
      </c>
      <c r="F126" s="232">
        <f t="shared" si="30"/>
        <v>1.0000000000000004</v>
      </c>
      <c r="G126" s="232">
        <f t="shared" si="30"/>
        <v>1</v>
      </c>
      <c r="H126" s="232">
        <f t="shared" si="30"/>
        <v>0.99999999999999989</v>
      </c>
      <c r="I126" s="232">
        <f t="shared" si="30"/>
        <v>0.99999999999999978</v>
      </c>
      <c r="J126" s="232">
        <f t="shared" si="30"/>
        <v>1</v>
      </c>
      <c r="K126" s="232">
        <f t="shared" si="30"/>
        <v>0.99999999999999989</v>
      </c>
      <c r="L126" s="232">
        <f t="shared" si="30"/>
        <v>0.99999999999999989</v>
      </c>
      <c r="M126" s="232">
        <f t="shared" si="30"/>
        <v>1</v>
      </c>
      <c r="N126" s="232">
        <f t="shared" si="30"/>
        <v>0.99999999999999967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0.99999999999999978</v>
      </c>
      <c r="S126" s="232">
        <f t="shared" si="30"/>
        <v>0.99999999999999989</v>
      </c>
      <c r="T126" s="232">
        <f t="shared" si="30"/>
        <v>1</v>
      </c>
      <c r="U126" s="232">
        <f t="shared" si="30"/>
        <v>1.0000000000000004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3.7027758008957183E-2</v>
      </c>
      <c r="C127" s="299">
        <f t="shared" si="31"/>
        <v>3.7027758008695413E-2</v>
      </c>
      <c r="D127" s="299">
        <f t="shared" si="31"/>
        <v>3.7027758009265152E-2</v>
      </c>
      <c r="E127" s="299">
        <f t="shared" si="31"/>
        <v>3.7027758009284727E-2</v>
      </c>
      <c r="F127" s="299">
        <f t="shared" si="31"/>
        <v>3.7027758005449156E-2</v>
      </c>
      <c r="G127" s="299">
        <f t="shared" si="31"/>
        <v>3.7027758005081103E-2</v>
      </c>
      <c r="H127" s="299">
        <f t="shared" si="31"/>
        <v>3.7027758005608265E-2</v>
      </c>
      <c r="I127" s="299">
        <f t="shared" si="31"/>
        <v>3.7027758005478056E-2</v>
      </c>
      <c r="J127" s="299">
        <f t="shared" si="31"/>
        <v>3.7027758005794206E-2</v>
      </c>
      <c r="K127" s="299">
        <f t="shared" si="31"/>
        <v>3.7027758009010536E-2</v>
      </c>
      <c r="L127" s="299">
        <f t="shared" si="31"/>
        <v>3.7027758006855628E-2</v>
      </c>
      <c r="M127" s="299">
        <f t="shared" si="31"/>
        <v>3.7027758006572487E-2</v>
      </c>
      <c r="N127" s="299">
        <f t="shared" si="31"/>
        <v>3.7027758006215765E-2</v>
      </c>
      <c r="O127" s="299">
        <f t="shared" si="31"/>
        <v>3.7027758006107504E-2</v>
      </c>
      <c r="P127" s="299">
        <f t="shared" si="31"/>
        <v>3.7027758006291281E-2</v>
      </c>
      <c r="Q127" s="299">
        <f t="shared" si="31"/>
        <v>3.7027758006277958E-2</v>
      </c>
      <c r="R127" s="299">
        <f t="shared" si="31"/>
        <v>3.702775800593739E-2</v>
      </c>
      <c r="S127" s="299">
        <f t="shared" si="31"/>
        <v>3.7027758006149422E-2</v>
      </c>
      <c r="T127" s="299">
        <f t="shared" si="31"/>
        <v>3.7027758006643305E-2</v>
      </c>
      <c r="U127" s="299">
        <f t="shared" si="31"/>
        <v>3.7027758006535155E-2</v>
      </c>
      <c r="V127" s="299">
        <f t="shared" si="31"/>
        <v>3.7027758006630204E-2</v>
      </c>
      <c r="W127" s="299">
        <f t="shared" si="31"/>
        <v>3.7027758006434583E-2</v>
      </c>
      <c r="X127" s="299">
        <f t="shared" si="31"/>
        <v>3.7027758006663219E-2</v>
      </c>
      <c r="Y127" s="299">
        <f t="shared" si="31"/>
        <v>3.7027758006713755E-2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1.6326910814697487E-2</v>
      </c>
      <c r="C128" s="233">
        <f t="shared" si="32"/>
        <v>1.6326910814582072E-2</v>
      </c>
      <c r="D128" s="233">
        <f t="shared" si="32"/>
        <v>1.6326910814833288E-2</v>
      </c>
      <c r="E128" s="233">
        <f t="shared" si="32"/>
        <v>1.632691081484192E-2</v>
      </c>
      <c r="F128" s="233">
        <f t="shared" si="32"/>
        <v>1.6326910813150672E-2</v>
      </c>
      <c r="G128" s="233">
        <f t="shared" si="32"/>
        <v>1.6326910812988375E-2</v>
      </c>
      <c r="H128" s="233">
        <f t="shared" si="32"/>
        <v>1.6326910813220824E-2</v>
      </c>
      <c r="I128" s="233">
        <f t="shared" si="32"/>
        <v>1.6326910813163408E-2</v>
      </c>
      <c r="J128" s="233">
        <f t="shared" si="32"/>
        <v>1.6326910813302811E-2</v>
      </c>
      <c r="K128" s="233">
        <f t="shared" si="32"/>
        <v>1.632691081472102E-2</v>
      </c>
      <c r="L128" s="233">
        <f t="shared" si="32"/>
        <v>1.6326910813770839E-2</v>
      </c>
      <c r="M128" s="233">
        <f t="shared" si="32"/>
        <v>1.6326910813645984E-2</v>
      </c>
      <c r="N128" s="233">
        <f t="shared" si="32"/>
        <v>1.632691081348871E-2</v>
      </c>
      <c r="O128" s="233">
        <f t="shared" si="32"/>
        <v>1.6326910813440964E-2</v>
      </c>
      <c r="P128" s="233">
        <f t="shared" si="32"/>
        <v>1.6326910813521993E-2</v>
      </c>
      <c r="Q128" s="233">
        <f t="shared" si="32"/>
        <v>1.6326910813516112E-2</v>
      </c>
      <c r="R128" s="233">
        <f t="shared" si="32"/>
        <v>1.6326910813365951E-2</v>
      </c>
      <c r="S128" s="233">
        <f t="shared" si="32"/>
        <v>1.6326910813459449E-2</v>
      </c>
      <c r="T128" s="233">
        <f t="shared" si="32"/>
        <v>1.6326910813677219E-2</v>
      </c>
      <c r="U128" s="233">
        <f t="shared" si="32"/>
        <v>1.6326910813629528E-2</v>
      </c>
      <c r="V128" s="233">
        <f t="shared" si="32"/>
        <v>1.6326910813671439E-2</v>
      </c>
      <c r="W128" s="233">
        <f t="shared" si="32"/>
        <v>1.6326910813585189E-2</v>
      </c>
      <c r="X128" s="233">
        <f t="shared" si="32"/>
        <v>1.6326910813685994E-2</v>
      </c>
      <c r="Y128" s="233">
        <f t="shared" si="32"/>
        <v>1.6326910813708278E-2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0.1266419686241079</v>
      </c>
      <c r="C129" s="233">
        <f t="shared" si="33"/>
        <v>0.1266419686232127</v>
      </c>
      <c r="D129" s="233">
        <f t="shared" si="33"/>
        <v>0.12664196862516131</v>
      </c>
      <c r="E129" s="233">
        <f t="shared" si="33"/>
        <v>0.12664196862522825</v>
      </c>
      <c r="F129" s="233">
        <f t="shared" si="33"/>
        <v>0.12664196861210986</v>
      </c>
      <c r="G129" s="233">
        <f t="shared" si="33"/>
        <v>0.12664196861085097</v>
      </c>
      <c r="H129" s="233">
        <f t="shared" si="33"/>
        <v>0.126641968612654</v>
      </c>
      <c r="I129" s="233">
        <f t="shared" si="33"/>
        <v>0.12664196861220864</v>
      </c>
      <c r="J129" s="233">
        <f t="shared" si="33"/>
        <v>0.12664196861328994</v>
      </c>
      <c r="K129" s="233">
        <f t="shared" si="33"/>
        <v>0.1266419686242905</v>
      </c>
      <c r="L129" s="233">
        <f t="shared" si="33"/>
        <v>0.12664196861692026</v>
      </c>
      <c r="M129" s="233">
        <f t="shared" si="33"/>
        <v>0.12664196861595187</v>
      </c>
      <c r="N129" s="233">
        <f t="shared" si="33"/>
        <v>0.12664196861473187</v>
      </c>
      <c r="O129" s="233">
        <f t="shared" si="33"/>
        <v>0.12664196861436156</v>
      </c>
      <c r="P129" s="233">
        <f t="shared" si="33"/>
        <v>0.12664196861499002</v>
      </c>
      <c r="Q129" s="233">
        <f t="shared" si="33"/>
        <v>0.12664196861494445</v>
      </c>
      <c r="R129" s="233">
        <f t="shared" si="33"/>
        <v>0.12664196861377969</v>
      </c>
      <c r="S129" s="233">
        <f t="shared" si="33"/>
        <v>0.12664196861450497</v>
      </c>
      <c r="T129" s="233">
        <f t="shared" si="33"/>
        <v>0.12664196861619409</v>
      </c>
      <c r="U129" s="233">
        <f t="shared" si="33"/>
        <v>0.12664196861582419</v>
      </c>
      <c r="V129" s="233">
        <f t="shared" si="33"/>
        <v>0.12664196861614924</v>
      </c>
      <c r="W129" s="233">
        <f t="shared" si="33"/>
        <v>0.12664196861548022</v>
      </c>
      <c r="X129" s="233">
        <f t="shared" si="33"/>
        <v>0.12664196861626215</v>
      </c>
      <c r="Y129" s="233">
        <f t="shared" si="33"/>
        <v>0.12664196861643495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5.5919517680118699E-2</v>
      </c>
      <c r="C130" s="233">
        <f t="shared" si="34"/>
        <v>5.5919517679723391E-2</v>
      </c>
      <c r="D130" s="233">
        <f t="shared" si="34"/>
        <v>5.5919517680583807E-2</v>
      </c>
      <c r="E130" s="233">
        <f t="shared" si="34"/>
        <v>5.5919517680613366E-2</v>
      </c>
      <c r="F130" s="233">
        <f t="shared" si="34"/>
        <v>5.5919517674820861E-2</v>
      </c>
      <c r="G130" s="233">
        <f t="shared" si="34"/>
        <v>5.5919517674265E-2</v>
      </c>
      <c r="H130" s="233">
        <f t="shared" si="34"/>
        <v>5.5919517675061106E-2</v>
      </c>
      <c r="I130" s="233">
        <f t="shared" si="34"/>
        <v>5.5919517674864493E-2</v>
      </c>
      <c r="J130" s="233">
        <f t="shared" si="34"/>
        <v>5.5919517675341937E-2</v>
      </c>
      <c r="K130" s="233">
        <f t="shared" si="34"/>
        <v>5.5919517680199295E-2</v>
      </c>
      <c r="L130" s="233">
        <f t="shared" si="34"/>
        <v>5.5919517676944933E-2</v>
      </c>
      <c r="M130" s="233">
        <f t="shared" si="34"/>
        <v>5.591951767651733E-2</v>
      </c>
      <c r="N130" s="233">
        <f t="shared" si="34"/>
        <v>5.5919517675978629E-2</v>
      </c>
      <c r="O130" s="233">
        <f t="shared" si="34"/>
        <v>5.5919517675815114E-2</v>
      </c>
      <c r="P130" s="233">
        <f t="shared" si="34"/>
        <v>5.5919517676092621E-2</v>
      </c>
      <c r="Q130" s="233">
        <f t="shared" si="34"/>
        <v>5.5919517676072492E-2</v>
      </c>
      <c r="R130" s="233">
        <f t="shared" si="34"/>
        <v>5.5919517675558181E-2</v>
      </c>
      <c r="S130" s="233">
        <f t="shared" si="34"/>
        <v>5.5919517675878418E-2</v>
      </c>
      <c r="T130" s="233">
        <f t="shared" si="34"/>
        <v>5.5919517676624279E-2</v>
      </c>
      <c r="U130" s="233">
        <f t="shared" si="34"/>
        <v>5.5919517676460938E-2</v>
      </c>
      <c r="V130" s="233">
        <f t="shared" si="34"/>
        <v>5.5919517676604483E-2</v>
      </c>
      <c r="W130" s="233">
        <f t="shared" si="34"/>
        <v>5.5919517676309066E-2</v>
      </c>
      <c r="X130" s="233">
        <f t="shared" si="34"/>
        <v>5.5919517676654311E-2</v>
      </c>
      <c r="Y130" s="233">
        <f t="shared" si="34"/>
        <v>5.5919517676730646E-2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0.2430884986570909</v>
      </c>
      <c r="C131" s="300">
        <f t="shared" si="35"/>
        <v>0.27601108715750794</v>
      </c>
      <c r="D131" s="300">
        <f t="shared" si="35"/>
        <v>0.25149178428962066</v>
      </c>
      <c r="E131" s="300">
        <f t="shared" si="35"/>
        <v>0.26031471208528262</v>
      </c>
      <c r="F131" s="300">
        <f t="shared" si="35"/>
        <v>0.19003135268752469</v>
      </c>
      <c r="G131" s="300">
        <f t="shared" si="35"/>
        <v>0.19141084161584132</v>
      </c>
      <c r="H131" s="300">
        <f t="shared" si="35"/>
        <v>0.19073229765932651</v>
      </c>
      <c r="I131" s="300">
        <f t="shared" si="35"/>
        <v>0.18846656201778475</v>
      </c>
      <c r="J131" s="300">
        <f t="shared" si="35"/>
        <v>0.16631075587572397</v>
      </c>
      <c r="K131" s="300">
        <f t="shared" si="35"/>
        <v>0.20873825748405037</v>
      </c>
      <c r="L131" s="300">
        <f t="shared" si="35"/>
        <v>0.16084589506801913</v>
      </c>
      <c r="M131" s="300">
        <f t="shared" si="35"/>
        <v>0.18188046348192863</v>
      </c>
      <c r="N131" s="300">
        <f t="shared" si="35"/>
        <v>0.16951514172160184</v>
      </c>
      <c r="O131" s="300">
        <f t="shared" si="35"/>
        <v>0.16921808122744111</v>
      </c>
      <c r="P131" s="300">
        <f t="shared" si="35"/>
        <v>0.16079355878982662</v>
      </c>
      <c r="Q131" s="300">
        <f t="shared" si="35"/>
        <v>0.1632566499359607</v>
      </c>
      <c r="R131" s="300">
        <f t="shared" si="35"/>
        <v>0.15994286291085183</v>
      </c>
      <c r="S131" s="300">
        <f t="shared" si="35"/>
        <v>0.15928173070865906</v>
      </c>
      <c r="T131" s="300">
        <f t="shared" si="35"/>
        <v>0.1842514943353159</v>
      </c>
      <c r="U131" s="300">
        <f t="shared" si="35"/>
        <v>0.17654087828439297</v>
      </c>
      <c r="V131" s="300">
        <f t="shared" si="35"/>
        <v>0.17524605422389308</v>
      </c>
      <c r="W131" s="300">
        <f t="shared" si="35"/>
        <v>0.17240063909814701</v>
      </c>
      <c r="X131" s="300">
        <f t="shared" si="35"/>
        <v>0.1745066466370534</v>
      </c>
      <c r="Y131" s="300">
        <f t="shared" si="35"/>
        <v>0.17690128464844398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0.52099534621502774</v>
      </c>
      <c r="C132" s="235">
        <f t="shared" si="36"/>
        <v>0.48807275771627862</v>
      </c>
      <c r="D132" s="235">
        <f t="shared" si="36"/>
        <v>0.51259206058053597</v>
      </c>
      <c r="E132" s="235">
        <f t="shared" si="36"/>
        <v>0.50376913278474922</v>
      </c>
      <c r="F132" s="235">
        <f t="shared" si="36"/>
        <v>0.5740524922069451</v>
      </c>
      <c r="G132" s="235">
        <f t="shared" si="36"/>
        <v>0.57267300328097326</v>
      </c>
      <c r="H132" s="235">
        <f t="shared" si="36"/>
        <v>0.57335154723412918</v>
      </c>
      <c r="I132" s="235">
        <f t="shared" si="36"/>
        <v>0.57561728287650049</v>
      </c>
      <c r="J132" s="235">
        <f t="shared" si="36"/>
        <v>0.59777308901654724</v>
      </c>
      <c r="K132" s="235">
        <f t="shared" si="36"/>
        <v>0.55534558738772821</v>
      </c>
      <c r="L132" s="235">
        <f t="shared" si="36"/>
        <v>0.60323794981748913</v>
      </c>
      <c r="M132" s="235">
        <f t="shared" si="36"/>
        <v>0.58220338140538375</v>
      </c>
      <c r="N132" s="235">
        <f t="shared" si="36"/>
        <v>0.59456870316798283</v>
      </c>
      <c r="O132" s="235">
        <f t="shared" si="36"/>
        <v>0.59486576366283384</v>
      </c>
      <c r="P132" s="235">
        <f t="shared" si="36"/>
        <v>0.60329028609927748</v>
      </c>
      <c r="Q132" s="235">
        <f t="shared" si="36"/>
        <v>0.60082719495322834</v>
      </c>
      <c r="R132" s="235">
        <f t="shared" si="36"/>
        <v>0.6041409819805067</v>
      </c>
      <c r="S132" s="235">
        <f t="shared" si="36"/>
        <v>0.60480211418134855</v>
      </c>
      <c r="T132" s="235">
        <f t="shared" si="36"/>
        <v>0.57983235055154514</v>
      </c>
      <c r="U132" s="235">
        <f t="shared" si="36"/>
        <v>0.58754296660315752</v>
      </c>
      <c r="V132" s="235">
        <f t="shared" si="36"/>
        <v>0.58883779066305153</v>
      </c>
      <c r="W132" s="235">
        <f t="shared" si="36"/>
        <v>0.59168320579004396</v>
      </c>
      <c r="X132" s="235">
        <f t="shared" si="36"/>
        <v>0.58957719824968091</v>
      </c>
      <c r="Y132" s="235">
        <f t="shared" si="36"/>
        <v>0.58718256023796855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688.77272452094167</v>
      </c>
      <c r="C146" s="320">
        <f t="shared" si="38"/>
        <v>628.89943644555251</v>
      </c>
      <c r="D146" s="320">
        <f t="shared" si="38"/>
        <v>379.66824079444308</v>
      </c>
      <c r="E146" s="320">
        <f t="shared" si="38"/>
        <v>290.41623329484065</v>
      </c>
      <c r="F146" s="320">
        <f t="shared" si="38"/>
        <v>189.78584606345026</v>
      </c>
      <c r="G146" s="320">
        <f t="shared" si="38"/>
        <v>183.08847900920148</v>
      </c>
      <c r="H146" s="320">
        <f t="shared" si="38"/>
        <v>176.60551237110064</v>
      </c>
      <c r="I146" s="320">
        <f t="shared" si="38"/>
        <v>179.96065775089525</v>
      </c>
      <c r="J146" s="320">
        <f t="shared" si="38"/>
        <v>170.97634198067203</v>
      </c>
      <c r="K146" s="320">
        <f t="shared" si="38"/>
        <v>337.22090137319441</v>
      </c>
      <c r="L146" s="320">
        <f t="shared" si="38"/>
        <v>360.39243144503394</v>
      </c>
      <c r="M146" s="320">
        <f t="shared" si="38"/>
        <v>239.58853350304491</v>
      </c>
      <c r="N146" s="320">
        <f t="shared" si="38"/>
        <v>233.28878359558814</v>
      </c>
      <c r="O146" s="320">
        <f t="shared" si="38"/>
        <v>233.68933487129237</v>
      </c>
      <c r="P146" s="320">
        <f t="shared" si="38"/>
        <v>186.56377612733067</v>
      </c>
      <c r="Q146" s="320">
        <f t="shared" si="38"/>
        <v>159.86845995226949</v>
      </c>
      <c r="R146" s="320">
        <f t="shared" si="38"/>
        <v>210.47659930484858</v>
      </c>
      <c r="S146" s="320">
        <f t="shared" si="38"/>
        <v>250.43163374871125</v>
      </c>
      <c r="T146" s="320">
        <f t="shared" si="38"/>
        <v>358.93972531189638</v>
      </c>
      <c r="U146" s="320">
        <f t="shared" si="38"/>
        <v>304.39950419930386</v>
      </c>
      <c r="V146" s="320">
        <f t="shared" si="38"/>
        <v>368.1229485075275</v>
      </c>
      <c r="W146" s="320">
        <f t="shared" si="38"/>
        <v>307.82754162684563</v>
      </c>
      <c r="X146" s="320">
        <f t="shared" si="38"/>
        <v>303.87691321455804</v>
      </c>
      <c r="Y146" s="320">
        <f t="shared" si="38"/>
        <v>341.27372053688339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3.6354265527344358</v>
      </c>
      <c r="C147" s="273">
        <f>IF(C$33=0,0,C$33/PPA!C$11*1000)</f>
        <v>3.3194080265711103</v>
      </c>
      <c r="D147" s="273">
        <f>IF(D$33=0,0,D$33/PPA!D$11*1000)</f>
        <v>2.0039353398754041</v>
      </c>
      <c r="E147" s="273">
        <f>IF(E$33=0,0,E$33/PPA!E$11*1000)</f>
        <v>1.5328523448664846</v>
      </c>
      <c r="F147" s="273">
        <f>IF(F$33=0,0,F$33/PPA!F$11*1000)</f>
        <v>1.0017128721405677</v>
      </c>
      <c r="G147" s="273">
        <f>IF(G$33=0,0,G$33/PPA!G$11*1000)</f>
        <v>0.96636335094962567</v>
      </c>
      <c r="H147" s="273">
        <f>IF(H$33=0,0,H$33/PPA!H$11*1000)</f>
        <v>0.93214546133089493</v>
      </c>
      <c r="I147" s="273">
        <f>IF(I$33=0,0,I$33/PPA!I$11*1000)</f>
        <v>0.94985432837616013</v>
      </c>
      <c r="J147" s="273">
        <f>IF(J$33=0,0,J$33/PPA!J$11*1000)</f>
        <v>0.90243401257640421</v>
      </c>
      <c r="K147" s="273">
        <f>IF(K$33=0,0,K$33/PPA!K$11*1000)</f>
        <v>1.7798930987609369</v>
      </c>
      <c r="L147" s="273">
        <f>IF(L$33=0,0,L$33/PPA!L$11*1000)</f>
        <v>1.902195264214348</v>
      </c>
      <c r="M147" s="273">
        <f>IF(M$33=0,0,M$33/PPA!M$11*1000)</f>
        <v>1.2645775383335132</v>
      </c>
      <c r="N147" s="273">
        <f>IF(N$33=0,0,N$33/PPA!N$11*1000)</f>
        <v>1.2313266890009467</v>
      </c>
      <c r="O147" s="273">
        <f>IF(O$33=0,0,O$33/PPA!O$11*1000)</f>
        <v>1.2334408475502363</v>
      </c>
      <c r="P147" s="273">
        <f>IF(P$33=0,0,P$33/PPA!P$11*1000)</f>
        <v>0.98470639353272926</v>
      </c>
      <c r="Q147" s="273">
        <f>IF(Q$33=0,0,Q$33/PPA!Q$11*1000)</f>
        <v>0.84380525473540691</v>
      </c>
      <c r="R147" s="273">
        <f>IF(R$33=0,0,R$33/PPA!R$11*1000)</f>
        <v>1.1109211944959745</v>
      </c>
      <c r="S147" s="273">
        <f>IF(S$33=0,0,S$33/PPA!S$11*1000)</f>
        <v>1.3218087455878977</v>
      </c>
      <c r="T147" s="273">
        <f>IF(T$33=0,0,T$33/PPA!T$11*1000)</f>
        <v>1.8945277038387882</v>
      </c>
      <c r="U147" s="273">
        <f>IF(U$33=0,0,U$33/PPA!U$11*1000)</f>
        <v>1.6066577563673849</v>
      </c>
      <c r="V147" s="273">
        <f>IF(V$33=0,0,V$33/PPA!V$11*1000)</f>
        <v>1.9429978773187564</v>
      </c>
      <c r="W147" s="273">
        <f>IF(W$33=0,0,W$33/PPA!W$11*1000)</f>
        <v>1.6247513565414602</v>
      </c>
      <c r="X147" s="273">
        <f>IF(X$33=0,0,X$33/PPA!X$11*1000)</f>
        <v>1.6038994573286767</v>
      </c>
      <c r="Y147" s="273">
        <f>IF(Y$33=0,0,Y$33/PPA!Y$11*1000)</f>
        <v>1.8012843732653465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5.1589434586377338</v>
      </c>
      <c r="C148" s="274">
        <f>IF(C$34=0,0,C$34/PPA!C$11*1000)</f>
        <v>4.7104894231319534</v>
      </c>
      <c r="D148" s="274">
        <f>IF(D$34=0,0,D$34/PPA!D$11*1000)</f>
        <v>2.8437348308982324</v>
      </c>
      <c r="E148" s="274">
        <f>IF(E$34=0,0,E$34/PPA!E$11*1000)</f>
        <v>2.175232661944011</v>
      </c>
      <c r="F148" s="274">
        <f>IF(F$34=0,0,F$34/PPA!F$11*1000)</f>
        <v>1.4215058382284698</v>
      </c>
      <c r="G148" s="274">
        <f>IF(G$34=0,0,G$34/PPA!G$11*1000)</f>
        <v>1.3713422113559044</v>
      </c>
      <c r="H148" s="274">
        <f>IF(H$34=0,0,H$34/PPA!H$11*1000)</f>
        <v>1.3227844547195724</v>
      </c>
      <c r="I148" s="274">
        <f>IF(I$34=0,0,I$34/PPA!I$11*1000)</f>
        <v>1.3479146677710057</v>
      </c>
      <c r="J148" s="274">
        <f>IF(J$34=0,0,J$34/PPA!J$11*1000)</f>
        <v>1.2806216763013594</v>
      </c>
      <c r="K148" s="274">
        <f>IF(K$34=0,0,K$34/PPA!K$11*1000)</f>
        <v>2.5258020553380574</v>
      </c>
      <c r="L148" s="274">
        <f>IF(L$34=0,0,L$34/PPA!L$11*1000)</f>
        <v>2.6993580183841335</v>
      </c>
      <c r="M148" s="274">
        <f>IF(M$34=0,0,M$34/PPA!M$11*1000)</f>
        <v>1.7945305522453365</v>
      </c>
      <c r="N148" s="274">
        <f>IF(N$34=0,0,N$34/PPA!N$11*1000)</f>
        <v>1.7473450984422974</v>
      </c>
      <c r="O148" s="274">
        <f>IF(O$34=0,0,O$34/PPA!O$11*1000)</f>
        <v>1.7503452482899622</v>
      </c>
      <c r="P148" s="274">
        <f>IF(P$34=0,0,P$34/PPA!P$11*1000)</f>
        <v>1.3973723671499856</v>
      </c>
      <c r="Q148" s="274">
        <f>IF(Q$34=0,0,Q$34/PPA!Q$11*1000)</f>
        <v>1.1974230633285925</v>
      </c>
      <c r="R148" s="274">
        <f>IF(R$34=0,0,R$34/PPA!R$11*1000)</f>
        <v>1.5764806539954004</v>
      </c>
      <c r="S148" s="274">
        <f>IF(S$34=0,0,S$34/PPA!S$11*1000)</f>
        <v>1.8757459359182294</v>
      </c>
      <c r="T148" s="274">
        <f>IF(T$34=0,0,T$34/PPA!T$11*1000)</f>
        <v>2.6884771740404481</v>
      </c>
      <c r="U148" s="274">
        <f>IF(U$34=0,0,U$34/PPA!U$11*1000)</f>
        <v>2.2799680868938683</v>
      </c>
      <c r="V148" s="274">
        <f>IF(V$34=0,0,V$34/PPA!V$11*1000)</f>
        <v>2.7572599924487697</v>
      </c>
      <c r="W148" s="274">
        <f>IF(W$34=0,0,W$34/PPA!W$11*1000)</f>
        <v>2.3056442651654501</v>
      </c>
      <c r="X148" s="274">
        <f>IF(X$34=0,0,X$34/PPA!X$11*1000)</f>
        <v>2.2760538532884587</v>
      </c>
      <c r="Y148" s="274">
        <f>IF(Y$34=0,0,Y$34/PPA!Y$11*1000)</f>
        <v>2.5561578812846544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18.35757062001964</v>
      </c>
      <c r="C149" s="274">
        <f>IF(C$35=0,0,C$35/PPA!C$11*1000)</f>
        <v>16.761792978214672</v>
      </c>
      <c r="D149" s="274">
        <f>IF(D$35=0,0,D$35/PPA!D$11*1000)</f>
        <v>10.119138424635659</v>
      </c>
      <c r="E149" s="274">
        <f>IF(E$35=0,0,E$35/PPA!E$11*1000)</f>
        <v>7.7403420926723809</v>
      </c>
      <c r="F149" s="274">
        <f>IF(F$35=0,0,F$35/PPA!F$11*1000)</f>
        <v>5.0582825769019122</v>
      </c>
      <c r="G149" s="274">
        <f>IF(G$35=0,0,G$35/PPA!G$11*1000)</f>
        <v>4.8797804610612001</v>
      </c>
      <c r="H149" s="274">
        <f>IF(H$35=0,0,H$35/PPA!H$11*1000)</f>
        <v>4.7069926695786828</v>
      </c>
      <c r="I149" s="274">
        <f>IF(I$35=0,0,I$35/PPA!I$11*1000)</f>
        <v>4.7964159525602836</v>
      </c>
      <c r="J149" s="274">
        <f>IF(J$35=0,0,J$35/PPA!J$11*1000)</f>
        <v>4.5569607515019985</v>
      </c>
      <c r="K149" s="274">
        <f>IF(K$35=0,0,K$35/PPA!K$11*1000)</f>
        <v>8.9878072855062658</v>
      </c>
      <c r="L149" s="274">
        <f>IF(L$35=0,0,L$35/PPA!L$11*1000)</f>
        <v>9.6053883607183561</v>
      </c>
      <c r="M149" s="274">
        <f>IF(M$35=0,0,M$35/PPA!M$11*1000)</f>
        <v>6.3856527226459585</v>
      </c>
      <c r="N149" s="274">
        <f>IF(N$35=0,0,N$35/PPA!N$11*1000)</f>
        <v>6.2177481298990385</v>
      </c>
      <c r="O149" s="274">
        <f>IF(O$35=0,0,O$35/PPA!O$11*1000)</f>
        <v>6.2284238551014379</v>
      </c>
      <c r="P149" s="274">
        <f>IF(P$35=0,0,P$35/PPA!P$11*1000)</f>
        <v>4.9724060978938516</v>
      </c>
      <c r="Q149" s="274">
        <f>IF(Q$35=0,0,Q$35/PPA!Q$11*1000)</f>
        <v>4.26090702938221</v>
      </c>
      <c r="R149" s="274">
        <f>IF(R$35=0,0,R$35/PPA!R$11*1000)</f>
        <v>5.6097445472793108</v>
      </c>
      <c r="S149" s="274">
        <f>IF(S$35=0,0,S$35/PPA!S$11*1000)</f>
        <v>6.6746493269236895</v>
      </c>
      <c r="T149" s="274">
        <f>IF(T$35=0,0,T$35/PPA!T$11*1000)</f>
        <v>9.5666699932762391</v>
      </c>
      <c r="U149" s="274">
        <f>IF(U$35=0,0,U$35/PPA!U$11*1000)</f>
        <v>8.1130323489913501</v>
      </c>
      <c r="V149" s="274">
        <f>IF(V$35=0,0,V$35/PPA!V$11*1000)</f>
        <v>9.8114265905327205</v>
      </c>
      <c r="W149" s="274">
        <f>IF(W$35=0,0,W$35/PPA!W$11*1000)</f>
        <v>8.2043983931536673</v>
      </c>
      <c r="X149" s="274">
        <f>IF(X$35=0,0,X$35/PPA!X$11*1000)</f>
        <v>8.0991039505875531</v>
      </c>
      <c r="Y149" s="274">
        <f>IF(Y$35=0,0,Y$35/PPA!Y$11*1000)</f>
        <v>9.0958253754527014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14.54170621093774</v>
      </c>
      <c r="C150" s="274">
        <f>IF(C$36=0,0,C$36/PPA!C$11*1000)</f>
        <v>13.277632106284441</v>
      </c>
      <c r="D150" s="274">
        <f>IF(D$36=0,0,D$36/PPA!D$11*1000)</f>
        <v>8.0157413595016127</v>
      </c>
      <c r="E150" s="274">
        <f>IF(E$36=0,0,E$36/PPA!E$11*1000)</f>
        <v>6.1314093794659383</v>
      </c>
      <c r="F150" s="274">
        <f>IF(F$36=0,0,F$36/PPA!F$11*1000)</f>
        <v>4.006851488562269</v>
      </c>
      <c r="G150" s="274">
        <f>IF(G$36=0,0,G$36/PPA!G$11*1000)</f>
        <v>3.8654534037985018</v>
      </c>
      <c r="H150" s="274">
        <f>IF(H$36=0,0,H$36/PPA!H$11*1000)</f>
        <v>3.7285818453235788</v>
      </c>
      <c r="I150" s="274">
        <f>IF(I$36=0,0,I$36/PPA!I$11*1000)</f>
        <v>3.7994173135046392</v>
      </c>
      <c r="J150" s="274">
        <f>IF(J$36=0,0,J$36/PPA!J$11*1000)</f>
        <v>3.6097360503056168</v>
      </c>
      <c r="K150" s="274">
        <f>IF(K$36=0,0,K$36/PPA!K$11*1000)</f>
        <v>7.1195723950437477</v>
      </c>
      <c r="L150" s="274">
        <f>IF(L$36=0,0,L$36/PPA!L$11*1000)</f>
        <v>7.6087810568573877</v>
      </c>
      <c r="M150" s="274">
        <f>IF(M$36=0,0,M$36/PPA!M$11*1000)</f>
        <v>5.0583101533340509</v>
      </c>
      <c r="N150" s="274">
        <f>IF(N$36=0,0,N$36/PPA!N$11*1000)</f>
        <v>4.9253067560037875</v>
      </c>
      <c r="O150" s="274">
        <f>IF(O$36=0,0,O$36/PPA!O$11*1000)</f>
        <v>4.9337633902009452</v>
      </c>
      <c r="P150" s="274">
        <f>IF(P$36=0,0,P$36/PPA!P$11*1000)</f>
        <v>3.9388255741309171</v>
      </c>
      <c r="Q150" s="274">
        <f>IF(Q$36=0,0,Q$36/PPA!Q$11*1000)</f>
        <v>3.375221018941625</v>
      </c>
      <c r="R150" s="274">
        <f>IF(R$36=0,0,R$36/PPA!R$11*1000)</f>
        <v>4.443684777983897</v>
      </c>
      <c r="S150" s="274">
        <f>IF(S$36=0,0,S$36/PPA!S$11*1000)</f>
        <v>5.2872349823515901</v>
      </c>
      <c r="T150" s="274">
        <f>IF(T$36=0,0,T$36/PPA!T$11*1000)</f>
        <v>7.5781108153551493</v>
      </c>
      <c r="U150" s="274">
        <f>IF(U$36=0,0,U$36/PPA!U$11*1000)</f>
        <v>6.4266310254695389</v>
      </c>
      <c r="V150" s="274">
        <f>IF(V$36=0,0,V$36/PPA!V$11*1000)</f>
        <v>7.7719915092750229</v>
      </c>
      <c r="W150" s="274">
        <f>IF(W$36=0,0,W$36/PPA!W$11*1000)</f>
        <v>6.4990054261658408</v>
      </c>
      <c r="X150" s="274">
        <f>IF(X$36=0,0,X$36/PPA!X$11*1000)</f>
        <v>6.4155978293147049</v>
      </c>
      <c r="Y150" s="274">
        <f>IF(Y$36=0,0,Y$36/PPA!Y$11*1000)</f>
        <v>7.2051374930613825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8.405983789671696</v>
      </c>
      <c r="C151" s="275">
        <f>IF(C$37=0,0,C$37/PPA!C$11*1000)</f>
        <v>7.6466412572198248</v>
      </c>
      <c r="D151" s="275">
        <f>IF(D$37=0,0,D$37/PPA!D$11*1000)</f>
        <v>4.612255021679629</v>
      </c>
      <c r="E151" s="275">
        <f>IF(E$37=0,0,E$37/PPA!E$11*1000)</f>
        <v>3.2044539338580238</v>
      </c>
      <c r="F151" s="275">
        <f>IF(F$37=0,0,F$37/PPA!F$11*1000)</f>
        <v>2.7183502909550472</v>
      </c>
      <c r="G151" s="275">
        <f>IF(G$37=0,0,G$37/PPA!G$11*1000)</f>
        <v>2.4210486268701708</v>
      </c>
      <c r="H151" s="275">
        <f>IF(H$37=0,0,H$37/PPA!H$11*1000)</f>
        <v>2.5740350756435428</v>
      </c>
      <c r="I151" s="275">
        <f>IF(I$37=0,0,I$37/PPA!I$11*1000)</f>
        <v>2.8202643768465121</v>
      </c>
      <c r="J151" s="275">
        <f>IF(J$37=0,0,J$37/PPA!J$11*1000)</f>
        <v>2.4098096745329891</v>
      </c>
      <c r="K151" s="275">
        <f>IF(K$37=0,0,K$37/PPA!K$11*1000)</f>
        <v>4.1758413632728706</v>
      </c>
      <c r="L151" s="275">
        <f>IF(L$37=0,0,L$37/PPA!L$11*1000)</f>
        <v>5.5714477866336445</v>
      </c>
      <c r="M151" s="275">
        <f>IF(M$37=0,0,M$37/PPA!M$11*1000)</f>
        <v>3.1354751692576381</v>
      </c>
      <c r="N151" s="275">
        <f>IF(N$37=0,0,N$37/PPA!N$11*1000)</f>
        <v>3.2245148838805511</v>
      </c>
      <c r="O151" s="275">
        <f>IF(O$37=0,0,O$37/PPA!O$11*1000)</f>
        <v>3.3098502214704384</v>
      </c>
      <c r="P151" s="275">
        <f>IF(P$37=0,0,P$37/PPA!P$11*1000)</f>
        <v>3.8162114704680308</v>
      </c>
      <c r="Q151" s="275">
        <f>IF(Q$37=0,0,Q$37/PPA!Q$11*1000)</f>
        <v>3.9396534358560347</v>
      </c>
      <c r="R151" s="275">
        <f>IF(R$37=0,0,R$37/PPA!R$11*1000)</f>
        <v>4.1237584027839347</v>
      </c>
      <c r="S151" s="275">
        <f>IF(S$37=0,0,S$37/PPA!S$11*1000)</f>
        <v>5.2532966983591205</v>
      </c>
      <c r="T151" s="275">
        <f>IF(T$37=0,0,T$37/PPA!T$11*1000)</f>
        <v>4.8382466258970505</v>
      </c>
      <c r="U151" s="275">
        <f>IF(U$37=0,0,U$37/PPA!U$11*1000)</f>
        <v>4.5482868413976263</v>
      </c>
      <c r="V151" s="275">
        <f>IF(V$37=0,0,V$37/PPA!V$11*1000)</f>
        <v>5.6735596159123567</v>
      </c>
      <c r="W151" s="275">
        <f>IF(W$37=0,0,W$37/PPA!W$11*1000)</f>
        <v>6.0137211185470889</v>
      </c>
      <c r="X151" s="275">
        <f>IF(X$37=0,0,X$37/PPA!X$11*1000)</f>
        <v>5.6986431156953721</v>
      </c>
      <c r="Y151" s="275">
        <f>IF(Y$37=0,0,Y$37/PPA!Y$11*1000)</f>
        <v>6.6298059539891385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37.524225931626987</v>
      </c>
      <c r="C152" s="276">
        <f>IF(C$43=0,0,C$43/PPA!C$11*1000)</f>
        <v>31.111958601806453</v>
      </c>
      <c r="D152" s="276">
        <f>IF(D$43=0,0,D$43/PPA!D$11*1000)</f>
        <v>20.114402003057101</v>
      </c>
      <c r="E152" s="276">
        <f>IF(E$43=0,0,E$43/PPA!E$11*1000)</f>
        <v>14.3305262162436</v>
      </c>
      <c r="F152" s="276">
        <f>IF(F$43=0,0,F$43/PPA!F$11*1000)</f>
        <v>13.822595172898685</v>
      </c>
      <c r="G152" s="276">
        <f>IF(G$43=0,0,G$43/PPA!G$11*1000)</f>
        <v>12.610520452619694</v>
      </c>
      <c r="H152" s="276">
        <f>IF(H$43=0,0,H$43/PPA!H$11*1000)</f>
        <v>12.964980553242809</v>
      </c>
      <c r="I152" s="276">
        <f>IF(I$43=0,0,I$43/PPA!I$11*1000)</f>
        <v>13.990072457232488</v>
      </c>
      <c r="J152" s="276">
        <f>IF(J$43=0,0,J$43/PPA!J$11*1000)</f>
        <v>13.813786733529236</v>
      </c>
      <c r="K152" s="276">
        <f>IF(K$43=0,0,K$43/PPA!K$11*1000)</f>
        <v>20.833478464563743</v>
      </c>
      <c r="L152" s="276">
        <f>IF(L$43=0,0,L$43/PPA!L$11*1000)</f>
        <v>31.941779187083316</v>
      </c>
      <c r="M152" s="276">
        <f>IF(M$43=0,0,M$43/PPA!M$11*1000)</f>
        <v>17.103512315430955</v>
      </c>
      <c r="N152" s="276">
        <f>IF(N$43=0,0,N$43/PPA!N$11*1000)</f>
        <v>18.302897799574097</v>
      </c>
      <c r="O152" s="276">
        <f>IF(O$43=0,0,O$43/PPA!O$11*1000)</f>
        <v>18.66139493924841</v>
      </c>
      <c r="P152" s="276">
        <f>IF(P$43=0,0,P$43/PPA!P$11*1000)</f>
        <v>20.276268735296345</v>
      </c>
      <c r="Q152" s="276">
        <f>IF(Q$43=0,0,Q$43/PPA!Q$11*1000)</f>
        <v>19.754766314842438</v>
      </c>
      <c r="R152" s="276">
        <f>IF(R$43=0,0,R$43/PPA!R$11*1000)</f>
        <v>22.259393076507404</v>
      </c>
      <c r="S152" s="276">
        <f>IF(S$43=0,0,S$43/PPA!S$11*1000)</f>
        <v>27.996314336277585</v>
      </c>
      <c r="T152" s="276">
        <f>IF(T$43=0,0,T$43/PPA!T$11*1000)</f>
        <v>25.823213004612537</v>
      </c>
      <c r="U152" s="276">
        <f>IF(U$43=0,0,U$43/PPA!U$11*1000)</f>
        <v>24.280733409372278</v>
      </c>
      <c r="V152" s="276">
        <f>IF(V$43=0,0,V$43/PPA!V$11*1000)</f>
        <v>30.173973226534997</v>
      </c>
      <c r="W152" s="276">
        <f>IF(W$43=0,0,W$43/PPA!W$11*1000)</f>
        <v>30.250773730539162</v>
      </c>
      <c r="X152" s="276">
        <f>IF(X$43=0,0,X$43/PPA!X$11*1000)</f>
        <v>28.662792163797349</v>
      </c>
      <c r="Y152" s="276">
        <f>IF(Y$43=0,0,Y$43/PPA!Y$11*1000)</f>
        <v>32.596364790251798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531.06744705261997</v>
      </c>
      <c r="C153" s="276">
        <f>IF(C$56=0,0,C$56/PPA!C$11*1000)</f>
        <v>487.04629667641018</v>
      </c>
      <c r="D153" s="276">
        <f>IF(D$56=0,0,D$56/PPA!D$11*1000)</f>
        <v>293.1392999805426</v>
      </c>
      <c r="E153" s="276">
        <f>IF(E$56=0,0,E$56/PPA!E$11*1000)</f>
        <v>225.22554903213987</v>
      </c>
      <c r="F153" s="276">
        <f>IF(F$56=0,0,F$56/PPA!F$11*1000)</f>
        <v>143.63246591281199</v>
      </c>
      <c r="G153" s="276">
        <f>IF(G$56=0,0,G$56/PPA!G$11*1000)</f>
        <v>139.22972328580843</v>
      </c>
      <c r="H153" s="276">
        <f>IF(H$56=0,0,H$56/PPA!H$11*1000)</f>
        <v>133.54907959293229</v>
      </c>
      <c r="I153" s="276">
        <f>IF(I$56=0,0,I$56/PPA!I$11*1000)</f>
        <v>135.38728974631636</v>
      </c>
      <c r="J153" s="276">
        <f>IF(J$56=0,0,J$56/PPA!J$11*1000)</f>
        <v>128.51698065013363</v>
      </c>
      <c r="K153" s="276">
        <f>IF(K$56=0,0,K$56/PPA!K$11*1000)</f>
        <v>258.30046085905684</v>
      </c>
      <c r="L153" s="276">
        <f>IF(L$56=0,0,L$56/PPA!L$11*1000)</f>
        <v>268.55850605685305</v>
      </c>
      <c r="M153" s="276">
        <f>IF(M$56=0,0,M$56/PPA!M$11*1000)</f>
        <v>181.81997135078245</v>
      </c>
      <c r="N153" s="276">
        <f>IF(N$56=0,0,N$56/PPA!N$11*1000)</f>
        <v>175.7781654390715</v>
      </c>
      <c r="O153" s="276">
        <f>IF(O$56=0,0,O$56/PPA!O$11*1000)</f>
        <v>175.78916214410506</v>
      </c>
      <c r="P153" s="276">
        <f>IF(P$56=0,0,P$56/PPA!P$11*1000)</f>
        <v>135.68081728110238</v>
      </c>
      <c r="Q153" s="276">
        <f>IF(Q$56=0,0,Q$56/PPA!Q$11*1000)</f>
        <v>114.07132863944464</v>
      </c>
      <c r="R153" s="276">
        <f>IF(R$56=0,0,R$56/PPA!R$11*1000)</f>
        <v>153.64710885087402</v>
      </c>
      <c r="S153" s="276">
        <f>IF(S$56=0,0,S$56/PPA!S$11*1000)</f>
        <v>181.48988585971097</v>
      </c>
      <c r="T153" s="276">
        <f>IF(T$56=0,0,T$56/PPA!T$11*1000)</f>
        <v>272.13434896359036</v>
      </c>
      <c r="U153" s="276">
        <f>IF(U$56=0,0,U$56/PPA!U$11*1000)</f>
        <v>228.78746429079732</v>
      </c>
      <c r="V153" s="276">
        <f>IF(V$56=0,0,V$56/PPA!V$11*1000)</f>
        <v>275.98356723235179</v>
      </c>
      <c r="W153" s="276">
        <f>IF(W$56=0,0,W$56/PPA!W$11*1000)</f>
        <v>226.2772949601823</v>
      </c>
      <c r="X153" s="276">
        <f>IF(X$56=0,0,X$56/PPA!X$11*1000)</f>
        <v>224.39127496675263</v>
      </c>
      <c r="Y153" s="276">
        <f>IF(Y$56=0,0,Y$56/PPA!Y$11*1000)</f>
        <v>251.52874276673322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70.081420904693431</v>
      </c>
      <c r="C154" s="277">
        <f>IF(C$69=0,0,C$69/PPA!C$11*1000)</f>
        <v>65.025217375913826</v>
      </c>
      <c r="D154" s="277">
        <f>IF(D$69=0,0,D$69/PPA!D$11*1000)</f>
        <v>38.819733834252816</v>
      </c>
      <c r="E154" s="277">
        <f>IF(E$69=0,0,E$69/PPA!E$11*1000)</f>
        <v>30.0758676336504</v>
      </c>
      <c r="F154" s="277">
        <f>IF(F$69=0,0,F$69/PPA!F$11*1000)</f>
        <v>18.12408191095129</v>
      </c>
      <c r="G154" s="277">
        <f>IF(G$69=0,0,G$69/PPA!G$11*1000)</f>
        <v>17.744247216737964</v>
      </c>
      <c r="H154" s="277">
        <f>IF(H$69=0,0,H$69/PPA!H$11*1000)</f>
        <v>16.826912718329286</v>
      </c>
      <c r="I154" s="277">
        <f>IF(I$69=0,0,I$69/PPA!I$11*1000)</f>
        <v>16.869428908287805</v>
      </c>
      <c r="J154" s="277">
        <f>IF(J$69=0,0,J$69/PPA!J$11*1000)</f>
        <v>15.886012431790778</v>
      </c>
      <c r="K154" s="277">
        <f>IF(K$69=0,0,K$69/PPA!K$11*1000)</f>
        <v>33.498045851651945</v>
      </c>
      <c r="L154" s="277">
        <f>IF(L$69=0,0,L$69/PPA!L$11*1000)</f>
        <v>32.504975714289706</v>
      </c>
      <c r="M154" s="277">
        <f>IF(M$69=0,0,M$69/PPA!M$11*1000)</f>
        <v>23.026503701014995</v>
      </c>
      <c r="N154" s="277">
        <f>IF(N$69=0,0,N$69/PPA!N$11*1000)</f>
        <v>21.861478799715954</v>
      </c>
      <c r="O154" s="277">
        <f>IF(O$69=0,0,O$69/PPA!O$11*1000)</f>
        <v>21.782954225325891</v>
      </c>
      <c r="P154" s="277">
        <f>IF(P$69=0,0,P$69/PPA!P$11*1000)</f>
        <v>15.497168207756422</v>
      </c>
      <c r="Q154" s="277">
        <f>IF(Q$69=0,0,Q$69/PPA!Q$11*1000)</f>
        <v>12.425355195738534</v>
      </c>
      <c r="R154" s="277">
        <f>IF(R$69=0,0,R$69/PPA!R$11*1000)</f>
        <v>17.70550780092864</v>
      </c>
      <c r="S154" s="277">
        <f>IF(S$69=0,0,S$69/PPA!S$11*1000)</f>
        <v>20.532697863582168</v>
      </c>
      <c r="T154" s="277">
        <f>IF(T$69=0,0,T$69/PPA!T$11*1000)</f>
        <v>34.416131031285836</v>
      </c>
      <c r="U154" s="277">
        <f>IF(U$69=0,0,U$69/PPA!U$11*1000)</f>
        <v>28.356730440014488</v>
      </c>
      <c r="V154" s="277">
        <f>IF(V$69=0,0,V$69/PPA!V$11*1000)</f>
        <v>34.008172463153095</v>
      </c>
      <c r="W154" s="277">
        <f>IF(W$69=0,0,W$69/PPA!W$11*1000)</f>
        <v>26.651952376550629</v>
      </c>
      <c r="X154" s="277">
        <f>IF(X$69=0,0,X$69/PPA!X$11*1000)</f>
        <v>26.729547877793294</v>
      </c>
      <c r="Y154" s="277">
        <f>IF(Y$69=0,0,Y$69/PPA!Y$11*1000)</f>
        <v>29.860401902845172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407.73776220337641</v>
      </c>
      <c r="C156" s="320">
        <f t="shared" si="39"/>
        <v>426.93695918791133</v>
      </c>
      <c r="D156" s="320">
        <f t="shared" si="39"/>
        <v>309.55710315664339</v>
      </c>
      <c r="E156" s="320">
        <f t="shared" si="39"/>
        <v>210.72326406148318</v>
      </c>
      <c r="F156" s="320">
        <f t="shared" si="39"/>
        <v>152.8913390066277</v>
      </c>
      <c r="G156" s="320">
        <f t="shared" si="39"/>
        <v>153.88737507731614</v>
      </c>
      <c r="H156" s="320">
        <f t="shared" si="39"/>
        <v>130.34266581805545</v>
      </c>
      <c r="I156" s="320">
        <f t="shared" si="39"/>
        <v>136.68879083459734</v>
      </c>
      <c r="J156" s="320">
        <f t="shared" si="39"/>
        <v>120.63082594122446</v>
      </c>
      <c r="K156" s="320">
        <f t="shared" si="39"/>
        <v>236.60534313273067</v>
      </c>
      <c r="L156" s="320">
        <f t="shared" si="39"/>
        <v>312.4383679080687</v>
      </c>
      <c r="M156" s="320">
        <f t="shared" si="39"/>
        <v>207.70871928978312</v>
      </c>
      <c r="N156" s="320">
        <f t="shared" si="39"/>
        <v>202.24721841579759</v>
      </c>
      <c r="O156" s="320">
        <f t="shared" si="39"/>
        <v>202.59447206466791</v>
      </c>
      <c r="P156" s="320">
        <f t="shared" si="39"/>
        <v>121.30460431064778</v>
      </c>
      <c r="Q156" s="320">
        <f t="shared" si="39"/>
        <v>132.53300857325786</v>
      </c>
      <c r="R156" s="320">
        <f t="shared" si="39"/>
        <v>136.27239628989435</v>
      </c>
      <c r="S156" s="320">
        <f t="shared" si="39"/>
        <v>146.86236023448086</v>
      </c>
      <c r="T156" s="320">
        <f t="shared" si="39"/>
        <v>135.56525560105928</v>
      </c>
      <c r="U156" s="320">
        <f t="shared" si="39"/>
        <v>146.19182482669379</v>
      </c>
      <c r="V156" s="320">
        <f t="shared" si="39"/>
        <v>160.31095824062857</v>
      </c>
      <c r="W156" s="320">
        <f t="shared" si="39"/>
        <v>144.56505773664651</v>
      </c>
      <c r="X156" s="320">
        <f t="shared" si="39"/>
        <v>118.28280181308385</v>
      </c>
      <c r="Y156" s="320">
        <f t="shared" si="39"/>
        <v>132.83935072019182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15.097615189980353</v>
      </c>
      <c r="C157" s="330">
        <f>IF(C$84=0,0,C$84/PPA!C$12*1000)</f>
        <v>15.808518409778246</v>
      </c>
      <c r="D157" s="330">
        <f>IF(D$84=0,0,D$84/PPA!D$12*1000)</f>
        <v>11.462205505733321</v>
      </c>
      <c r="E157" s="330">
        <f>IF(E$84=0,0,E$84/PPA!E$12*1000)</f>
        <v>7.8026100285952031</v>
      </c>
      <c r="F157" s="330">
        <f>IF(F$84=0,0,F$84/PPA!F$12*1000)</f>
        <v>5.6612235018664991</v>
      </c>
      <c r="G157" s="330">
        <f>IF(G$84=0,0,G$84/PPA!G$12*1000)</f>
        <v>5.6981044844000106</v>
      </c>
      <c r="H157" s="330">
        <f>IF(H$84=0,0,H$84/PPA!H$12*1000)</f>
        <v>4.8262966877168259</v>
      </c>
      <c r="I157" s="330">
        <f>IF(I$84=0,0,I$84/PPA!I$12*1000)</f>
        <v>5.0612794690848775</v>
      </c>
      <c r="J157" s="330">
        <f>IF(J$84=0,0,J$84/PPA!J$12*1000)</f>
        <v>4.4666890309907412</v>
      </c>
      <c r="K157" s="330">
        <f>IF(K$84=0,0,K$84/PPA!K$12*1000)</f>
        <v>8.7609653891576542</v>
      </c>
      <c r="L157" s="330">
        <f>IF(L$84=0,0,L$84/PPA!L$12*1000)</f>
        <v>11.568892278956895</v>
      </c>
      <c r="M157" s="330">
        <f>IF(M$84=0,0,M$84/PPA!M$12*1000)</f>
        <v>7.6909881937171827</v>
      </c>
      <c r="N157" s="330">
        <f>IF(N$84=0,0,N$84/PPA!N$12*1000)</f>
        <v>7.4887610609304218</v>
      </c>
      <c r="O157" s="330">
        <f>IF(O$84=0,0,O$84/PPA!O$12*1000)</f>
        <v>7.5016190849856299</v>
      </c>
      <c r="P157" s="330">
        <f>IF(P$84=0,0,P$84/PPA!P$12*1000)</f>
        <v>4.4916375334635834</v>
      </c>
      <c r="Q157" s="330">
        <f>IF(Q$84=0,0,Q$84/PPA!Q$12*1000)</f>
        <v>4.9074001692945535</v>
      </c>
      <c r="R157" s="330">
        <f>IF(R$84=0,0,R$84/PPA!R$12*1000)</f>
        <v>5.04586131271141</v>
      </c>
      <c r="S157" s="330">
        <f>IF(S$84=0,0,S$84/PPA!S$12*1000)</f>
        <v>5.4379839349742998</v>
      </c>
      <c r="T157" s="330">
        <f>IF(T$84=0,0,T$84/PPA!T$12*1000)</f>
        <v>5.0196774785047689</v>
      </c>
      <c r="U157" s="330">
        <f>IF(U$84=0,0,U$84/PPA!U$12*1000)</f>
        <v>5.4131555122165942</v>
      </c>
      <c r="V157" s="330">
        <f>IF(V$84=0,0,V$84/PPA!V$12*1000)</f>
        <v>5.9359553675449943</v>
      </c>
      <c r="W157" s="330">
        <f>IF(W$84=0,0,W$84/PPA!W$12*1000)</f>
        <v>5.3529199740587901</v>
      </c>
      <c r="X157" s="330">
        <f>IF(X$84=0,0,X$84/PPA!X$12*1000)</f>
        <v>4.3797469618849751</v>
      </c>
      <c r="Y157" s="330">
        <f>IF(Y$84=0,0,Y$84/PPA!Y$12*1000)</f>
        <v>4.9187433322362395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6.6570980792788585</v>
      </c>
      <c r="C158" s="331">
        <f>IF(C$85=0,0,C$85/PPA!C$12*1000)</f>
        <v>6.9705616561098935</v>
      </c>
      <c r="D158" s="331">
        <f>IF(D$85=0,0,D$85/PPA!D$12*1000)</f>
        <v>5.0541112153366647</v>
      </c>
      <c r="E158" s="331">
        <f>IF(E$85=0,0,E$85/PPA!E$12*1000)</f>
        <v>3.4404599389442185</v>
      </c>
      <c r="F158" s="331">
        <f>IF(F$85=0,0,F$85/PPA!F$12*1000)</f>
        <v>2.4962432560643943</v>
      </c>
      <c r="G158" s="331">
        <f>IF(G$85=0,0,G$85/PPA!G$12*1000)</f>
        <v>2.5125054481322309</v>
      </c>
      <c r="H158" s="331">
        <f>IF(H$85=0,0,H$85/PPA!H$12*1000)</f>
        <v>2.128093079968838</v>
      </c>
      <c r="I158" s="331">
        <f>IF(I$85=0,0,I$85/PPA!I$12*1000)</f>
        <v>2.2317056971156193</v>
      </c>
      <c r="J158" s="331">
        <f>IF(J$85=0,0,J$85/PPA!J$12*1000)</f>
        <v>1.9695287364774268</v>
      </c>
      <c r="K158" s="331">
        <f>IF(K$85=0,0,K$85/PPA!K$12*1000)</f>
        <v>3.8630343356145582</v>
      </c>
      <c r="L158" s="331">
        <f>IF(L$85=0,0,L$85/PPA!L$12*1000)</f>
        <v>5.1011533676351588</v>
      </c>
      <c r="M158" s="331">
        <f>IF(M$85=0,0,M$85/PPA!M$12*1000)</f>
        <v>3.3912417350609179</v>
      </c>
      <c r="N158" s="331">
        <f>IF(N$85=0,0,N$85/PPA!N$12*1000)</f>
        <v>3.3020722973509002</v>
      </c>
      <c r="O158" s="331">
        <f>IF(O$85=0,0,O$85/PPA!O$12*1000)</f>
        <v>3.3077418766959896</v>
      </c>
      <c r="P158" s="331">
        <f>IF(P$85=0,0,P$85/PPA!P$12*1000)</f>
        <v>1.9805294558495212</v>
      </c>
      <c r="Q158" s="331">
        <f>IF(Q$85=0,0,Q$85/PPA!Q$12*1000)</f>
        <v>2.1638546108225478</v>
      </c>
      <c r="R158" s="331">
        <f>IF(R$85=0,0,R$85/PPA!R$12*1000)</f>
        <v>2.224907260548767</v>
      </c>
      <c r="S158" s="331">
        <f>IF(S$85=0,0,S$85/PPA!S$12*1000)</f>
        <v>2.3978086574025226</v>
      </c>
      <c r="T158" s="331">
        <f>IF(T$85=0,0,T$85/PPA!T$12*1000)</f>
        <v>2.2133618376318513</v>
      </c>
      <c r="U158" s="331">
        <f>IF(U$85=0,0,U$85/PPA!U$12*1000)</f>
        <v>2.3868608856271796</v>
      </c>
      <c r="V158" s="331">
        <f>IF(V$85=0,0,V$85/PPA!V$12*1000)</f>
        <v>2.6173827176489497</v>
      </c>
      <c r="W158" s="331">
        <f>IF(W$85=0,0,W$85/PPA!W$12*1000)</f>
        <v>2.3603008044270211</v>
      </c>
      <c r="X158" s="331">
        <f>IF(X$85=0,0,X$85/PPA!X$12*1000)</f>
        <v>1.9311927559951159</v>
      </c>
      <c r="Y158" s="331">
        <f>IF(Y$85=0,0,Y$85/PPA!Y$12*1000)</f>
        <v>2.1688562317594862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51.636712887823968</v>
      </c>
      <c r="C159" s="331">
        <f>IF(C$86=0,0,C$86/PPA!C$12*1000)</f>
        <v>54.068136989565303</v>
      </c>
      <c r="D159" s="331">
        <f>IF(D$86=0,0,D$86/PPA!D$12*1000)</f>
        <v>39.202920945659457</v>
      </c>
      <c r="E159" s="331">
        <f>IF(E$86=0,0,E$86/PPA!E$12*1000)</f>
        <v>26.68640899588004</v>
      </c>
      <c r="F159" s="331">
        <f>IF(F$86=0,0,F$86/PPA!F$12*1000)</f>
        <v>19.362460155540788</v>
      </c>
      <c r="G159" s="331">
        <f>IF(G$86=0,0,G$86/PPA!G$12*1000)</f>
        <v>19.488600124147723</v>
      </c>
      <c r="H159" s="331">
        <f>IF(H$86=0,0,H$86/PPA!H$12*1000)</f>
        <v>16.50685179341983</v>
      </c>
      <c r="I159" s="331">
        <f>IF(I$86=0,0,I$86/PPA!I$12*1000)</f>
        <v>17.310537558515833</v>
      </c>
      <c r="J159" s="331">
        <f>IF(J$86=0,0,J$86/PPA!J$12*1000)</f>
        <v>15.276925272643791</v>
      </c>
      <c r="K159" s="331">
        <f>IF(K$86=0,0,K$86/PPA!K$12*1000)</f>
        <v>29.964166441354767</v>
      </c>
      <c r="L159" s="331">
        <f>IF(L$86=0,0,L$86/PPA!L$12*1000)</f>
        <v>39.567809983335422</v>
      </c>
      <c r="M159" s="331">
        <f>IF(M$86=0,0,M$86/PPA!M$12*1000)</f>
        <v>26.304641109556272</v>
      </c>
      <c r="N159" s="331">
        <f>IF(N$86=0,0,N$86/PPA!N$12*1000)</f>
        <v>25.61298588703027</v>
      </c>
      <c r="O159" s="331">
        <f>IF(O$86=0,0,O$86/PPA!O$12*1000)</f>
        <v>25.656962772656819</v>
      </c>
      <c r="P159" s="331">
        <f>IF(P$86=0,0,P$86/PPA!P$12*1000)</f>
        <v>15.36225389196284</v>
      </c>
      <c r="Q159" s="331">
        <f>IF(Q$86=0,0,Q$86/PPA!Q$12*1000)</f>
        <v>16.784241112178684</v>
      </c>
      <c r="R159" s="331">
        <f>IF(R$86=0,0,R$86/PPA!R$12*1000)</f>
        <v>17.257804533869358</v>
      </c>
      <c r="S159" s="331">
        <f>IF(S$86=0,0,S$86/PPA!S$12*1000)</f>
        <v>18.598938415467249</v>
      </c>
      <c r="T159" s="331">
        <f>IF(T$86=0,0,T$86/PPA!T$12*1000)</f>
        <v>17.168250845275679</v>
      </c>
      <c r="U159" s="331">
        <f>IF(U$86=0,0,U$86/PPA!U$12*1000)</f>
        <v>18.514020491592213</v>
      </c>
      <c r="V159" s="331">
        <f>IF(V$86=0,0,V$86/PPA!V$12*1000)</f>
        <v>20.302095342334493</v>
      </c>
      <c r="W159" s="331">
        <f>IF(W$86=0,0,W$86/PPA!W$12*1000)</f>
        <v>18.308003504779471</v>
      </c>
      <c r="X159" s="331">
        <f>IF(X$86=0,0,X$86/PPA!X$12*1000)</f>
        <v>14.97956687505612</v>
      </c>
      <c r="Y159" s="331">
        <f>IF(Y$86=0,0,Y$86/PPA!Y$12*1000)</f>
        <v>16.82303688493413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22.800499002383745</v>
      </c>
      <c r="C160" s="331">
        <f>IF(C$87=0,0,C$87/PPA!C$12*1000)</f>
        <v>23.874108837435749</v>
      </c>
      <c r="D160" s="331">
        <f>IF(D$87=0,0,D$87/PPA!D$12*1000)</f>
        <v>17.310283903118226</v>
      </c>
      <c r="E160" s="331">
        <f>IF(E$87=0,0,E$87/PPA!E$12*1000)</f>
        <v>11.783543290402665</v>
      </c>
      <c r="F160" s="331">
        <f>IF(F$87=0,0,F$87/PPA!F$12*1000)</f>
        <v>8.5496099339081439</v>
      </c>
      <c r="G160" s="331">
        <f>IF(G$87=0,0,G$87/PPA!G$12*1000)</f>
        <v>8.6053077904822253</v>
      </c>
      <c r="H160" s="331">
        <f>IF(H$87=0,0,H$87/PPA!H$12*1000)</f>
        <v>7.2886990050273361</v>
      </c>
      <c r="I160" s="331">
        <f>IF(I$87=0,0,I$87/PPA!I$12*1000)</f>
        <v>7.643571255031123</v>
      </c>
      <c r="J160" s="331">
        <f>IF(J$87=0,0,J$87/PPA!J$12*1000)</f>
        <v>6.7456176034113975</v>
      </c>
      <c r="K160" s="331">
        <f>IF(K$87=0,0,K$87/PPA!K$12*1000)</f>
        <v>13.230856668540355</v>
      </c>
      <c r="L160" s="331">
        <f>IF(L$87=0,0,L$87/PPA!L$12*1000)</f>
        <v>17.471402837191071</v>
      </c>
      <c r="M160" s="331">
        <f>IF(M$87=0,0,M$87/PPA!M$12*1000)</f>
        <v>11.614971399891802</v>
      </c>
      <c r="N160" s="331">
        <f>IF(N$87=0,0,N$87/PPA!N$12*1000)</f>
        <v>11.309566905119711</v>
      </c>
      <c r="O160" s="331">
        <f>IF(O$87=0,0,O$87/PPA!O$12*1000)</f>
        <v>11.328985161642628</v>
      </c>
      <c r="P160" s="331">
        <f>IF(P$87=0,0,P$87/PPA!P$12*1000)</f>
        <v>6.7832949649406888</v>
      </c>
      <c r="Q160" s="331">
        <f>IF(Q$87=0,0,Q$87/PPA!Q$12*1000)</f>
        <v>7.4111819155753604</v>
      </c>
      <c r="R160" s="331">
        <f>IF(R$87=0,0,R$87/PPA!R$12*1000)</f>
        <v>7.6202866730234184</v>
      </c>
      <c r="S160" s="331">
        <f>IF(S$87=0,0,S$87/PPA!S$12*1000)</f>
        <v>8.2124723490532769</v>
      </c>
      <c r="T160" s="331">
        <f>IF(T$87=0,0,T$87/PPA!T$12*1000)</f>
        <v>7.5807437069195229</v>
      </c>
      <c r="U160" s="331">
        <f>IF(U$87=0,0,U$87/PPA!U$12*1000)</f>
        <v>8.174976332550381</v>
      </c>
      <c r="V160" s="331">
        <f>IF(V$87=0,0,V$87/PPA!V$12*1000)</f>
        <v>8.9645114630902327</v>
      </c>
      <c r="W160" s="331">
        <f>IF(W$87=0,0,W$87/PPA!W$12*1000)</f>
        <v>8.0840083014810453</v>
      </c>
      <c r="X160" s="331">
        <f>IF(X$87=0,0,X$87/PPA!X$12*1000)</f>
        <v>6.6143172268309414</v>
      </c>
      <c r="Y160" s="331">
        <f>IF(Y$87=0,0,Y$87/PPA!Y$12*1000)</f>
        <v>7.4283124207631879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99.116360459820726</v>
      </c>
      <c r="C161" s="332">
        <f>IF(C$88=0,0,C$88/PPA!C$12*1000)</f>
        <v>117.83933425317598</v>
      </c>
      <c r="D161" s="332">
        <f>IF(D$88=0,0,D$88/PPA!D$12*1000)</f>
        <v>77.851068212390402</v>
      </c>
      <c r="E161" s="332">
        <f>IF(E$88=0,0,E$88/PPA!E$12*1000)</f>
        <v>54.854365813835976</v>
      </c>
      <c r="F161" s="332">
        <f>IF(F$88=0,0,F$88/PPA!F$12*1000)</f>
        <v>29.054147965636364</v>
      </c>
      <c r="G161" s="332">
        <f>IF(G$88=0,0,G$88/PPA!G$12*1000)</f>
        <v>29.455711977601723</v>
      </c>
      <c r="H161" s="332">
        <f>IF(H$88=0,0,H$88/PPA!H$12*1000)</f>
        <v>24.860556134519477</v>
      </c>
      <c r="I161" s="332">
        <f>IF(I$88=0,0,I$88/PPA!I$12*1000)</f>
        <v>25.761266474964653</v>
      </c>
      <c r="J161" s="332">
        <f>IF(J$88=0,0,J$88/PPA!J$12*1000)</f>
        <v>20.062203844197928</v>
      </c>
      <c r="K161" s="332">
        <f>IF(K$88=0,0,K$88/PPA!K$12*1000)</f>
        <v>49.38858703694202</v>
      </c>
      <c r="L161" s="332">
        <f>IF(L$88=0,0,L$88/PPA!L$12*1000)</f>
        <v>50.254428939764374</v>
      </c>
      <c r="M161" s="332">
        <f>IF(M$88=0,0,M$88/PPA!M$12*1000)</f>
        <v>37.77815813366356</v>
      </c>
      <c r="N161" s="332">
        <f>IF(N$88=0,0,N$88/PPA!N$12*1000)</f>
        <v>34.283965892553702</v>
      </c>
      <c r="O161" s="332">
        <f>IF(O$88=0,0,O$88/PPA!O$12*1000)</f>
        <v>34.282647830069521</v>
      </c>
      <c r="P161" s="332">
        <f>IF(P$88=0,0,P$88/PPA!P$12*1000)</f>
        <v>19.504999024700798</v>
      </c>
      <c r="Q161" s="332">
        <f>IF(Q$88=0,0,Q$88/PPA!Q$12*1000)</f>
        <v>21.636894985604037</v>
      </c>
      <c r="R161" s="332">
        <f>IF(R$88=0,0,R$88/PPA!R$12*1000)</f>
        <v>21.795797198327858</v>
      </c>
      <c r="S161" s="332">
        <f>IF(S$88=0,0,S$88/PPA!S$12*1000)</f>
        <v>23.392490914106659</v>
      </c>
      <c r="T161" s="332">
        <f>IF(T$88=0,0,T$88/PPA!T$12*1000)</f>
        <v>24.978100924444227</v>
      </c>
      <c r="U161" s="332">
        <f>IF(U$88=0,0,U$88/PPA!U$12*1000)</f>
        <v>25.808833152902636</v>
      </c>
      <c r="V161" s="332">
        <f>IF(V$88=0,0,V$88/PPA!V$12*1000)</f>
        <v>28.093862880521456</v>
      </c>
      <c r="W161" s="332">
        <f>IF(W$88=0,0,W$88/PPA!W$12*1000)</f>
        <v>24.923108345058381</v>
      </c>
      <c r="X161" s="332">
        <f>IF(X$88=0,0,X$88/PPA!X$12*1000)</f>
        <v>20.641135099236443</v>
      </c>
      <c r="Y161" s="332">
        <f>IF(Y$88=0,0,Y$88/PPA!Y$12*1000)</f>
        <v>23.499451794267131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212.42947658408875</v>
      </c>
      <c r="C162" s="333">
        <f>IF(C$94=0,0,C$94/PPA!C$12*1000)</f>
        <v>208.37629904184615</v>
      </c>
      <c r="D162" s="333">
        <f>IF(D$94=0,0,D$94/PPA!D$12*1000)</f>
        <v>158.67651337440535</v>
      </c>
      <c r="E162" s="333">
        <f>IF(E$94=0,0,E$94/PPA!E$12*1000)</f>
        <v>106.15587599382508</v>
      </c>
      <c r="F162" s="333">
        <f>IF(F$94=0,0,F$94/PPA!F$12*1000)</f>
        <v>87.76765419361152</v>
      </c>
      <c r="G162" s="333">
        <f>IF(G$94=0,0,G$94/PPA!G$12*1000)</f>
        <v>88.127145252552225</v>
      </c>
      <c r="H162" s="333">
        <f>IF(H$94=0,0,H$94/PPA!H$12*1000)</f>
        <v>74.732169117403146</v>
      </c>
      <c r="I162" s="333">
        <f>IF(I$94=0,0,I$94/PPA!I$12*1000)</f>
        <v>78.680430379885237</v>
      </c>
      <c r="J162" s="333">
        <f>IF(J$94=0,0,J$94/PPA!J$12*1000)</f>
        <v>72.109861453503171</v>
      </c>
      <c r="K162" s="333">
        <f>IF(K$94=0,0,K$94/PPA!K$12*1000)</f>
        <v>131.39773326112132</v>
      </c>
      <c r="L162" s="333">
        <f>IF(L$94=0,0,L$94/PPA!L$12*1000)</f>
        <v>188.47468050118573</v>
      </c>
      <c r="M162" s="333">
        <f>IF(M$94=0,0,M$94/PPA!M$12*1000)</f>
        <v>120.92871871789337</v>
      </c>
      <c r="N162" s="333">
        <f>IF(N$94=0,0,N$94/PPA!N$12*1000)</f>
        <v>120.2498663728126</v>
      </c>
      <c r="O162" s="333">
        <f>IF(O$94=0,0,O$94/PPA!O$12*1000)</f>
        <v>120.51651533861731</v>
      </c>
      <c r="P162" s="333">
        <f>IF(P$94=0,0,P$94/PPA!P$12*1000)</f>
        <v>73.181889439730341</v>
      </c>
      <c r="Q162" s="333">
        <f>IF(Q$94=0,0,Q$94/PPA!Q$12*1000)</f>
        <v>79.629435779782682</v>
      </c>
      <c r="R162" s="333">
        <f>IF(R$94=0,0,R$94/PPA!R$12*1000)</f>
        <v>82.327739311413552</v>
      </c>
      <c r="S162" s="333">
        <f>IF(S$94=0,0,S$94/PPA!S$12*1000)</f>
        <v>88.822665963476851</v>
      </c>
      <c r="T162" s="333">
        <f>IF(T$94=0,0,T$94/PPA!T$12*1000)</f>
        <v>78.605120808283232</v>
      </c>
      <c r="U162" s="333">
        <f>IF(U$94=0,0,U$94/PPA!U$12*1000)</f>
        <v>85.89397845180477</v>
      </c>
      <c r="V162" s="333">
        <f>IF(V$94=0,0,V$94/PPA!V$12*1000)</f>
        <v>94.397150469488452</v>
      </c>
      <c r="W162" s="333">
        <f>IF(W$94=0,0,W$94/PPA!W$12*1000)</f>
        <v>85.536716806841795</v>
      </c>
      <c r="X162" s="333">
        <f>IF(X$94=0,0,X$94/PPA!X$12*1000)</f>
        <v>69.736842894080254</v>
      </c>
      <c r="Y162" s="333">
        <f>IF(Y$94=0,0,Y$94/PPA!Y$12*1000)</f>
        <v>78.000950056231659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21.0876826969495</v>
      </c>
      <c r="C32" s="223">
        <v>24.834496184572021</v>
      </c>
      <c r="D32" s="223">
        <v>17.213498777937769</v>
      </c>
      <c r="E32" s="223">
        <v>15.634408720338969</v>
      </c>
      <c r="F32" s="223">
        <v>10.91712867289136</v>
      </c>
      <c r="G32" s="223">
        <v>12.209021419117279</v>
      </c>
      <c r="H32" s="223">
        <v>12.414887322666869</v>
      </c>
      <c r="I32" s="223">
        <v>13.29627979691324</v>
      </c>
      <c r="J32" s="223">
        <v>12.55318770989529</v>
      </c>
      <c r="K32" s="223">
        <v>17.331682705963779</v>
      </c>
      <c r="L32" s="223">
        <v>27.616603390234271</v>
      </c>
      <c r="M32" s="223">
        <v>22.898914261953081</v>
      </c>
      <c r="N32" s="223">
        <v>16.81808267998764</v>
      </c>
      <c r="O32" s="223">
        <v>19.21092898427624</v>
      </c>
      <c r="P32" s="223">
        <v>15.24426651308103</v>
      </c>
      <c r="Q32" s="223">
        <v>13.26021558681169</v>
      </c>
      <c r="R32" s="223">
        <v>15.80611120488677</v>
      </c>
      <c r="S32" s="223">
        <v>19.657547063989611</v>
      </c>
      <c r="T32" s="223">
        <v>28.275832052986299</v>
      </c>
      <c r="U32" s="223">
        <v>29.20279976261207</v>
      </c>
      <c r="V32" s="223">
        <v>26.720404800218802</v>
      </c>
      <c r="W32" s="223">
        <v>28.623951644899449</v>
      </c>
      <c r="X32" s="223">
        <v>28.206151353036098</v>
      </c>
      <c r="Y32" s="223">
        <v>26.99464805717006</v>
      </c>
      <c r="DA32" s="89" t="s">
        <v>1966</v>
      </c>
    </row>
    <row r="33" spans="1:105" ht="12" customHeight="1" x14ac:dyDescent="0.25">
      <c r="A33" s="55" t="s">
        <v>91</v>
      </c>
      <c r="B33" s="259">
        <v>6.8718270364314327E-2</v>
      </c>
      <c r="C33" s="259">
        <v>8.1255898708951349E-2</v>
      </c>
      <c r="D33" s="259">
        <v>5.6127961722118883E-2</v>
      </c>
      <c r="E33" s="259">
        <v>5.1028137807443592E-2</v>
      </c>
      <c r="F33" s="259">
        <v>3.6032624682967508E-2</v>
      </c>
      <c r="G33" s="259">
        <v>4.0196433707147837E-2</v>
      </c>
      <c r="H33" s="259">
        <v>4.1004743551922178E-2</v>
      </c>
      <c r="I33" s="259">
        <v>4.4016941149285373E-2</v>
      </c>
      <c r="J33" s="259">
        <v>4.1314383377757578E-2</v>
      </c>
      <c r="K33" s="259">
        <v>5.6980002517420393E-2</v>
      </c>
      <c r="L33" s="259">
        <v>9.236017091293143E-2</v>
      </c>
      <c r="M33" s="259">
        <v>7.6181234874493686E-2</v>
      </c>
      <c r="N33" s="259">
        <v>5.5922683805612668E-2</v>
      </c>
      <c r="O33" s="259">
        <v>6.4896241737830498E-2</v>
      </c>
      <c r="P33" s="259">
        <v>5.2878110825141718E-2</v>
      </c>
      <c r="Q33" s="259">
        <v>4.6221162705943411E-2</v>
      </c>
      <c r="R33" s="259">
        <v>5.4464961679910481E-2</v>
      </c>
      <c r="S33" s="259">
        <v>6.8172014041153695E-2</v>
      </c>
      <c r="T33" s="259">
        <v>9.8923565234737124E-2</v>
      </c>
      <c r="U33" s="259">
        <v>0.1028317992012461</v>
      </c>
      <c r="V33" s="259">
        <v>9.4537359531964973E-2</v>
      </c>
      <c r="W33" s="259">
        <v>0.1019264502238779</v>
      </c>
      <c r="X33" s="259">
        <v>0.1006163796399592</v>
      </c>
      <c r="Y33" s="259">
        <v>9.6828699179235478E-2</v>
      </c>
      <c r="DA33" s="67" t="s">
        <v>1967</v>
      </c>
    </row>
    <row r="34" spans="1:105" ht="12" customHeight="1" x14ac:dyDescent="0.25">
      <c r="A34" s="173" t="s">
        <v>92</v>
      </c>
      <c r="B34" s="224">
        <v>2.5345200790056911E-2</v>
      </c>
      <c r="C34" s="224">
        <v>2.9969425266913839E-2</v>
      </c>
      <c r="D34" s="224">
        <v>2.0701546360842069E-2</v>
      </c>
      <c r="E34" s="224">
        <v>1.8820590096574628E-2</v>
      </c>
      <c r="F34" s="224">
        <v>1.3289829658704989E-2</v>
      </c>
      <c r="G34" s="224">
        <v>1.4825557714865521E-2</v>
      </c>
      <c r="H34" s="224">
        <v>1.512368476619805E-2</v>
      </c>
      <c r="I34" s="224">
        <v>1.6234666642193332E-2</v>
      </c>
      <c r="J34" s="224">
        <v>1.5237888507310719E-2</v>
      </c>
      <c r="K34" s="224">
        <v>2.101580259755681E-2</v>
      </c>
      <c r="L34" s="224">
        <v>3.4064988312160052E-2</v>
      </c>
      <c r="M34" s="224">
        <v>2.8097748736866001E-2</v>
      </c>
      <c r="N34" s="224">
        <v>2.0625834181475039E-2</v>
      </c>
      <c r="O34" s="224">
        <v>2.393553080782345E-2</v>
      </c>
      <c r="P34" s="224">
        <v>1.9502911367776141E-2</v>
      </c>
      <c r="Q34" s="224">
        <v>1.7047644583039201E-2</v>
      </c>
      <c r="R34" s="224">
        <v>2.0088185899931311E-2</v>
      </c>
      <c r="S34" s="224">
        <v>2.5143726333264799E-2</v>
      </c>
      <c r="T34" s="224">
        <v>3.6485749866089837E-2</v>
      </c>
      <c r="U34" s="224">
        <v>3.7927214764588373E-2</v>
      </c>
      <c r="V34" s="224">
        <v>3.4867995757118797E-2</v>
      </c>
      <c r="W34" s="224">
        <v>3.7593296994324073E-2</v>
      </c>
      <c r="X34" s="224">
        <v>3.71101066895837E-2</v>
      </c>
      <c r="Y34" s="224">
        <v>3.5713105261918662E-2</v>
      </c>
      <c r="DA34" s="177" t="s">
        <v>1968</v>
      </c>
    </row>
    <row r="35" spans="1:105" ht="12" customHeight="1" x14ac:dyDescent="0.25">
      <c r="A35" s="173" t="s">
        <v>93</v>
      </c>
      <c r="B35" s="224">
        <v>0.49440925316041368</v>
      </c>
      <c r="C35" s="224">
        <v>0.58461407690542255</v>
      </c>
      <c r="D35" s="224">
        <v>0.40382540901174752</v>
      </c>
      <c r="E35" s="224">
        <v>0.36713356389491231</v>
      </c>
      <c r="F35" s="224">
        <v>0.25924492808781152</v>
      </c>
      <c r="G35" s="224">
        <v>0.28920240080989351</v>
      </c>
      <c r="H35" s="224">
        <v>0.29501797015642067</v>
      </c>
      <c r="I35" s="224">
        <v>0.31668991208086861</v>
      </c>
      <c r="J35" s="224">
        <v>0.29724574443287421</v>
      </c>
      <c r="K35" s="224">
        <v>0.40995561064566383</v>
      </c>
      <c r="L35" s="224">
        <v>0.66450629331532118</v>
      </c>
      <c r="M35" s="224">
        <v>0.54810325171827834</v>
      </c>
      <c r="N35" s="224">
        <v>0.40234849027016562</v>
      </c>
      <c r="O35" s="224">
        <v>0.46691079738206659</v>
      </c>
      <c r="P35" s="224">
        <v>0.38044361627542211</v>
      </c>
      <c r="Q35" s="224">
        <v>0.33254868628821999</v>
      </c>
      <c r="R35" s="224">
        <v>0.39186057630401161</v>
      </c>
      <c r="S35" s="224">
        <v>0.49047908758237779</v>
      </c>
      <c r="T35" s="224">
        <v>0.71172812919153949</v>
      </c>
      <c r="U35" s="224">
        <v>0.73984680893004029</v>
      </c>
      <c r="V35" s="224">
        <v>0.68017057289364891</v>
      </c>
      <c r="W35" s="224">
        <v>0.7333330694343122</v>
      </c>
      <c r="X35" s="224">
        <v>0.72390746812699203</v>
      </c>
      <c r="Y35" s="224">
        <v>0.69665613805321869</v>
      </c>
      <c r="DA35" s="177" t="s">
        <v>1969</v>
      </c>
    </row>
    <row r="36" spans="1:105" ht="12" customHeight="1" x14ac:dyDescent="0.25">
      <c r="A36" s="173" t="s">
        <v>94</v>
      </c>
      <c r="B36" s="224">
        <v>0.27603204281536159</v>
      </c>
      <c r="C36" s="224">
        <v>0.32639400835498239</v>
      </c>
      <c r="D36" s="224">
        <v>0.22545846761103189</v>
      </c>
      <c r="E36" s="224">
        <v>0.2049731613641872</v>
      </c>
      <c r="F36" s="224">
        <v>0.1447382034866207</v>
      </c>
      <c r="G36" s="224">
        <v>0.1614636639026675</v>
      </c>
      <c r="H36" s="224">
        <v>0.16471053575345679</v>
      </c>
      <c r="I36" s="224">
        <v>0.17681012807083649</v>
      </c>
      <c r="J36" s="224">
        <v>0.16595431725740339</v>
      </c>
      <c r="K36" s="224">
        <v>0.22888100080405649</v>
      </c>
      <c r="L36" s="224">
        <v>0.37099837520229162</v>
      </c>
      <c r="M36" s="224">
        <v>0.30600976676391328</v>
      </c>
      <c r="N36" s="224">
        <v>0.2246338938501139</v>
      </c>
      <c r="O36" s="224">
        <v>0.2606794682544194</v>
      </c>
      <c r="P36" s="224">
        <v>0.2124042539764032</v>
      </c>
      <c r="Q36" s="224">
        <v>0.18566418938344409</v>
      </c>
      <c r="R36" s="224">
        <v>0.21877842027545169</v>
      </c>
      <c r="S36" s="224">
        <v>0.27383780468940982</v>
      </c>
      <c r="T36" s="224">
        <v>0.39736264678313749</v>
      </c>
      <c r="U36" s="224">
        <v>0.41306149659202429</v>
      </c>
      <c r="V36" s="224">
        <v>0.379743848843</v>
      </c>
      <c r="W36" s="224">
        <v>0.40942483160673221</v>
      </c>
      <c r="X36" s="224">
        <v>0.40416245440203508</v>
      </c>
      <c r="Y36" s="224">
        <v>0.38894785179980829</v>
      </c>
      <c r="DA36" s="177" t="s">
        <v>1970</v>
      </c>
    </row>
    <row r="37" spans="1:105" ht="12" customHeight="1" x14ac:dyDescent="0.25">
      <c r="A37" s="56" t="s">
        <v>95</v>
      </c>
      <c r="B37" s="260">
        <v>0.2335122311389248</v>
      </c>
      <c r="C37" s="260">
        <v>0.27174344320386418</v>
      </c>
      <c r="D37" s="260">
        <v>0.18926814413530491</v>
      </c>
      <c r="E37" s="260">
        <v>0.15810349272791521</v>
      </c>
      <c r="F37" s="260">
        <v>0.16933202813858059</v>
      </c>
      <c r="G37" s="260">
        <v>0.1731812091456644</v>
      </c>
      <c r="H37" s="260">
        <v>0.19715061977940571</v>
      </c>
      <c r="I37" s="260">
        <v>0.22718669439318151</v>
      </c>
      <c r="J37" s="260">
        <v>0.17779469355102109</v>
      </c>
      <c r="K37" s="260">
        <v>0.20137728312148959</v>
      </c>
      <c r="L37" s="260">
        <v>0.4481827248621425</v>
      </c>
      <c r="M37" s="260">
        <v>0.29653658711138381</v>
      </c>
      <c r="N37" s="260">
        <v>0.23456363289155499</v>
      </c>
      <c r="O37" s="260">
        <v>0.28240314518223852</v>
      </c>
      <c r="P37" s="260">
        <v>0.3539103246711231</v>
      </c>
      <c r="Q37" s="260">
        <v>0.37696903910917928</v>
      </c>
      <c r="R37" s="260">
        <v>0.34774074389866272</v>
      </c>
      <c r="S37" s="260">
        <v>0.46853403484871847</v>
      </c>
      <c r="T37" s="260">
        <v>0.40969210551097768</v>
      </c>
      <c r="U37" s="260">
        <v>0.48661992470032639</v>
      </c>
      <c r="V37" s="260">
        <v>0.46431248601643083</v>
      </c>
      <c r="W37" s="260">
        <v>0.65580105732582006</v>
      </c>
      <c r="X37" s="260">
        <v>0.62078069088368437</v>
      </c>
      <c r="Y37" s="260">
        <v>0.62221016328786649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6.0099566926416414E-3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5.3784456891693092E-4</v>
      </c>
      <c r="T38" s="226">
        <v>8.4642420872541697E-4</v>
      </c>
      <c r="U38" s="226">
        <v>1.4845676521993291E-3</v>
      </c>
      <c r="V38" s="226">
        <v>2.100663232875766E-3</v>
      </c>
      <c r="W38" s="226">
        <v>1.388325626755947E-3</v>
      </c>
      <c r="X38" s="226">
        <v>1.5991097995674099E-3</v>
      </c>
      <c r="Y38" s="226">
        <v>1.059645893402658E-3</v>
      </c>
      <c r="DA38" s="69" t="s">
        <v>1972</v>
      </c>
    </row>
    <row r="39" spans="1:105" ht="12" customHeight="1" x14ac:dyDescent="0.25">
      <c r="A39" s="37" t="s">
        <v>35</v>
      </c>
      <c r="B39" s="226">
        <v>0.1921729426432883</v>
      </c>
      <c r="C39" s="226">
        <v>0.23997600845850089</v>
      </c>
      <c r="D39" s="226">
        <v>0.1586108844333444</v>
      </c>
      <c r="E39" s="226">
        <v>0.1236044689061872</v>
      </c>
      <c r="F39" s="226">
        <v>1.4079229706455559E-2</v>
      </c>
      <c r="G39" s="226">
        <v>1.943006736053431E-2</v>
      </c>
      <c r="H39" s="226">
        <v>1.1974943292719789E-2</v>
      </c>
      <c r="I39" s="226">
        <v>1.5317876454736021E-2</v>
      </c>
      <c r="J39" s="226">
        <v>6.9770391367140847E-2</v>
      </c>
      <c r="K39" s="226">
        <v>0.1416980211742353</v>
      </c>
      <c r="L39" s="226">
        <v>0.1214022149446508</v>
      </c>
      <c r="M39" s="226">
        <v>0.14211184304997621</v>
      </c>
      <c r="N39" s="226">
        <v>9.8491956419248586E-2</v>
      </c>
      <c r="O39" s="226">
        <v>0.1029915952739614</v>
      </c>
      <c r="P39" s="226">
        <v>3.3452144424675437E-2</v>
      </c>
      <c r="Q39" s="226">
        <v>1.7835564486534301E-2</v>
      </c>
      <c r="R39" s="226">
        <v>3.8753145649785443E-2</v>
      </c>
      <c r="S39" s="226">
        <v>4.0849380866106302E-2</v>
      </c>
      <c r="T39" s="226">
        <v>0.15473156581474781</v>
      </c>
      <c r="U39" s="226">
        <v>0.1188064674103564</v>
      </c>
      <c r="V39" s="226">
        <v>0.10068782026101231</v>
      </c>
      <c r="W39" s="226">
        <v>6.2238172288238587E-2</v>
      </c>
      <c r="X39" s="226">
        <v>6.7719190943171484E-2</v>
      </c>
      <c r="Y39" s="226">
        <v>5.6832186364394292E-2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1.3551044991560049E-2</v>
      </c>
      <c r="U41" s="226">
        <v>1.6369720181626829E-2</v>
      </c>
      <c r="V41" s="226">
        <v>1.702136277674822E-2</v>
      </c>
      <c r="W41" s="226">
        <v>4.0925090264702278E-2</v>
      </c>
      <c r="X41" s="226">
        <v>5.2062833868692572E-2</v>
      </c>
      <c r="Y41" s="226">
        <v>5.6117428890554079E-2</v>
      </c>
      <c r="DA41" s="69" t="s">
        <v>1975</v>
      </c>
    </row>
    <row r="42" spans="1:105" ht="12" customHeight="1" x14ac:dyDescent="0.25">
      <c r="A42" s="37" t="s">
        <v>40</v>
      </c>
      <c r="B42" s="226">
        <v>4.1339288495636478E-2</v>
      </c>
      <c r="C42" s="226">
        <v>3.1767434745363241E-2</v>
      </c>
      <c r="D42" s="226">
        <v>3.065725970196051E-2</v>
      </c>
      <c r="E42" s="226">
        <v>3.4499023821727967E-2</v>
      </c>
      <c r="F42" s="226">
        <v>0.15525279843212511</v>
      </c>
      <c r="G42" s="226">
        <v>0.15375114178513011</v>
      </c>
      <c r="H42" s="226">
        <v>0.18517567648668601</v>
      </c>
      <c r="I42" s="226">
        <v>0.2118688179384455</v>
      </c>
      <c r="J42" s="226">
        <v>0.10802430218388021</v>
      </c>
      <c r="K42" s="226">
        <v>5.9679261947254252E-2</v>
      </c>
      <c r="L42" s="226">
        <v>0.32678050991749169</v>
      </c>
      <c r="M42" s="226">
        <v>0.1484147873687659</v>
      </c>
      <c r="N42" s="226">
        <v>0.13607167647230639</v>
      </c>
      <c r="O42" s="226">
        <v>0.1794115499082771</v>
      </c>
      <c r="P42" s="226">
        <v>0.32045818024644768</v>
      </c>
      <c r="Q42" s="226">
        <v>0.359133474622645</v>
      </c>
      <c r="R42" s="226">
        <v>0.30898759824887723</v>
      </c>
      <c r="S42" s="226">
        <v>0.42714680941369532</v>
      </c>
      <c r="T42" s="226">
        <v>0.24056307049594439</v>
      </c>
      <c r="U42" s="226">
        <v>0.34995916945614391</v>
      </c>
      <c r="V42" s="226">
        <v>0.34450263974579448</v>
      </c>
      <c r="W42" s="226">
        <v>0.55124946914612327</v>
      </c>
      <c r="X42" s="226">
        <v>0.49939955627225291</v>
      </c>
      <c r="Y42" s="226">
        <v>0.50820090213951552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1.0233368482672045</v>
      </c>
      <c r="C43" s="261">
        <f t="shared" si="1"/>
        <v>1.1056603637673394</v>
      </c>
      <c r="D43" s="261">
        <f t="shared" si="1"/>
        <v>0.81452030669249387</v>
      </c>
      <c r="E43" s="261">
        <f t="shared" si="1"/>
        <v>0.69373274186204026</v>
      </c>
      <c r="F43" s="261">
        <f t="shared" si="1"/>
        <v>0.69724082985732339</v>
      </c>
      <c r="G43" s="261">
        <f t="shared" si="1"/>
        <v>0.73902363232794044</v>
      </c>
      <c r="H43" s="261">
        <f t="shared" si="1"/>
        <v>0.79910377558509271</v>
      </c>
      <c r="I43" s="261">
        <f t="shared" si="1"/>
        <v>0.90448410885376429</v>
      </c>
      <c r="J43" s="261">
        <f t="shared" si="1"/>
        <v>0.88299554174967465</v>
      </c>
      <c r="K43" s="261">
        <f t="shared" si="1"/>
        <v>0.94810227442481243</v>
      </c>
      <c r="L43" s="261">
        <f t="shared" si="1"/>
        <v>2.1420830972468554</v>
      </c>
      <c r="M43" s="261">
        <f t="shared" si="1"/>
        <v>1.4426017558065958</v>
      </c>
      <c r="N43" s="261">
        <f t="shared" si="1"/>
        <v>1.1578268101729816</v>
      </c>
      <c r="O43" s="261">
        <f t="shared" si="1"/>
        <v>1.3577823053599536</v>
      </c>
      <c r="P43" s="261">
        <f t="shared" si="1"/>
        <v>1.4749910029014877</v>
      </c>
      <c r="Q43" s="261">
        <f t="shared" si="1"/>
        <v>1.4589885289321112</v>
      </c>
      <c r="R43" s="261">
        <f t="shared" si="1"/>
        <v>1.4824286458989189</v>
      </c>
      <c r="S43" s="261">
        <f t="shared" si="1"/>
        <v>1.9546063559365543</v>
      </c>
      <c r="T43" s="261">
        <f t="shared" si="1"/>
        <v>1.8464882078792324</v>
      </c>
      <c r="U43" s="261">
        <f t="shared" si="1"/>
        <v>2.1146442294672982</v>
      </c>
      <c r="V43" s="261">
        <f t="shared" si="1"/>
        <v>1.9924397805799821</v>
      </c>
      <c r="W43" s="261">
        <f t="shared" si="1"/>
        <v>2.5571304022806061</v>
      </c>
      <c r="X43" s="261">
        <f t="shared" si="1"/>
        <v>2.4237886382862968</v>
      </c>
      <c r="Y43" s="261">
        <f t="shared" si="1"/>
        <v>2.3570163713144292</v>
      </c>
      <c r="DA43" s="70"/>
    </row>
    <row r="44" spans="1:105" ht="12" customHeight="1" x14ac:dyDescent="0.25">
      <c r="A44" s="60" t="s">
        <v>1884</v>
      </c>
      <c r="B44" s="262">
        <v>0.49545110932819802</v>
      </c>
      <c r="C44" s="262">
        <v>0.59257678194170593</v>
      </c>
      <c r="D44" s="262">
        <v>0.40636818701684257</v>
      </c>
      <c r="E44" s="262">
        <v>0.37372434528581439</v>
      </c>
      <c r="F44" s="262">
        <v>0.23936310703215299</v>
      </c>
      <c r="G44" s="262">
        <v>0.27198170906285829</v>
      </c>
      <c r="H44" s="262">
        <v>0.27147712524037759</v>
      </c>
      <c r="I44" s="262">
        <v>0.28573114042274012</v>
      </c>
      <c r="J44" s="262">
        <v>0.26831468259883051</v>
      </c>
      <c r="K44" s="262">
        <v>0.39678841239423229</v>
      </c>
      <c r="L44" s="262">
        <v>0.56939907707054038</v>
      </c>
      <c r="M44" s="262">
        <v>0.50534261303934869</v>
      </c>
      <c r="N44" s="262">
        <v>0.36159825146358548</v>
      </c>
      <c r="O44" s="262">
        <v>0.40882456262589661</v>
      </c>
      <c r="P44" s="262">
        <v>0.28313333578908673</v>
      </c>
      <c r="Q44" s="262">
        <v>0.227868306680762</v>
      </c>
      <c r="R44" s="262">
        <v>0.2986630902353018</v>
      </c>
      <c r="S44" s="262">
        <v>0.35989578843872327</v>
      </c>
      <c r="T44" s="262">
        <v>0.6141119314504645</v>
      </c>
      <c r="U44" s="262">
        <v>0.61284679417186116</v>
      </c>
      <c r="V44" s="262">
        <v>0.554637080975801</v>
      </c>
      <c r="W44" s="262">
        <v>0.55007782158565732</v>
      </c>
      <c r="X44" s="262">
        <v>0.55156891769399752</v>
      </c>
      <c r="Y44" s="262">
        <v>0.52330955743614138</v>
      </c>
      <c r="DA44" s="72" t="s">
        <v>1977</v>
      </c>
    </row>
    <row r="45" spans="1:105" ht="12" customHeight="1" x14ac:dyDescent="0.25">
      <c r="A45" s="64" t="s">
        <v>28</v>
      </c>
      <c r="B45" s="229">
        <v>8.3630949159429775E-3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9.0388650483838541E-4</v>
      </c>
      <c r="U45" s="229">
        <v>4.9547601989956584E-4</v>
      </c>
      <c r="V45" s="229">
        <v>9.9229479323902558E-4</v>
      </c>
      <c r="W45" s="229">
        <v>1.0029283222709739E-3</v>
      </c>
      <c r="X45" s="229">
        <v>5.0078558987155352E-4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1.9154206425562269E-3</v>
      </c>
      <c r="T47" s="229">
        <v>1.9373833107599919E-2</v>
      </c>
      <c r="U47" s="229">
        <v>2.6004101689240351E-2</v>
      </c>
      <c r="V47" s="229">
        <v>2.0021316717306098E-3</v>
      </c>
      <c r="W47" s="229">
        <v>2.0235867125130368E-3</v>
      </c>
      <c r="X47" s="229">
        <v>2.0251775825541108E-3</v>
      </c>
      <c r="Y47" s="229">
        <v>2.0204049723812011E-3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1.6895131912144479E-2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3.457242263899134E-3</v>
      </c>
      <c r="T48" s="229">
        <v>1.703489889327541E-3</v>
      </c>
      <c r="U48" s="229">
        <v>3.5406638536617349E-3</v>
      </c>
      <c r="V48" s="229">
        <v>5.3291436157146552E-3</v>
      </c>
      <c r="W48" s="229">
        <v>5.4535075063617744E-3</v>
      </c>
      <c r="X48" s="229">
        <v>5.4459326269244938E-3</v>
      </c>
      <c r="Y48" s="229">
        <v>3.631577143229993E-3</v>
      </c>
      <c r="DA48" s="73" t="s">
        <v>1981</v>
      </c>
    </row>
    <row r="49" spans="1:105" ht="12" customHeight="1" x14ac:dyDescent="0.25">
      <c r="A49" s="64" t="s">
        <v>32</v>
      </c>
      <c r="B49" s="229">
        <v>1.373556942766614E-2</v>
      </c>
      <c r="C49" s="229">
        <v>1.373556942775103E-2</v>
      </c>
      <c r="D49" s="229">
        <v>1.373556942755504E-2</v>
      </c>
      <c r="E49" s="229">
        <v>1.3840993795943691E-2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1.7178892589978421E-3</v>
      </c>
      <c r="W50" s="229">
        <v>1.736298330005462E-3</v>
      </c>
      <c r="X50" s="229">
        <v>1.7377215253442529E-3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0.4416218075326877</v>
      </c>
      <c r="C51" s="229">
        <v>0.50395462900458676</v>
      </c>
      <c r="D51" s="229">
        <v>0.34685728142208422</v>
      </c>
      <c r="E51" s="229">
        <v>0.15207861306983361</v>
      </c>
      <c r="F51" s="229">
        <v>2.0233350812179699E-2</v>
      </c>
      <c r="G51" s="229">
        <v>2.4319592866331251E-2</v>
      </c>
      <c r="H51" s="229">
        <v>1.7099257053445699E-2</v>
      </c>
      <c r="I51" s="229">
        <v>2.6440476373725569E-2</v>
      </c>
      <c r="J51" s="229">
        <v>0.24560571716965501</v>
      </c>
      <c r="K51" s="229">
        <v>0.35319768241737071</v>
      </c>
      <c r="L51" s="229">
        <v>0.48363000217366547</v>
      </c>
      <c r="M51" s="229">
        <v>0.38174099726184979</v>
      </c>
      <c r="N51" s="229">
        <v>0.32606431180275047</v>
      </c>
      <c r="O51" s="229">
        <v>0.32735514324269371</v>
      </c>
      <c r="P51" s="229">
        <v>0.2000863616069144</v>
      </c>
      <c r="Q51" s="229">
        <v>0.1646344220031738</v>
      </c>
      <c r="R51" s="229">
        <v>0.2175275219982811</v>
      </c>
      <c r="S51" s="229">
        <v>0.25090354178662638</v>
      </c>
      <c r="T51" s="229">
        <v>0.29756283784296089</v>
      </c>
      <c r="U51" s="229">
        <v>0.27075287331738562</v>
      </c>
      <c r="V51" s="229">
        <v>0.24407664027802531</v>
      </c>
      <c r="W51" s="229">
        <v>0.2336090659171362</v>
      </c>
      <c r="X51" s="229">
        <v>0.22037078963481449</v>
      </c>
      <c r="Y51" s="229">
        <v>0.18611319554160319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3.3955112874413672E-4</v>
      </c>
      <c r="C53" s="229">
        <v>4.0713157462223933E-2</v>
      </c>
      <c r="D53" s="229">
        <v>8.8210009056486315E-3</v>
      </c>
      <c r="E53" s="229">
        <v>2.392639392625209E-3</v>
      </c>
      <c r="F53" s="229">
        <v>0</v>
      </c>
      <c r="G53" s="229">
        <v>0</v>
      </c>
      <c r="H53" s="229">
        <v>3.4954867778566969E-4</v>
      </c>
      <c r="I53" s="229">
        <v>0</v>
      </c>
      <c r="J53" s="229">
        <v>0</v>
      </c>
      <c r="K53" s="229">
        <v>2.9965053443838541E-2</v>
      </c>
      <c r="L53" s="229">
        <v>4.5440029364986562E-2</v>
      </c>
      <c r="M53" s="229">
        <v>5.0911852472536191E-2</v>
      </c>
      <c r="N53" s="229">
        <v>3.1274479768810363E-2</v>
      </c>
      <c r="O53" s="229">
        <v>7.8913436791400976E-2</v>
      </c>
      <c r="P53" s="229">
        <v>7.9640019581692215E-2</v>
      </c>
      <c r="Q53" s="229">
        <v>5.8548172139699123E-2</v>
      </c>
      <c r="R53" s="229">
        <v>7.0913171152579266E-2</v>
      </c>
      <c r="S53" s="229">
        <v>9.3823439307076706E-2</v>
      </c>
      <c r="T53" s="229">
        <v>0.2868062423795239</v>
      </c>
      <c r="U53" s="229">
        <v>0.30181406371817021</v>
      </c>
      <c r="V53" s="229">
        <v>0.29117046396254609</v>
      </c>
      <c r="W53" s="229">
        <v>0.29275406477107452</v>
      </c>
      <c r="X53" s="229">
        <v>0.30888916811313988</v>
      </c>
      <c r="Y53" s="229">
        <v>0.31849471352057163</v>
      </c>
      <c r="DA53" s="73" t="s">
        <v>1986</v>
      </c>
    </row>
    <row r="54" spans="1:105" ht="12" customHeight="1" x14ac:dyDescent="0.25">
      <c r="A54" s="64" t="s">
        <v>39</v>
      </c>
      <c r="B54" s="229">
        <v>3.1391086323157007E-2</v>
      </c>
      <c r="C54" s="229">
        <v>3.4173426047144212E-2</v>
      </c>
      <c r="D54" s="229">
        <v>3.6954335261554692E-2</v>
      </c>
      <c r="E54" s="229">
        <v>0.20541209902741189</v>
      </c>
      <c r="F54" s="229">
        <v>0.2191297562199733</v>
      </c>
      <c r="G54" s="229">
        <v>0.247662116196527</v>
      </c>
      <c r="H54" s="229">
        <v>0.25402831950914623</v>
      </c>
      <c r="I54" s="229">
        <v>0.25929066404901452</v>
      </c>
      <c r="J54" s="229">
        <v>2.270896542917553E-2</v>
      </c>
      <c r="K54" s="229">
        <v>1.362567653302308E-2</v>
      </c>
      <c r="L54" s="229">
        <v>4.0329045531888263E-2</v>
      </c>
      <c r="M54" s="229">
        <v>5.5794631392818199E-2</v>
      </c>
      <c r="N54" s="229">
        <v>4.2594598920246904E-3</v>
      </c>
      <c r="O54" s="229">
        <v>2.5559825918018688E-3</v>
      </c>
      <c r="P54" s="229">
        <v>3.4069546004800591E-3</v>
      </c>
      <c r="Q54" s="229">
        <v>4.6857125378890569E-3</v>
      </c>
      <c r="R54" s="229">
        <v>1.022239708444137E-2</v>
      </c>
      <c r="S54" s="229">
        <v>9.7961444385647987E-3</v>
      </c>
      <c r="T54" s="229">
        <v>7.7616417262137199E-3</v>
      </c>
      <c r="U54" s="229">
        <v>1.0239615573503729E-2</v>
      </c>
      <c r="V54" s="229">
        <v>9.3485173955474791E-3</v>
      </c>
      <c r="W54" s="229">
        <v>1.3498370026295231E-2</v>
      </c>
      <c r="X54" s="229">
        <v>1.2599342621348651E-2</v>
      </c>
      <c r="Y54" s="229">
        <v>1.3049666258355359E-2</v>
      </c>
      <c r="DA54" s="73" t="s">
        <v>1987</v>
      </c>
    </row>
    <row r="55" spans="1:105" ht="12" customHeight="1" x14ac:dyDescent="0.25">
      <c r="A55" s="60" t="s">
        <v>1896</v>
      </c>
      <c r="B55" s="262">
        <v>0.52788573893900659</v>
      </c>
      <c r="C55" s="262">
        <v>0.51308358182563352</v>
      </c>
      <c r="D55" s="262">
        <v>0.40815211967565129</v>
      </c>
      <c r="E55" s="262">
        <v>0.32000839657622587</v>
      </c>
      <c r="F55" s="262">
        <v>0.45787772282517042</v>
      </c>
      <c r="G55" s="262">
        <v>0.4670419232650822</v>
      </c>
      <c r="H55" s="262">
        <v>0.52762665034471512</v>
      </c>
      <c r="I55" s="262">
        <v>0.61875296843102412</v>
      </c>
      <c r="J55" s="262">
        <v>0.61468085915084414</v>
      </c>
      <c r="K55" s="262">
        <v>0.55131386203058008</v>
      </c>
      <c r="L55" s="262">
        <v>1.572684020176315</v>
      </c>
      <c r="M55" s="262">
        <v>0.9372591427672472</v>
      </c>
      <c r="N55" s="262">
        <v>0.79622855870939613</v>
      </c>
      <c r="O55" s="262">
        <v>0.94895774273405697</v>
      </c>
      <c r="P55" s="262">
        <v>1.191857667112401</v>
      </c>
      <c r="Q55" s="262">
        <v>1.2311202222513491</v>
      </c>
      <c r="R55" s="262">
        <v>1.1837655556636171</v>
      </c>
      <c r="S55" s="262">
        <v>1.594710567497831</v>
      </c>
      <c r="T55" s="262">
        <v>1.232376276428768</v>
      </c>
      <c r="U55" s="262">
        <v>1.5017974352954371</v>
      </c>
      <c r="V55" s="262">
        <v>1.4378026996041811</v>
      </c>
      <c r="W55" s="262">
        <v>2.0070525806949489</v>
      </c>
      <c r="X55" s="262">
        <v>1.872219720592299</v>
      </c>
      <c r="Y55" s="262">
        <v>1.8337068138782879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16.830177126058754</v>
      </c>
      <c r="C56" s="261">
        <f t="shared" si="2"/>
        <v>19.884716444789955</v>
      </c>
      <c r="D56" s="261">
        <f t="shared" si="2"/>
        <v>13.752727596148398</v>
      </c>
      <c r="E56" s="261">
        <f t="shared" si="2"/>
        <v>12.533415702863394</v>
      </c>
      <c r="F56" s="261">
        <f t="shared" si="2"/>
        <v>8.5507541866964996</v>
      </c>
      <c r="G56" s="261">
        <f t="shared" si="2"/>
        <v>9.6058373484353226</v>
      </c>
      <c r="H56" s="261">
        <f t="shared" si="2"/>
        <v>9.7151732816550176</v>
      </c>
      <c r="I56" s="261">
        <f t="shared" si="2"/>
        <v>10.356509426055394</v>
      </c>
      <c r="J56" s="261">
        <f t="shared" si="2"/>
        <v>9.7948546246546098</v>
      </c>
      <c r="K56" s="261">
        <f t="shared" si="2"/>
        <v>13.744663811520851</v>
      </c>
      <c r="L56" s="261">
        <f t="shared" si="2"/>
        <v>21.341043194537896</v>
      </c>
      <c r="M56" s="261">
        <f t="shared" si="2"/>
        <v>17.991466608725052</v>
      </c>
      <c r="N56" s="261">
        <f t="shared" si="2"/>
        <v>13.133644164485034</v>
      </c>
      <c r="O56" s="261">
        <f t="shared" si="2"/>
        <v>14.949806248965597</v>
      </c>
      <c r="P56" s="261">
        <f t="shared" si="2"/>
        <v>11.459877828935225</v>
      </c>
      <c r="Q56" s="261">
        <f t="shared" si="2"/>
        <v>9.7856437912261143</v>
      </c>
      <c r="R56" s="261">
        <f t="shared" si="2"/>
        <v>11.936431450852506</v>
      </c>
      <c r="S56" s="261">
        <f t="shared" si="2"/>
        <v>14.731810898672556</v>
      </c>
      <c r="T56" s="261">
        <f t="shared" si="2"/>
        <v>22.057157999171103</v>
      </c>
      <c r="U56" s="261">
        <f t="shared" si="2"/>
        <v>22.574466319992695</v>
      </c>
      <c r="V56" s="261">
        <f t="shared" si="2"/>
        <v>20.593031910039642</v>
      </c>
      <c r="W56" s="261">
        <f t="shared" si="2"/>
        <v>21.62611876540528</v>
      </c>
      <c r="X56" s="261">
        <f t="shared" si="2"/>
        <v>21.394482450397959</v>
      </c>
      <c r="Y56" s="261">
        <f t="shared" si="2"/>
        <v>20.417140022816913</v>
      </c>
      <c r="DA56" s="70"/>
    </row>
    <row r="57" spans="1:105" ht="12" customHeight="1" x14ac:dyDescent="0.25">
      <c r="A57" s="60" t="s">
        <v>1899</v>
      </c>
      <c r="B57" s="262">
        <v>15.7378587668957</v>
      </c>
      <c r="C57" s="262">
        <v>18.82302719108948</v>
      </c>
      <c r="D57" s="262">
        <v>12.908165940535</v>
      </c>
      <c r="E57" s="262">
        <v>11.87124390907881</v>
      </c>
      <c r="F57" s="262">
        <v>7.6032986939625049</v>
      </c>
      <c r="G57" s="262">
        <v>8.6394189937613834</v>
      </c>
      <c r="H57" s="262">
        <v>8.6233910370472913</v>
      </c>
      <c r="I57" s="262">
        <v>9.076165636957624</v>
      </c>
      <c r="J57" s="262">
        <v>8.5229369766687366</v>
      </c>
      <c r="K57" s="262">
        <v>12.60386721722856</v>
      </c>
      <c r="L57" s="262">
        <v>18.086794212828931</v>
      </c>
      <c r="M57" s="262">
        <v>16.052059473014609</v>
      </c>
      <c r="N57" s="262">
        <v>11.48606210531389</v>
      </c>
      <c r="O57" s="262">
        <v>12.986191989293189</v>
      </c>
      <c r="P57" s="262">
        <v>8.9936471368298125</v>
      </c>
      <c r="Q57" s="262">
        <v>7.2381697416242066</v>
      </c>
      <c r="R57" s="262">
        <v>9.4869452192389954</v>
      </c>
      <c r="S57" s="262">
        <v>11.431983868053569</v>
      </c>
      <c r="T57" s="262">
        <v>19.5070848813677</v>
      </c>
      <c r="U57" s="262">
        <v>19.466898167812069</v>
      </c>
      <c r="V57" s="262">
        <v>17.617883748643091</v>
      </c>
      <c r="W57" s="262">
        <v>17.473060215073829</v>
      </c>
      <c r="X57" s="262">
        <v>17.52042444439757</v>
      </c>
      <c r="Y57" s="262">
        <v>16.62277417738332</v>
      </c>
      <c r="DA57" s="72" t="s">
        <v>1989</v>
      </c>
    </row>
    <row r="58" spans="1:105" ht="12" customHeight="1" x14ac:dyDescent="0.25">
      <c r="A58" s="64" t="s">
        <v>28</v>
      </c>
      <c r="B58" s="229">
        <v>0.2656512502711299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2.8711688977219312E-2</v>
      </c>
      <c r="U58" s="229">
        <v>1.5738650043868561E-2</v>
      </c>
      <c r="V58" s="229">
        <v>3.1519952255827863E-2</v>
      </c>
      <c r="W58" s="229">
        <v>3.1857723178019208E-2</v>
      </c>
      <c r="X58" s="229">
        <v>1.5907306972390529E-2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6.0842773351786068E-2</v>
      </c>
      <c r="T60" s="229">
        <v>0.6154041104767034</v>
      </c>
      <c r="U60" s="229">
        <v>0.82601264189351697</v>
      </c>
      <c r="V60" s="229">
        <v>6.3597123690266433E-2</v>
      </c>
      <c r="W60" s="229">
        <v>6.4278636750414148E-2</v>
      </c>
      <c r="X60" s="229">
        <v>6.4329170269365854E-2</v>
      </c>
      <c r="Y60" s="229">
        <v>6.4177569710932289E-2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0.53666889603282453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0.10981828367679609</v>
      </c>
      <c r="T61" s="229">
        <v>5.4110855308051313E-2</v>
      </c>
      <c r="U61" s="229">
        <v>0.1124681459398434</v>
      </c>
      <c r="V61" s="229">
        <v>0.169278679557995</v>
      </c>
      <c r="W61" s="229">
        <v>0.17322906196678589</v>
      </c>
      <c r="X61" s="229">
        <v>0.17298844814936629</v>
      </c>
      <c r="Y61" s="229">
        <v>0.1153559798437763</v>
      </c>
      <c r="DA61" s="73" t="s">
        <v>1993</v>
      </c>
    </row>
    <row r="62" spans="1:105" ht="12" customHeight="1" x14ac:dyDescent="0.25">
      <c r="A62" s="64" t="s">
        <v>32</v>
      </c>
      <c r="B62" s="229">
        <v>0.43630632299645411</v>
      </c>
      <c r="C62" s="229">
        <v>0.43630632299915029</v>
      </c>
      <c r="D62" s="229">
        <v>0.43630632299292482</v>
      </c>
      <c r="E62" s="229">
        <v>0.43965509704762329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5.4568247050519707E-2</v>
      </c>
      <c r="W63" s="229">
        <v>5.5153005776644101E-2</v>
      </c>
      <c r="X63" s="229">
        <v>5.5198213157993933E-2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14.027986827508901</v>
      </c>
      <c r="C64" s="229">
        <v>16.007970568380991</v>
      </c>
      <c r="D64" s="229">
        <v>11.017819527525029</v>
      </c>
      <c r="E64" s="229">
        <v>4.8307324151594209</v>
      </c>
      <c r="F64" s="229">
        <v>0.6427064375633551</v>
      </c>
      <c r="G64" s="229">
        <v>0.77250471457758108</v>
      </c>
      <c r="H64" s="229">
        <v>0.54315287110945176</v>
      </c>
      <c r="I64" s="229">
        <v>0.83987395540069454</v>
      </c>
      <c r="J64" s="229">
        <v>7.8015933689184536</v>
      </c>
      <c r="K64" s="229">
        <v>11.21922050031649</v>
      </c>
      <c r="L64" s="229">
        <v>15.362364774928199</v>
      </c>
      <c r="M64" s="229">
        <v>12.125890501258761</v>
      </c>
      <c r="N64" s="229">
        <v>10.35733696314619</v>
      </c>
      <c r="O64" s="229">
        <v>10.39833984417969</v>
      </c>
      <c r="P64" s="229">
        <v>6.3556844275137534</v>
      </c>
      <c r="Q64" s="229">
        <v>5.2295639930419942</v>
      </c>
      <c r="R64" s="229">
        <v>6.9096977575924576</v>
      </c>
      <c r="S64" s="229">
        <v>7.9698772096928412</v>
      </c>
      <c r="T64" s="229">
        <v>9.4519960255999393</v>
      </c>
      <c r="U64" s="229">
        <v>8.6003853877287213</v>
      </c>
      <c r="V64" s="229">
        <v>7.7530226911843316</v>
      </c>
      <c r="W64" s="229">
        <v>7.4205232703090358</v>
      </c>
      <c r="X64" s="229">
        <v>7.0000133178117547</v>
      </c>
      <c r="Y64" s="229">
        <v>5.9118309172038677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1.0785741736578459E-2</v>
      </c>
      <c r="C66" s="229">
        <v>1.2932414723294661</v>
      </c>
      <c r="D66" s="229">
        <v>0.28019649935589769</v>
      </c>
      <c r="E66" s="229">
        <v>7.6001486589271375E-2</v>
      </c>
      <c r="F66" s="229">
        <v>0</v>
      </c>
      <c r="G66" s="229">
        <v>0</v>
      </c>
      <c r="H66" s="229">
        <v>1.110331094142716E-2</v>
      </c>
      <c r="I66" s="229">
        <v>0</v>
      </c>
      <c r="J66" s="229">
        <v>0</v>
      </c>
      <c r="K66" s="229">
        <v>0.9518311093925188</v>
      </c>
      <c r="L66" s="229">
        <v>1.443389168064279</v>
      </c>
      <c r="M66" s="229">
        <v>1.617200019715856</v>
      </c>
      <c r="N66" s="229">
        <v>0.99342465147985859</v>
      </c>
      <c r="O66" s="229">
        <v>2.5066621098445032</v>
      </c>
      <c r="P66" s="229">
        <v>2.5297417984772821</v>
      </c>
      <c r="Q66" s="229">
        <v>1.8597654679669131</v>
      </c>
      <c r="R66" s="229">
        <v>2.252536024846636</v>
      </c>
      <c r="S66" s="229">
        <v>2.980273954460086</v>
      </c>
      <c r="T66" s="229">
        <v>9.1103159344084101</v>
      </c>
      <c r="U66" s="229">
        <v>9.5870349651654099</v>
      </c>
      <c r="V66" s="229">
        <v>9.2489441493985218</v>
      </c>
      <c r="W66" s="229">
        <v>9.299246763316491</v>
      </c>
      <c r="X66" s="229">
        <v>9.8117735753585631</v>
      </c>
      <c r="Y66" s="229">
        <v>10.11689090006522</v>
      </c>
      <c r="DA66" s="73" t="s">
        <v>1998</v>
      </c>
    </row>
    <row r="67" spans="1:105" ht="12" customHeight="1" x14ac:dyDescent="0.25">
      <c r="A67" s="64" t="s">
        <v>39</v>
      </c>
      <c r="B67" s="229">
        <v>0.99712862438263494</v>
      </c>
      <c r="C67" s="229">
        <v>1.085508827379875</v>
      </c>
      <c r="D67" s="229">
        <v>1.1738435906611491</v>
      </c>
      <c r="E67" s="229">
        <v>6.5248549102824951</v>
      </c>
      <c r="F67" s="229">
        <v>6.96059225639915</v>
      </c>
      <c r="G67" s="229">
        <v>7.8669142791838018</v>
      </c>
      <c r="H67" s="229">
        <v>8.0691348549964133</v>
      </c>
      <c r="I67" s="229">
        <v>8.2362916815569296</v>
      </c>
      <c r="J67" s="229">
        <v>0.72134360775028172</v>
      </c>
      <c r="K67" s="229">
        <v>0.43281560751955661</v>
      </c>
      <c r="L67" s="229">
        <v>1.2810402698364509</v>
      </c>
      <c r="M67" s="229">
        <v>1.7723000560071669</v>
      </c>
      <c r="N67" s="229">
        <v>0.135300490687843</v>
      </c>
      <c r="O67" s="229">
        <v>8.1190035269000607E-2</v>
      </c>
      <c r="P67" s="229">
        <v>0.1082209108387783</v>
      </c>
      <c r="Q67" s="229">
        <v>0.14884028061529939</v>
      </c>
      <c r="R67" s="229">
        <v>0.32471143679990228</v>
      </c>
      <c r="S67" s="229">
        <v>0.31117164687205839</v>
      </c>
      <c r="T67" s="229">
        <v>0.24654626659737711</v>
      </c>
      <c r="U67" s="229">
        <v>0.32525837704070681</v>
      </c>
      <c r="V67" s="229">
        <v>0.29695290550562581</v>
      </c>
      <c r="W67" s="229">
        <v>0.42877175377643678</v>
      </c>
      <c r="X67" s="229">
        <v>0.40021441267813362</v>
      </c>
      <c r="Y67" s="229">
        <v>0.41451881055952322</v>
      </c>
      <c r="DA67" s="73" t="s">
        <v>1999</v>
      </c>
    </row>
    <row r="68" spans="1:105" ht="12" customHeight="1" x14ac:dyDescent="0.25">
      <c r="A68" s="60" t="s">
        <v>1911</v>
      </c>
      <c r="B68" s="262">
        <v>1.092318359163053</v>
      </c>
      <c r="C68" s="262">
        <v>1.061689253700475</v>
      </c>
      <c r="D68" s="262">
        <v>0.84456165561339802</v>
      </c>
      <c r="E68" s="262">
        <v>0.66217179378458368</v>
      </c>
      <c r="F68" s="262">
        <v>0.94745549273399432</v>
      </c>
      <c r="G68" s="262">
        <v>0.96641835467393855</v>
      </c>
      <c r="H68" s="262">
        <v>1.091782244607727</v>
      </c>
      <c r="I68" s="262">
        <v>1.2803437890977709</v>
      </c>
      <c r="J68" s="262">
        <v>1.2719176479858729</v>
      </c>
      <c r="K68" s="262">
        <v>1.140796594292292</v>
      </c>
      <c r="L68" s="262">
        <v>3.2542489817089648</v>
      </c>
      <c r="M68" s="262">
        <v>1.9394071357104421</v>
      </c>
      <c r="N68" s="262">
        <v>1.647582059171145</v>
      </c>
      <c r="O68" s="262">
        <v>1.963614259672408</v>
      </c>
      <c r="P68" s="262">
        <v>2.466230692105412</v>
      </c>
      <c r="Q68" s="262">
        <v>2.5474740496019068</v>
      </c>
      <c r="R68" s="262">
        <v>2.4494862316135109</v>
      </c>
      <c r="S68" s="262">
        <v>3.299827030618987</v>
      </c>
      <c r="T68" s="262">
        <v>2.550073117803402</v>
      </c>
      <c r="U68" s="262">
        <v>3.107568152180626</v>
      </c>
      <c r="V68" s="262">
        <v>2.975148161396552</v>
      </c>
      <c r="W68" s="262">
        <v>4.1530585503314494</v>
      </c>
      <c r="X68" s="262">
        <v>3.874058006000388</v>
      </c>
      <c r="Y68" s="262">
        <v>3.7943658454335938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2.1361517243544719</v>
      </c>
      <c r="C69" s="261">
        <f t="shared" si="3"/>
        <v>2.5501425235745949</v>
      </c>
      <c r="D69" s="261">
        <f t="shared" si="3"/>
        <v>1.7508693462558289</v>
      </c>
      <c r="E69" s="261">
        <f t="shared" si="3"/>
        <v>1.6072013297224998</v>
      </c>
      <c r="F69" s="261">
        <f t="shared" si="3"/>
        <v>1.0464960422828482</v>
      </c>
      <c r="G69" s="261">
        <f t="shared" si="3"/>
        <v>1.1852911730737796</v>
      </c>
      <c r="H69" s="261">
        <f t="shared" si="3"/>
        <v>1.1876027114193584</v>
      </c>
      <c r="I69" s="261">
        <f t="shared" si="3"/>
        <v>1.2543479196677123</v>
      </c>
      <c r="J69" s="261">
        <f t="shared" si="3"/>
        <v>1.1777905163646405</v>
      </c>
      <c r="K69" s="261">
        <f t="shared" si="3"/>
        <v>1.7207069203319305</v>
      </c>
      <c r="L69" s="261">
        <f t="shared" si="3"/>
        <v>2.5233645458446712</v>
      </c>
      <c r="M69" s="261">
        <f t="shared" si="3"/>
        <v>2.2099173082164976</v>
      </c>
      <c r="N69" s="261">
        <f t="shared" si="3"/>
        <v>1.5885171703307044</v>
      </c>
      <c r="O69" s="261">
        <f t="shared" si="3"/>
        <v>1.8045152465863097</v>
      </c>
      <c r="P69" s="261">
        <f t="shared" si="3"/>
        <v>1.2902584641284516</v>
      </c>
      <c r="Q69" s="261">
        <f t="shared" si="3"/>
        <v>1.0571325445836424</v>
      </c>
      <c r="R69" s="261">
        <f t="shared" si="3"/>
        <v>1.3543182200773756</v>
      </c>
      <c r="S69" s="261">
        <f t="shared" si="3"/>
        <v>1.6449631418855708</v>
      </c>
      <c r="T69" s="261">
        <f t="shared" si="3"/>
        <v>2.7179936493494887</v>
      </c>
      <c r="U69" s="261">
        <f t="shared" si="3"/>
        <v>2.733401968963852</v>
      </c>
      <c r="V69" s="261">
        <f t="shared" si="3"/>
        <v>2.4813008465570143</v>
      </c>
      <c r="W69" s="261">
        <f t="shared" si="3"/>
        <v>2.5026237716285022</v>
      </c>
      <c r="X69" s="261">
        <f t="shared" si="3"/>
        <v>2.5013031646095896</v>
      </c>
      <c r="Y69" s="261">
        <f t="shared" si="3"/>
        <v>2.380135705456667</v>
      </c>
      <c r="DA69" s="70"/>
    </row>
    <row r="70" spans="1:105" ht="12" customHeight="1" x14ac:dyDescent="0.25">
      <c r="A70" s="60" t="s">
        <v>1914</v>
      </c>
      <c r="B70" s="262">
        <v>1.785081202726591</v>
      </c>
      <c r="C70" s="262">
        <v>2.1350192878782002</v>
      </c>
      <c r="D70" s="262">
        <v>1.4641206738106789</v>
      </c>
      <c r="E70" s="262">
        <v>1.3465068322797691</v>
      </c>
      <c r="F70" s="262">
        <v>0.86241119445407843</v>
      </c>
      <c r="G70" s="262">
        <v>0.97993409882941318</v>
      </c>
      <c r="H70" s="262">
        <v>0.97811611299841683</v>
      </c>
      <c r="I70" s="262">
        <v>1.029472491228987</v>
      </c>
      <c r="J70" s="262">
        <v>0.96672201818696046</v>
      </c>
      <c r="K70" s="262">
        <v>1.429605309361569</v>
      </c>
      <c r="L70" s="262">
        <v>2.0515113806217951</v>
      </c>
      <c r="M70" s="262">
        <v>1.8207197087447069</v>
      </c>
      <c r="N70" s="262">
        <v>1.302817229537915</v>
      </c>
      <c r="O70" s="262">
        <v>1.4729708506374179</v>
      </c>
      <c r="P70" s="262">
        <v>1.0201127539459709</v>
      </c>
      <c r="Q70" s="262">
        <v>0.820996104952743</v>
      </c>
      <c r="R70" s="262">
        <v>1.0760655457007171</v>
      </c>
      <c r="S70" s="262">
        <v>1.296683355404221</v>
      </c>
      <c r="T70" s="262">
        <v>2.212609164784757</v>
      </c>
      <c r="U70" s="262">
        <v>2.2080509495897891</v>
      </c>
      <c r="V70" s="262">
        <v>1.99832477704516</v>
      </c>
      <c r="W70" s="262">
        <v>1.981898033654202</v>
      </c>
      <c r="X70" s="262">
        <v>1.9872703652210151</v>
      </c>
      <c r="Y70" s="262">
        <v>1.88545355252727</v>
      </c>
      <c r="DA70" s="72" t="s">
        <v>2001</v>
      </c>
    </row>
    <row r="71" spans="1:105" ht="12" customHeight="1" x14ac:dyDescent="0.25">
      <c r="A71" s="64" t="s">
        <v>28</v>
      </c>
      <c r="B71" s="229">
        <v>3.0131739035382729E-2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3.2566499071382941E-3</v>
      </c>
      <c r="U71" s="229">
        <v>1.785170954049902E-3</v>
      </c>
      <c r="V71" s="229">
        <v>3.5751797697582441E-3</v>
      </c>
      <c r="W71" s="229">
        <v>3.6134917493586501E-3</v>
      </c>
      <c r="X71" s="229">
        <v>1.8043010223313281E-3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6.9011479033275697E-3</v>
      </c>
      <c r="T73" s="229">
        <v>6.9802781049440724E-2</v>
      </c>
      <c r="U73" s="229">
        <v>9.3691248733292196E-2</v>
      </c>
      <c r="V73" s="229">
        <v>7.2135626407940894E-3</v>
      </c>
      <c r="W73" s="229">
        <v>7.2908638906719536E-3</v>
      </c>
      <c r="X73" s="229">
        <v>7.2965957018493489E-3</v>
      </c>
      <c r="Y73" s="229">
        <v>7.2794002681381351E-3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6.0872166448167432E-2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1.2456240509636561E-2</v>
      </c>
      <c r="T74" s="229">
        <v>6.1375738659595093E-3</v>
      </c>
      <c r="U74" s="229">
        <v>1.2756803590398869E-2</v>
      </c>
      <c r="V74" s="229">
        <v>1.9200590968383641E-2</v>
      </c>
      <c r="W74" s="229">
        <v>1.9648666750862229E-2</v>
      </c>
      <c r="X74" s="229">
        <v>1.9621374905830848E-2</v>
      </c>
      <c r="Y74" s="229">
        <v>1.308435882487274E-2</v>
      </c>
      <c r="DA74" s="73" t="s">
        <v>2005</v>
      </c>
    </row>
    <row r="75" spans="1:105" ht="12" customHeight="1" x14ac:dyDescent="0.25">
      <c r="A75" s="64" t="s">
        <v>32</v>
      </c>
      <c r="B75" s="229">
        <v>4.9488448673208778E-2</v>
      </c>
      <c r="C75" s="229">
        <v>4.9488448673514623E-2</v>
      </c>
      <c r="D75" s="229">
        <v>4.9488448672808473E-2</v>
      </c>
      <c r="E75" s="229">
        <v>4.9868286470679341E-2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6.1894539478598567E-3</v>
      </c>
      <c r="W76" s="229">
        <v>6.2557807478137786E-3</v>
      </c>
      <c r="X76" s="229">
        <v>6.2609084369020726E-3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1.591137394786885</v>
      </c>
      <c r="C77" s="229">
        <v>1.8157188839135801</v>
      </c>
      <c r="D77" s="229">
        <v>1.2497063815942711</v>
      </c>
      <c r="E77" s="229">
        <v>0.54793029708984009</v>
      </c>
      <c r="F77" s="229">
        <v>7.2899572779176677E-2</v>
      </c>
      <c r="G77" s="229">
        <v>8.7622062533105005E-2</v>
      </c>
      <c r="H77" s="229">
        <v>6.1607617324914501E-2</v>
      </c>
      <c r="I77" s="229">
        <v>9.5263481052393337E-2</v>
      </c>
      <c r="J77" s="229">
        <v>0.88490295156713705</v>
      </c>
      <c r="K77" s="229">
        <v>1.272550473415524</v>
      </c>
      <c r="L77" s="229">
        <v>1.7424904490080551</v>
      </c>
      <c r="M77" s="229">
        <v>1.3753903577816611</v>
      </c>
      <c r="N77" s="229">
        <v>1.174790535171671</v>
      </c>
      <c r="O77" s="229">
        <v>1.179441324918526</v>
      </c>
      <c r="P77" s="229">
        <v>0.72089939108373369</v>
      </c>
      <c r="Q77" s="229">
        <v>0.59316813809966862</v>
      </c>
      <c r="R77" s="229">
        <v>0.78373886602321663</v>
      </c>
      <c r="S77" s="229">
        <v>0.90399070202534348</v>
      </c>
      <c r="T77" s="229">
        <v>1.0721014010518419</v>
      </c>
      <c r="U77" s="229">
        <v>0.97550667592293117</v>
      </c>
      <c r="V77" s="229">
        <v>0.87939377747229452</v>
      </c>
      <c r="W77" s="229">
        <v>0.84167972278968017</v>
      </c>
      <c r="X77" s="229">
        <v>0.79398299206660905</v>
      </c>
      <c r="Y77" s="229">
        <v>0.67055489570136284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1.2233827432693129E-3</v>
      </c>
      <c r="C79" s="229">
        <v>0.14668711144477711</v>
      </c>
      <c r="D79" s="229">
        <v>3.178154738064573E-2</v>
      </c>
      <c r="E79" s="229">
        <v>8.6205389881349251E-3</v>
      </c>
      <c r="F79" s="229">
        <v>0</v>
      </c>
      <c r="G79" s="229">
        <v>0</v>
      </c>
      <c r="H79" s="229">
        <v>1.2594033243748361E-3</v>
      </c>
      <c r="I79" s="229">
        <v>0</v>
      </c>
      <c r="J79" s="229">
        <v>0</v>
      </c>
      <c r="K79" s="229">
        <v>0.1079623249079474</v>
      </c>
      <c r="L79" s="229">
        <v>0.16371775285914239</v>
      </c>
      <c r="M79" s="229">
        <v>0.18343240964369609</v>
      </c>
      <c r="N79" s="229">
        <v>0.11268011093174291</v>
      </c>
      <c r="O79" s="229">
        <v>0.28432047079254702</v>
      </c>
      <c r="P79" s="229">
        <v>0.28693830584580199</v>
      </c>
      <c r="Q79" s="229">
        <v>0.21094562020920951</v>
      </c>
      <c r="R79" s="229">
        <v>0.25549598429973358</v>
      </c>
      <c r="S79" s="229">
        <v>0.33804033279755519</v>
      </c>
      <c r="T79" s="229">
        <v>1.0333460203379889</v>
      </c>
      <c r="U79" s="229">
        <v>1.0874183178081109</v>
      </c>
      <c r="V79" s="229">
        <v>1.0490700539827</v>
      </c>
      <c r="W79" s="229">
        <v>1.05477567454284</v>
      </c>
      <c r="X79" s="229">
        <v>1.1129095027605751</v>
      </c>
      <c r="Y79" s="229">
        <v>1.1475177178314691</v>
      </c>
      <c r="DA79" s="73" t="s">
        <v>2010</v>
      </c>
    </row>
    <row r="80" spans="1:105" ht="12" customHeight="1" x14ac:dyDescent="0.25">
      <c r="A80" s="64" t="s">
        <v>39</v>
      </c>
      <c r="B80" s="229">
        <v>0.1131002374878449</v>
      </c>
      <c r="C80" s="229">
        <v>0.12312484384632801</v>
      </c>
      <c r="D80" s="229">
        <v>0.13314429616295409</v>
      </c>
      <c r="E80" s="229">
        <v>0.74008770973111448</v>
      </c>
      <c r="F80" s="229">
        <v>0.78951162167490174</v>
      </c>
      <c r="G80" s="229">
        <v>0.89231203629630818</v>
      </c>
      <c r="H80" s="229">
        <v>0.91524909234912755</v>
      </c>
      <c r="I80" s="229">
        <v>0.93420901017659386</v>
      </c>
      <c r="J80" s="229">
        <v>8.1819066619823383E-2</v>
      </c>
      <c r="K80" s="229">
        <v>4.9092511038097718E-2</v>
      </c>
      <c r="L80" s="229">
        <v>0.14530317875459711</v>
      </c>
      <c r="M80" s="229">
        <v>0.20102477487118259</v>
      </c>
      <c r="N80" s="229">
        <v>1.534658343450067E-2</v>
      </c>
      <c r="O80" s="229">
        <v>9.2090549263449499E-3</v>
      </c>
      <c r="P80" s="229">
        <v>1.227505701643547E-2</v>
      </c>
      <c r="Q80" s="229">
        <v>1.688234664386494E-2</v>
      </c>
      <c r="R80" s="229">
        <v>3.6830695377766613E-2</v>
      </c>
      <c r="S80" s="229">
        <v>3.5294932168358398E-2</v>
      </c>
      <c r="T80" s="229">
        <v>2.7964738572387609E-2</v>
      </c>
      <c r="U80" s="229">
        <v>3.6892732581005998E-2</v>
      </c>
      <c r="V80" s="229">
        <v>3.3682158263369497E-2</v>
      </c>
      <c r="W80" s="229">
        <v>4.8633833182975331E-2</v>
      </c>
      <c r="X80" s="229">
        <v>4.5394690326917807E-2</v>
      </c>
      <c r="Y80" s="229">
        <v>4.7017179901427272E-2</v>
      </c>
      <c r="DA80" s="73" t="s">
        <v>2011</v>
      </c>
    </row>
    <row r="81" spans="1:105" ht="12" customHeight="1" x14ac:dyDescent="0.25">
      <c r="A81" s="61" t="s">
        <v>1926</v>
      </c>
      <c r="B81" s="263">
        <v>0.35107052162788099</v>
      </c>
      <c r="C81" s="263">
        <v>0.41512323569639459</v>
      </c>
      <c r="D81" s="263">
        <v>0.28674867244515001</v>
      </c>
      <c r="E81" s="263">
        <v>0.26069449744273082</v>
      </c>
      <c r="F81" s="263">
        <v>0.1840848478287698</v>
      </c>
      <c r="G81" s="263">
        <v>0.20535707424436639</v>
      </c>
      <c r="H81" s="263">
        <v>0.20948659842094161</v>
      </c>
      <c r="I81" s="263">
        <v>0.22487542843872541</v>
      </c>
      <c r="J81" s="263">
        <v>0.21106849817768009</v>
      </c>
      <c r="K81" s="263">
        <v>0.29110161097036152</v>
      </c>
      <c r="L81" s="263">
        <v>0.47185316522287629</v>
      </c>
      <c r="M81" s="263">
        <v>0.3891975994717905</v>
      </c>
      <c r="N81" s="263">
        <v>0.28569994079278938</v>
      </c>
      <c r="O81" s="263">
        <v>0.33154439594889168</v>
      </c>
      <c r="P81" s="263">
        <v>0.27014571018248068</v>
      </c>
      <c r="Q81" s="263">
        <v>0.23613643963089931</v>
      </c>
      <c r="R81" s="263">
        <v>0.2782526743766584</v>
      </c>
      <c r="S81" s="263">
        <v>0.34827978648134977</v>
      </c>
      <c r="T81" s="263">
        <v>0.50538448456473195</v>
      </c>
      <c r="U81" s="263">
        <v>0.52535101937406303</v>
      </c>
      <c r="V81" s="263">
        <v>0.48297606951185451</v>
      </c>
      <c r="W81" s="263">
        <v>0.52072573797430044</v>
      </c>
      <c r="X81" s="263">
        <v>0.51403279938857438</v>
      </c>
      <c r="Y81" s="263">
        <v>0.49468215292939682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3.4516904600034599</v>
      </c>
      <c r="C83" s="223">
        <v>4.0936158245572489</v>
      </c>
      <c r="D83" s="223">
        <v>2.827384517119143</v>
      </c>
      <c r="E83" s="223">
        <v>2.5935162619614451</v>
      </c>
      <c r="F83" s="223">
        <v>1.87254894020933</v>
      </c>
      <c r="G83" s="223">
        <v>2.076221934929535</v>
      </c>
      <c r="H83" s="223">
        <v>2.1393253017745399</v>
      </c>
      <c r="I83" s="223">
        <v>2.2819062972059001</v>
      </c>
      <c r="J83" s="223">
        <v>2.1028279906331449</v>
      </c>
      <c r="K83" s="223">
        <v>2.8802178083495651</v>
      </c>
      <c r="L83" s="223">
        <v>4.68810964995882</v>
      </c>
      <c r="M83" s="223">
        <v>3.8045903061412769</v>
      </c>
      <c r="N83" s="223">
        <v>2.811459310929818</v>
      </c>
      <c r="O83" s="223">
        <v>3.2707006740631108</v>
      </c>
      <c r="P83" s="223">
        <v>2.7369020048993851</v>
      </c>
      <c r="Q83" s="223">
        <v>3.0862701828020431</v>
      </c>
      <c r="R83" s="223">
        <v>2.8452560771231972</v>
      </c>
      <c r="S83" s="223">
        <v>2.7470290406962641</v>
      </c>
      <c r="T83" s="223">
        <v>2.9819914715895952</v>
      </c>
      <c r="U83" s="223">
        <v>3.2686455712293081</v>
      </c>
      <c r="V83" s="223">
        <v>3.0596975044571399</v>
      </c>
      <c r="W83" s="223">
        <v>3.165036562452185</v>
      </c>
      <c r="X83" s="223">
        <v>2.590702544159269</v>
      </c>
      <c r="Y83" s="223">
        <v>2.4981315089151148</v>
      </c>
      <c r="DA83" s="89" t="s">
        <v>2013</v>
      </c>
    </row>
    <row r="84" spans="1:105" ht="12" customHeight="1" x14ac:dyDescent="0.25">
      <c r="A84" s="55" t="s">
        <v>91</v>
      </c>
      <c r="B84" s="259">
        <v>9.7008032861162191E-2</v>
      </c>
      <c r="C84" s="259">
        <v>0.1150179616907553</v>
      </c>
      <c r="D84" s="259">
        <v>7.9449293575470065E-2</v>
      </c>
      <c r="E84" s="259">
        <v>7.2557368239634615E-2</v>
      </c>
      <c r="F84" s="259">
        <v>5.1023685033267777E-2</v>
      </c>
      <c r="G84" s="259">
        <v>5.6645394492757781E-2</v>
      </c>
      <c r="H84" s="259">
        <v>5.820312382441762E-2</v>
      </c>
      <c r="I84" s="259">
        <v>6.2151343455300982E-2</v>
      </c>
      <c r="J84" s="259">
        <v>5.859571037798883E-2</v>
      </c>
      <c r="K84" s="259">
        <v>8.0814076170473259E-2</v>
      </c>
      <c r="L84" s="259">
        <v>0.13008410881792509</v>
      </c>
      <c r="M84" s="259">
        <v>0.10601988717970651</v>
      </c>
      <c r="N84" s="259">
        <v>7.8383512847909745E-2</v>
      </c>
      <c r="O84" s="259">
        <v>9.0961217378291742E-2</v>
      </c>
      <c r="P84" s="259">
        <v>7.4861700791871627E-2</v>
      </c>
      <c r="Q84" s="259">
        <v>8.4180481921957248E-2</v>
      </c>
      <c r="R84" s="259">
        <v>7.8088873877247722E-2</v>
      </c>
      <c r="S84" s="259">
        <v>7.5445619197048855E-2</v>
      </c>
      <c r="T84" s="259">
        <v>8.26729902206019E-2</v>
      </c>
      <c r="U84" s="259">
        <v>9.0091278310463555E-2</v>
      </c>
      <c r="V84" s="259">
        <v>8.4328765608848388E-2</v>
      </c>
      <c r="W84" s="259">
        <v>8.6645489938304066E-2</v>
      </c>
      <c r="X84" s="259">
        <v>7.0891764495413762E-2</v>
      </c>
      <c r="Y84" s="259">
        <v>6.8223060332581922E-2</v>
      </c>
      <c r="DA84" s="67" t="s">
        <v>2014</v>
      </c>
    </row>
    <row r="85" spans="1:105" ht="12" customHeight="1" x14ac:dyDescent="0.25">
      <c r="A85" s="173" t="s">
        <v>92</v>
      </c>
      <c r="B85" s="224">
        <v>1.074513155662783E-2</v>
      </c>
      <c r="C85" s="224">
        <v>1.2740008154903421E-2</v>
      </c>
      <c r="D85" s="224">
        <v>8.8002311393261309E-3</v>
      </c>
      <c r="E85" s="224">
        <v>8.0368444152803479E-3</v>
      </c>
      <c r="F85" s="224">
        <v>5.6516578268427384E-3</v>
      </c>
      <c r="G85" s="224">
        <v>6.2743486075310939E-3</v>
      </c>
      <c r="H85" s="224">
        <v>6.4468910878250569E-3</v>
      </c>
      <c r="I85" s="224">
        <v>6.884217132865262E-3</v>
      </c>
      <c r="J85" s="224">
        <v>6.4903760863459833E-3</v>
      </c>
      <c r="K85" s="224">
        <v>8.9514018011464091E-3</v>
      </c>
      <c r="L85" s="224">
        <v>1.4408815656284711E-2</v>
      </c>
      <c r="M85" s="224">
        <v>1.1827385833548811E-2</v>
      </c>
      <c r="N85" s="224">
        <v>8.6821795327695472E-3</v>
      </c>
      <c r="O85" s="224">
        <v>1.007535374600995E-2</v>
      </c>
      <c r="P85" s="224">
        <v>8.4822671506918773E-3</v>
      </c>
      <c r="Q85" s="224">
        <v>9.5083351505714474E-3</v>
      </c>
      <c r="R85" s="224">
        <v>8.7503137821468551E-3</v>
      </c>
      <c r="S85" s="224">
        <v>8.3941963608284813E-3</v>
      </c>
      <c r="T85" s="224">
        <v>9.1573051210259437E-3</v>
      </c>
      <c r="U85" s="224">
        <v>1.000790111779741E-2</v>
      </c>
      <c r="V85" s="224">
        <v>9.3407077099682267E-3</v>
      </c>
      <c r="W85" s="224">
        <v>9.5973205590924749E-3</v>
      </c>
      <c r="X85" s="224">
        <v>7.8523531847605067E-3</v>
      </c>
      <c r="Y85" s="224">
        <v>7.5567531558805414E-3</v>
      </c>
      <c r="DA85" s="177" t="s">
        <v>2015</v>
      </c>
    </row>
    <row r="86" spans="1:105" ht="12" customHeight="1" x14ac:dyDescent="0.25">
      <c r="A86" s="173" t="s">
        <v>93</v>
      </c>
      <c r="B86" s="224">
        <v>0.4675332579686155</v>
      </c>
      <c r="C86" s="224">
        <v>0.55433267501826966</v>
      </c>
      <c r="D86" s="224">
        <v>0.382908363081712</v>
      </c>
      <c r="E86" s="224">
        <v>0.34969251269382479</v>
      </c>
      <c r="F86" s="224">
        <v>0.24591025086870719</v>
      </c>
      <c r="G86" s="224">
        <v>0.27300425598795341</v>
      </c>
      <c r="H86" s="224">
        <v>0.28051178137511928</v>
      </c>
      <c r="I86" s="224">
        <v>0.29954034976021821</v>
      </c>
      <c r="J86" s="224">
        <v>0.28240386458732619</v>
      </c>
      <c r="K86" s="224">
        <v>0.38948597561792259</v>
      </c>
      <c r="L86" s="224">
        <v>0.62694444379293868</v>
      </c>
      <c r="M86" s="224">
        <v>0.51031811417078421</v>
      </c>
      <c r="N86" s="224">
        <v>0.37777179942672479</v>
      </c>
      <c r="O86" s="224">
        <v>0.43839044103212971</v>
      </c>
      <c r="P86" s="224">
        <v>0.36034849228246391</v>
      </c>
      <c r="Q86" s="224">
        <v>0.40475795853113761</v>
      </c>
      <c r="R86" s="224">
        <v>0.37510149916635122</v>
      </c>
      <c r="S86" s="224">
        <v>0.36209049203150279</v>
      </c>
      <c r="T86" s="224">
        <v>0.3972215655615749</v>
      </c>
      <c r="U86" s="224">
        <v>0.43248177485615219</v>
      </c>
      <c r="V86" s="224">
        <v>0.40546272275264</v>
      </c>
      <c r="W86" s="224">
        <v>0.41759065723061911</v>
      </c>
      <c r="X86" s="224">
        <v>0.34166508319079791</v>
      </c>
      <c r="Y86" s="224">
        <v>0.32880317974833861</v>
      </c>
      <c r="DA86" s="177" t="s">
        <v>2016</v>
      </c>
    </row>
    <row r="87" spans="1:105" ht="12" customHeight="1" x14ac:dyDescent="0.25">
      <c r="A87" s="173" t="s">
        <v>94</v>
      </c>
      <c r="B87" s="224">
        <v>0.14655130743648959</v>
      </c>
      <c r="C87" s="224">
        <v>0.17375914310709301</v>
      </c>
      <c r="D87" s="224">
        <v>0.1200250897268957</v>
      </c>
      <c r="E87" s="224">
        <v>0.1096133677392238</v>
      </c>
      <c r="F87" s="224">
        <v>7.708215012003139E-2</v>
      </c>
      <c r="G87" s="224">
        <v>8.5574940325307033E-2</v>
      </c>
      <c r="H87" s="224">
        <v>8.7928222455186347E-2</v>
      </c>
      <c r="I87" s="224">
        <v>9.3892849629726535E-2</v>
      </c>
      <c r="J87" s="224">
        <v>8.8521308110167021E-2</v>
      </c>
      <c r="K87" s="224">
        <v>0.122086884691345</v>
      </c>
      <c r="L87" s="224">
        <v>0.1965197691541884</v>
      </c>
      <c r="M87" s="224">
        <v>0.161312018222173</v>
      </c>
      <c r="N87" s="224">
        <v>0.1184150008047946</v>
      </c>
      <c r="O87" s="224">
        <v>0.13741630398672219</v>
      </c>
      <c r="P87" s="224">
        <v>0.1153643311618702</v>
      </c>
      <c r="Q87" s="224">
        <v>0.12968281872743209</v>
      </c>
      <c r="R87" s="224">
        <v>0.11934427405518019</v>
      </c>
      <c r="S87" s="224">
        <v>0.1144872396466133</v>
      </c>
      <c r="T87" s="224">
        <v>0.124895170525244</v>
      </c>
      <c r="U87" s="224">
        <v>0.13649632726959421</v>
      </c>
      <c r="V87" s="224">
        <v>0.12739657211861491</v>
      </c>
      <c r="W87" s="224">
        <v>0.1308964779453578</v>
      </c>
      <c r="X87" s="224">
        <v>0.1070971183195904</v>
      </c>
      <c r="Y87" s="224">
        <v>0.10306547194259449</v>
      </c>
      <c r="DA87" s="177" t="s">
        <v>2017</v>
      </c>
    </row>
    <row r="88" spans="1:105" ht="12" customHeight="1" x14ac:dyDescent="0.25">
      <c r="A88" s="56" t="s">
        <v>95</v>
      </c>
      <c r="B88" s="260">
        <v>0.93836665314716594</v>
      </c>
      <c r="C88" s="260">
        <v>1.2479078326768891</v>
      </c>
      <c r="D88" s="260">
        <v>0.79264496002595353</v>
      </c>
      <c r="E88" s="260">
        <v>0.75797430914483166</v>
      </c>
      <c r="F88" s="260">
        <v>0.45464701444788591</v>
      </c>
      <c r="G88" s="260">
        <v>0.50486764271420226</v>
      </c>
      <c r="H88" s="260">
        <v>0.5233593967775565</v>
      </c>
      <c r="I88" s="260">
        <v>0.55132954059826189</v>
      </c>
      <c r="J88" s="260">
        <v>0.42523853053748539</v>
      </c>
      <c r="K88" s="260">
        <v>0.68805510734918962</v>
      </c>
      <c r="L88" s="260">
        <v>0.9386157986732877</v>
      </c>
      <c r="M88" s="260">
        <v>0.82554237081496129</v>
      </c>
      <c r="N88" s="260">
        <v>0.57625010402287724</v>
      </c>
      <c r="O88" s="260">
        <v>0.67586384437671354</v>
      </c>
      <c r="P88" s="260">
        <v>0.57579037106385711</v>
      </c>
      <c r="Q88" s="260">
        <v>0.66285198544565926</v>
      </c>
      <c r="R88" s="260">
        <v>0.58844934627215539</v>
      </c>
      <c r="S88" s="260">
        <v>0.56520888150952031</v>
      </c>
      <c r="T88" s="260">
        <v>0.66886993336131662</v>
      </c>
      <c r="U88" s="260">
        <v>0.72196882876387747</v>
      </c>
      <c r="V88" s="260">
        <v>0.67304454029753813</v>
      </c>
      <c r="W88" s="260">
        <v>0.70308832519039166</v>
      </c>
      <c r="X88" s="260">
        <v>0.58167335377589702</v>
      </c>
      <c r="Y88" s="260">
        <v>0.57052261879600374</v>
      </c>
      <c r="DA88" s="68" t="s">
        <v>2018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1.673140554044017E-2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6.4882058636714227E-4</v>
      </c>
      <c r="T89" s="226">
        <v>1.3818858027041111E-3</v>
      </c>
      <c r="U89" s="226">
        <v>2.2025640847713741E-3</v>
      </c>
      <c r="V89" s="226">
        <v>3.0450180912015758E-3</v>
      </c>
      <c r="W89" s="226">
        <v>1.488432397036803E-3</v>
      </c>
      <c r="X89" s="226">
        <v>1.4983706385039001E-3</v>
      </c>
      <c r="Y89" s="226">
        <v>9.7162017879289886E-4</v>
      </c>
      <c r="DA89" s="69" t="s">
        <v>2019</v>
      </c>
    </row>
    <row r="90" spans="1:105" ht="12" customHeight="1" x14ac:dyDescent="0.25">
      <c r="A90" s="37" t="s">
        <v>35</v>
      </c>
      <c r="B90" s="226">
        <v>0.77224512024100689</v>
      </c>
      <c r="C90" s="226">
        <v>1.1020245312238699</v>
      </c>
      <c r="D90" s="226">
        <v>0.66425398064595897</v>
      </c>
      <c r="E90" s="226">
        <v>0.59258027959959858</v>
      </c>
      <c r="F90" s="226">
        <v>3.7801943448804561E-2</v>
      </c>
      <c r="G90" s="226">
        <v>5.664362984000277E-2</v>
      </c>
      <c r="H90" s="226">
        <v>3.1788888643290707E-2</v>
      </c>
      <c r="I90" s="226">
        <v>3.7172941889434888E-2</v>
      </c>
      <c r="J90" s="226">
        <v>0.16687257705739239</v>
      </c>
      <c r="K90" s="226">
        <v>0.48414620387637031</v>
      </c>
      <c r="L90" s="226">
        <v>0.25424906097402522</v>
      </c>
      <c r="M90" s="226">
        <v>0.39563194874261542</v>
      </c>
      <c r="N90" s="226">
        <v>0.24196419296698271</v>
      </c>
      <c r="O90" s="226">
        <v>0.2464855533936457</v>
      </c>
      <c r="P90" s="226">
        <v>5.4424585293081237E-2</v>
      </c>
      <c r="Q90" s="226">
        <v>3.1361565818192598E-2</v>
      </c>
      <c r="R90" s="226">
        <v>6.5578347155809305E-2</v>
      </c>
      <c r="S90" s="226">
        <v>4.9278027106703558E-2</v>
      </c>
      <c r="T90" s="226">
        <v>0.25261724774100969</v>
      </c>
      <c r="U90" s="226">
        <v>0.17626603797337551</v>
      </c>
      <c r="V90" s="226">
        <v>0.14595211143801981</v>
      </c>
      <c r="W90" s="226">
        <v>6.6725925230260899E-2</v>
      </c>
      <c r="X90" s="226">
        <v>6.3453083334200355E-2</v>
      </c>
      <c r="Y90" s="226">
        <v>5.2111086751110702E-2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2.21236544189112E-2</v>
      </c>
      <c r="U92" s="226">
        <v>2.428677311969836E-2</v>
      </c>
      <c r="V92" s="226">
        <v>2.467333020397976E-2</v>
      </c>
      <c r="W92" s="226">
        <v>4.3876039617574802E-2</v>
      </c>
      <c r="X92" s="226">
        <v>4.8783030187957287E-2</v>
      </c>
      <c r="Y92" s="226">
        <v>5.1455704808095623E-2</v>
      </c>
      <c r="DA92" s="69" t="s">
        <v>2022</v>
      </c>
    </row>
    <row r="93" spans="1:105" ht="12" customHeight="1" x14ac:dyDescent="0.25">
      <c r="A93" s="37" t="s">
        <v>40</v>
      </c>
      <c r="B93" s="226">
        <v>0.16612153290615911</v>
      </c>
      <c r="C93" s="226">
        <v>0.14588330145301931</v>
      </c>
      <c r="D93" s="226">
        <v>0.1283909793799945</v>
      </c>
      <c r="E93" s="226">
        <v>0.16539402954523311</v>
      </c>
      <c r="F93" s="226">
        <v>0.41684507099908141</v>
      </c>
      <c r="G93" s="226">
        <v>0.4482240128741995</v>
      </c>
      <c r="H93" s="226">
        <v>0.49157050813426578</v>
      </c>
      <c r="I93" s="226">
        <v>0.51415659870882702</v>
      </c>
      <c r="J93" s="226">
        <v>0.25836595348009311</v>
      </c>
      <c r="K93" s="226">
        <v>0.2039089034728194</v>
      </c>
      <c r="L93" s="226">
        <v>0.6843667376992626</v>
      </c>
      <c r="M93" s="226">
        <v>0.4131790165319057</v>
      </c>
      <c r="N93" s="226">
        <v>0.33428591105589461</v>
      </c>
      <c r="O93" s="226">
        <v>0.4293782909830679</v>
      </c>
      <c r="P93" s="226">
        <v>0.52136578577077586</v>
      </c>
      <c r="Q93" s="226">
        <v>0.63149041962746666</v>
      </c>
      <c r="R93" s="226">
        <v>0.52287099911634605</v>
      </c>
      <c r="S93" s="226">
        <v>0.51528203381644966</v>
      </c>
      <c r="T93" s="226">
        <v>0.39274714539869149</v>
      </c>
      <c r="U93" s="226">
        <v>0.51921345358603233</v>
      </c>
      <c r="V93" s="226">
        <v>0.49937408056433702</v>
      </c>
      <c r="W93" s="226">
        <v>0.5909979279455192</v>
      </c>
      <c r="X93" s="226">
        <v>0.46793886961523551</v>
      </c>
      <c r="Y93" s="226">
        <v>0.46598420705800458</v>
      </c>
      <c r="DA93" s="69" t="s">
        <v>2023</v>
      </c>
    </row>
    <row r="94" spans="1:105" ht="12" customHeight="1" x14ac:dyDescent="0.25">
      <c r="A94" s="132" t="s">
        <v>1939</v>
      </c>
      <c r="B94" s="316">
        <v>1.7914860770333989</v>
      </c>
      <c r="C94" s="316">
        <v>1.989858203909338</v>
      </c>
      <c r="D94" s="316">
        <v>1.443556579569786</v>
      </c>
      <c r="E94" s="316">
        <v>1.295641859728649</v>
      </c>
      <c r="F94" s="316">
        <v>1.0382341819125951</v>
      </c>
      <c r="G94" s="316">
        <v>1.149855352801783</v>
      </c>
      <c r="H94" s="316">
        <v>1.182875886254436</v>
      </c>
      <c r="I94" s="316">
        <v>1.268107996629527</v>
      </c>
      <c r="J94" s="316">
        <v>1.241578200933831</v>
      </c>
      <c r="K94" s="316">
        <v>1.590824362719488</v>
      </c>
      <c r="L94" s="316">
        <v>2.7815367138641962</v>
      </c>
      <c r="M94" s="316">
        <v>2.189570529920104</v>
      </c>
      <c r="N94" s="316">
        <v>1.6519567142947429</v>
      </c>
      <c r="O94" s="316">
        <v>1.917993513543244</v>
      </c>
      <c r="P94" s="316">
        <v>1.6020548424486301</v>
      </c>
      <c r="Q94" s="316">
        <v>1.795288603025285</v>
      </c>
      <c r="R94" s="316">
        <v>1.675521769970115</v>
      </c>
      <c r="S94" s="316">
        <v>1.6214026119507501</v>
      </c>
      <c r="T94" s="316">
        <v>1.699174506799831</v>
      </c>
      <c r="U94" s="316">
        <v>1.877599460911423</v>
      </c>
      <c r="V94" s="316">
        <v>1.76012419596953</v>
      </c>
      <c r="W94" s="316">
        <v>1.8172182915884201</v>
      </c>
      <c r="X94" s="316">
        <v>1.481522871192809</v>
      </c>
      <c r="Y94" s="316">
        <v>1.419960424939716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</v>
      </c>
      <c r="D110" s="232">
        <f t="shared" si="15"/>
        <v>0.99999999999999978</v>
      </c>
      <c r="E110" s="232">
        <f t="shared" si="15"/>
        <v>0.99999999999999978</v>
      </c>
      <c r="F110" s="232">
        <f t="shared" si="15"/>
        <v>0.99999999999999967</v>
      </c>
      <c r="G110" s="232">
        <f t="shared" si="15"/>
        <v>1</v>
      </c>
      <c r="H110" s="232">
        <f t="shared" si="15"/>
        <v>1.0000000000000002</v>
      </c>
      <c r="I110" s="232">
        <f t="shared" si="15"/>
        <v>0.99999999999999989</v>
      </c>
      <c r="J110" s="232">
        <f t="shared" si="15"/>
        <v>1</v>
      </c>
      <c r="K110" s="232">
        <f t="shared" si="15"/>
        <v>1.0000000000000002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1.0000000000000002</v>
      </c>
      <c r="O110" s="232">
        <f t="shared" si="15"/>
        <v>0.99999999999999989</v>
      </c>
      <c r="P110" s="232">
        <f t="shared" si="15"/>
        <v>1</v>
      </c>
      <c r="Q110" s="232">
        <f t="shared" si="15"/>
        <v>1.0000000000000002</v>
      </c>
      <c r="R110" s="232">
        <f t="shared" si="15"/>
        <v>0.99999999999999978</v>
      </c>
      <c r="S110" s="232">
        <f t="shared" si="15"/>
        <v>0.99999999999999967</v>
      </c>
      <c r="T110" s="232">
        <f t="shared" si="15"/>
        <v>1.0000000000000002</v>
      </c>
      <c r="U110" s="232">
        <f t="shared" si="15"/>
        <v>0.99999999999999989</v>
      </c>
      <c r="V110" s="232">
        <f t="shared" si="15"/>
        <v>1</v>
      </c>
      <c r="W110" s="232">
        <f t="shared" si="15"/>
        <v>1</v>
      </c>
      <c r="X110" s="232">
        <f t="shared" si="15"/>
        <v>1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3.2586923538191785E-3</v>
      </c>
      <c r="C111" s="299">
        <f t="shared" si="16"/>
        <v>3.2718964018859419E-3</v>
      </c>
      <c r="D111" s="299">
        <f t="shared" si="16"/>
        <v>3.260694554093621E-3</v>
      </c>
      <c r="E111" s="299">
        <f t="shared" si="16"/>
        <v>3.2638354747027013E-3</v>
      </c>
      <c r="F111" s="299">
        <f t="shared" si="16"/>
        <v>3.3005587606969558E-3</v>
      </c>
      <c r="G111" s="299">
        <f t="shared" si="16"/>
        <v>3.2923550813177349E-3</v>
      </c>
      <c r="H111" s="299">
        <f t="shared" si="16"/>
        <v>3.3028687644274051E-3</v>
      </c>
      <c r="I111" s="299">
        <f t="shared" si="16"/>
        <v>3.3104704339558199E-3</v>
      </c>
      <c r="J111" s="299">
        <f t="shared" si="16"/>
        <v>3.2911467853850959E-3</v>
      </c>
      <c r="K111" s="299">
        <f t="shared" si="16"/>
        <v>3.287620912758445E-3</v>
      </c>
      <c r="L111" s="299">
        <f t="shared" si="16"/>
        <v>3.3443711236984218E-3</v>
      </c>
      <c r="M111" s="299">
        <f t="shared" si="16"/>
        <v>3.3268492122820884E-3</v>
      </c>
      <c r="N111" s="299">
        <f t="shared" si="16"/>
        <v>3.3251521513898139E-3</v>
      </c>
      <c r="O111" s="299">
        <f t="shared" si="16"/>
        <v>3.3780897212699486E-3</v>
      </c>
      <c r="P111" s="299">
        <f t="shared" si="16"/>
        <v>3.4687212257649308E-3</v>
      </c>
      <c r="Q111" s="299">
        <f t="shared" si="16"/>
        <v>3.4857022047148265E-3</v>
      </c>
      <c r="R111" s="299">
        <f t="shared" si="16"/>
        <v>3.4458166827949161E-3</v>
      </c>
      <c r="S111" s="299">
        <f t="shared" si="16"/>
        <v>3.467981728302056E-3</v>
      </c>
      <c r="T111" s="299">
        <f t="shared" si="16"/>
        <v>3.4985200452939277E-3</v>
      </c>
      <c r="U111" s="299">
        <f t="shared" si="16"/>
        <v>3.5212993287342333E-3</v>
      </c>
      <c r="V111" s="299">
        <f t="shared" si="16"/>
        <v>3.5380212327917595E-3</v>
      </c>
      <c r="W111" s="299">
        <f t="shared" si="16"/>
        <v>3.5608797656014888E-3</v>
      </c>
      <c r="X111" s="299">
        <f t="shared" si="16"/>
        <v>3.5671786051424169E-3</v>
      </c>
      <c r="Y111" s="299">
        <f t="shared" si="16"/>
        <v>3.5869591251632103E-3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1.201895967152583E-3</v>
      </c>
      <c r="C112" s="233">
        <f t="shared" si="17"/>
        <v>1.2067659856748695E-3</v>
      </c>
      <c r="D112" s="233">
        <f t="shared" si="17"/>
        <v>1.2026344340509594E-3</v>
      </c>
      <c r="E112" s="233">
        <f t="shared" si="17"/>
        <v>1.2037928925377728E-3</v>
      </c>
      <c r="F112" s="233">
        <f t="shared" si="17"/>
        <v>1.2173374572111944E-3</v>
      </c>
      <c r="G112" s="233">
        <f t="shared" si="17"/>
        <v>1.2143117131116819E-3</v>
      </c>
      <c r="H112" s="233">
        <f t="shared" si="17"/>
        <v>1.218189450546644E-3</v>
      </c>
      <c r="I112" s="233">
        <f t="shared" si="17"/>
        <v>1.2209931567446592E-3</v>
      </c>
      <c r="J112" s="233">
        <f t="shared" si="17"/>
        <v>1.2138660601162812E-3</v>
      </c>
      <c r="K112" s="233">
        <f t="shared" si="17"/>
        <v>1.2125656206667882E-3</v>
      </c>
      <c r="L112" s="233">
        <f t="shared" si="17"/>
        <v>1.2334966697680877E-3</v>
      </c>
      <c r="M112" s="233">
        <f t="shared" si="17"/>
        <v>1.2270341036889627E-3</v>
      </c>
      <c r="N112" s="233">
        <f t="shared" si="17"/>
        <v>1.2264081806434666E-3</v>
      </c>
      <c r="O112" s="233">
        <f t="shared" si="17"/>
        <v>1.2459330221570337E-3</v>
      </c>
      <c r="P112" s="233">
        <f t="shared" si="17"/>
        <v>1.2793604304307321E-3</v>
      </c>
      <c r="Q112" s="233">
        <f t="shared" si="17"/>
        <v>1.2856234856388311E-3</v>
      </c>
      <c r="R112" s="233">
        <f t="shared" si="17"/>
        <v>1.2709126007996612E-3</v>
      </c>
      <c r="S112" s="233">
        <f t="shared" si="17"/>
        <v>1.2790876832911287E-3</v>
      </c>
      <c r="T112" s="233">
        <f t="shared" si="17"/>
        <v>1.2903510601463084E-3</v>
      </c>
      <c r="U112" s="233">
        <f t="shared" si="17"/>
        <v>1.2987526905946206E-3</v>
      </c>
      <c r="V112" s="233">
        <f t="shared" si="17"/>
        <v>1.3049201918091181E-3</v>
      </c>
      <c r="W112" s="233">
        <f t="shared" si="17"/>
        <v>1.313351051619139E-3</v>
      </c>
      <c r="X112" s="233">
        <f t="shared" si="17"/>
        <v>1.3156742380448577E-3</v>
      </c>
      <c r="Y112" s="233">
        <f t="shared" si="17"/>
        <v>1.3229698415139325E-3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2.3445404612045584E-2</v>
      </c>
      <c r="C113" s="233">
        <f t="shared" si="18"/>
        <v>2.3540404144320969E-2</v>
      </c>
      <c r="D113" s="233">
        <f t="shared" si="18"/>
        <v>2.3459809898108759E-2</v>
      </c>
      <c r="E113" s="233">
        <f t="shared" si="18"/>
        <v>2.348240796706973E-2</v>
      </c>
      <c r="F113" s="233">
        <f t="shared" si="18"/>
        <v>2.3746622015324428E-2</v>
      </c>
      <c r="G113" s="233">
        <f t="shared" si="18"/>
        <v>2.3687598774874051E-2</v>
      </c>
      <c r="H113" s="233">
        <f t="shared" si="18"/>
        <v>2.3763241863482915E-2</v>
      </c>
      <c r="I113" s="233">
        <f t="shared" si="18"/>
        <v>2.3817933806897541E-2</v>
      </c>
      <c r="J113" s="233">
        <f t="shared" si="18"/>
        <v>2.3678905414484048E-2</v>
      </c>
      <c r="K113" s="233">
        <f t="shared" si="18"/>
        <v>2.3653537720523775E-2</v>
      </c>
      <c r="L113" s="233">
        <f t="shared" si="18"/>
        <v>2.4061840043308969E-2</v>
      </c>
      <c r="M113" s="233">
        <f t="shared" si="18"/>
        <v>2.3935774659367182E-2</v>
      </c>
      <c r="N113" s="233">
        <f t="shared" si="18"/>
        <v>2.3923564768113109E-2</v>
      </c>
      <c r="O113" s="233">
        <f t="shared" si="18"/>
        <v>2.4304436176107034E-2</v>
      </c>
      <c r="P113" s="233">
        <f t="shared" si="18"/>
        <v>2.4956505185012696E-2</v>
      </c>
      <c r="Q113" s="233">
        <f t="shared" si="18"/>
        <v>2.5078678707076633E-2</v>
      </c>
      <c r="R113" s="233">
        <f t="shared" si="18"/>
        <v>2.4791713231959306E-2</v>
      </c>
      <c r="S113" s="233">
        <f t="shared" si="18"/>
        <v>2.4951184702026209E-2</v>
      </c>
      <c r="T113" s="233">
        <f t="shared" si="18"/>
        <v>2.5170899581587084E-2</v>
      </c>
      <c r="U113" s="233">
        <f t="shared" si="18"/>
        <v>2.5334790326414374E-2</v>
      </c>
      <c r="V113" s="233">
        <f t="shared" si="18"/>
        <v>2.5455099875136597E-2</v>
      </c>
      <c r="W113" s="233">
        <f t="shared" si="18"/>
        <v>2.5619560797608673E-2</v>
      </c>
      <c r="X113" s="233">
        <f t="shared" si="18"/>
        <v>2.5664879233836733E-2</v>
      </c>
      <c r="Y113" s="233">
        <f t="shared" si="18"/>
        <v>2.5807194691993014E-2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1.3089728576734124E-2</v>
      </c>
      <c r="C114" s="233">
        <f t="shared" si="19"/>
        <v>1.3142767460599773E-2</v>
      </c>
      <c r="D114" s="233">
        <f t="shared" si="19"/>
        <v>1.3097771145747426E-2</v>
      </c>
      <c r="E114" s="233">
        <f t="shared" si="19"/>
        <v>1.3110387801077211E-2</v>
      </c>
      <c r="F114" s="233">
        <f t="shared" si="19"/>
        <v>1.3257900298090682E-2</v>
      </c>
      <c r="G114" s="233">
        <f t="shared" si="19"/>
        <v>1.3224947222210823E-2</v>
      </c>
      <c r="H114" s="233">
        <f t="shared" si="19"/>
        <v>1.3267179272157498E-2</v>
      </c>
      <c r="I114" s="233">
        <f t="shared" si="19"/>
        <v>1.3297714155495084E-2</v>
      </c>
      <c r="J114" s="233">
        <f t="shared" si="19"/>
        <v>1.3220093660081792E-2</v>
      </c>
      <c r="K114" s="233">
        <f t="shared" si="19"/>
        <v>1.3205930704310623E-2</v>
      </c>
      <c r="L114" s="233">
        <f t="shared" si="19"/>
        <v>1.3433888663277228E-2</v>
      </c>
      <c r="M114" s="233">
        <f t="shared" si="19"/>
        <v>1.3363505503505619E-2</v>
      </c>
      <c r="N114" s="233">
        <f t="shared" si="19"/>
        <v>1.3356688638319798E-2</v>
      </c>
      <c r="O114" s="233">
        <f t="shared" si="19"/>
        <v>1.3569331731317122E-2</v>
      </c>
      <c r="P114" s="233">
        <f t="shared" si="19"/>
        <v>1.3933386286190954E-2</v>
      </c>
      <c r="Q114" s="233">
        <f t="shared" si="19"/>
        <v>1.4001596593052491E-2</v>
      </c>
      <c r="R114" s="233">
        <f t="shared" si="19"/>
        <v>1.3841381819951516E-2</v>
      </c>
      <c r="S114" s="233">
        <f t="shared" si="19"/>
        <v>1.3930415824416339E-2</v>
      </c>
      <c r="T114" s="233">
        <f t="shared" si="19"/>
        <v>1.4053084133422371E-2</v>
      </c>
      <c r="U114" s="233">
        <f t="shared" si="19"/>
        <v>1.4144585448990445E-2</v>
      </c>
      <c r="V114" s="233">
        <f t="shared" si="19"/>
        <v>1.4211755086879913E-2</v>
      </c>
      <c r="W114" s="233">
        <f t="shared" si="19"/>
        <v>1.4303574736498282E-2</v>
      </c>
      <c r="X114" s="233">
        <f t="shared" si="19"/>
        <v>1.4328876327132492E-2</v>
      </c>
      <c r="Y114" s="233">
        <f t="shared" si="19"/>
        <v>1.4408332013667416E-2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1.1073394573255041E-2</v>
      </c>
      <c r="C115" s="300">
        <f t="shared" si="20"/>
        <v>1.0942176607258087E-2</v>
      </c>
      <c r="D115" s="300">
        <f t="shared" si="20"/>
        <v>1.0995332591993819E-2</v>
      </c>
      <c r="E115" s="300">
        <f t="shared" si="20"/>
        <v>1.0112534190195289E-2</v>
      </c>
      <c r="F115" s="300">
        <f t="shared" si="20"/>
        <v>1.551067439179808E-2</v>
      </c>
      <c r="G115" s="300">
        <f t="shared" si="20"/>
        <v>1.4184692056850001E-2</v>
      </c>
      <c r="H115" s="300">
        <f t="shared" si="20"/>
        <v>1.5880177939227188E-2</v>
      </c>
      <c r="I115" s="300">
        <f t="shared" si="20"/>
        <v>1.7086485683455863E-2</v>
      </c>
      <c r="J115" s="300">
        <f t="shared" si="20"/>
        <v>1.4163310360672057E-2</v>
      </c>
      <c r="K115" s="300">
        <f t="shared" si="20"/>
        <v>1.1619026642588851E-2</v>
      </c>
      <c r="L115" s="300">
        <f t="shared" si="20"/>
        <v>1.622874176556513E-2</v>
      </c>
      <c r="M115" s="300">
        <f t="shared" si="20"/>
        <v>1.2949809921952682E-2</v>
      </c>
      <c r="N115" s="300">
        <f t="shared" si="20"/>
        <v>1.3947109034650516E-2</v>
      </c>
      <c r="O115" s="300">
        <f t="shared" si="20"/>
        <v>1.4700129567569576E-2</v>
      </c>
      <c r="P115" s="300">
        <f t="shared" si="20"/>
        <v>2.3215962825593111E-2</v>
      </c>
      <c r="Q115" s="300">
        <f t="shared" si="20"/>
        <v>2.842857543614179E-2</v>
      </c>
      <c r="R115" s="300">
        <f t="shared" si="20"/>
        <v>2.2000398414959387E-2</v>
      </c>
      <c r="S115" s="300">
        <f t="shared" si="20"/>
        <v>2.3834816893661136E-2</v>
      </c>
      <c r="T115" s="300">
        <f t="shared" si="20"/>
        <v>1.4489126429356791E-2</v>
      </c>
      <c r="U115" s="300">
        <f t="shared" si="20"/>
        <v>1.6663468183052057E-2</v>
      </c>
      <c r="V115" s="300">
        <f t="shared" si="20"/>
        <v>1.7376701045061591E-2</v>
      </c>
      <c r="W115" s="300">
        <f t="shared" si="20"/>
        <v>2.2910919689269331E-2</v>
      </c>
      <c r="X115" s="300">
        <f t="shared" si="20"/>
        <v>2.200869885131861E-2</v>
      </c>
      <c r="Y115" s="300">
        <f t="shared" si="20"/>
        <v>2.3049389714958738E-2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4.852770515250774E-2</v>
      </c>
      <c r="C116" s="301">
        <f t="shared" si="21"/>
        <v>4.4521151367435868E-2</v>
      </c>
      <c r="D116" s="301">
        <f t="shared" si="21"/>
        <v>4.7318695472674609E-2</v>
      </c>
      <c r="E116" s="301">
        <f t="shared" si="21"/>
        <v>4.4372176413653298E-2</v>
      </c>
      <c r="F116" s="301">
        <f t="shared" si="21"/>
        <v>6.3866686080989624E-2</v>
      </c>
      <c r="G116" s="301">
        <f t="shared" si="21"/>
        <v>6.0530947318247257E-2</v>
      </c>
      <c r="H116" s="301">
        <f t="shared" si="21"/>
        <v>6.4366574968916873E-2</v>
      </c>
      <c r="I116" s="301">
        <f t="shared" si="21"/>
        <v>6.8025351652402977E-2</v>
      </c>
      <c r="J116" s="301">
        <f t="shared" si="21"/>
        <v>7.0340343995146076E-2</v>
      </c>
      <c r="K116" s="301">
        <f t="shared" si="21"/>
        <v>5.4703417464397344E-2</v>
      </c>
      <c r="L116" s="301">
        <f t="shared" si="21"/>
        <v>7.7565045453936401E-2</v>
      </c>
      <c r="M116" s="301">
        <f t="shared" si="21"/>
        <v>6.2998696763693379E-2</v>
      </c>
      <c r="N116" s="301">
        <f t="shared" si="21"/>
        <v>6.8844162096474634E-2</v>
      </c>
      <c r="O116" s="301">
        <f t="shared" si="21"/>
        <v>7.0677597448372806E-2</v>
      </c>
      <c r="P116" s="301">
        <f t="shared" si="21"/>
        <v>9.6757098915569675E-2</v>
      </c>
      <c r="Q116" s="301">
        <f t="shared" si="21"/>
        <v>0.11002751194959365</v>
      </c>
      <c r="R116" s="301">
        <f t="shared" si="21"/>
        <v>9.3788321914412248E-2</v>
      </c>
      <c r="S116" s="301">
        <f t="shared" si="21"/>
        <v>9.9432871739992962E-2</v>
      </c>
      <c r="T116" s="301">
        <f t="shared" si="21"/>
        <v>6.5302701063547269E-2</v>
      </c>
      <c r="U116" s="301">
        <f t="shared" si="21"/>
        <v>7.2412379862791351E-2</v>
      </c>
      <c r="V116" s="301">
        <f t="shared" si="21"/>
        <v>7.4566227401003549E-2</v>
      </c>
      <c r="W116" s="301">
        <f t="shared" si="21"/>
        <v>8.9335338251113394E-2</v>
      </c>
      <c r="X116" s="301">
        <f t="shared" si="21"/>
        <v>8.5931207272820692E-2</v>
      </c>
      <c r="Y116" s="301">
        <f t="shared" si="21"/>
        <v>8.7314210073147477E-2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2.3494810522726089E-2</v>
      </c>
      <c r="C117" s="302">
        <f t="shared" si="22"/>
        <v>2.3861034970777198E-2</v>
      </c>
      <c r="D117" s="302">
        <f t="shared" si="22"/>
        <v>2.3607529896111378E-2</v>
      </c>
      <c r="E117" s="302">
        <f t="shared" si="22"/>
        <v>2.3903964132627055E-2</v>
      </c>
      <c r="F117" s="302">
        <f t="shared" si="22"/>
        <v>2.1925463572351443E-2</v>
      </c>
      <c r="G117" s="302">
        <f t="shared" si="22"/>
        <v>2.2277109665560957E-2</v>
      </c>
      <c r="H117" s="302">
        <f t="shared" si="22"/>
        <v>2.1867063162524215E-2</v>
      </c>
      <c r="I117" s="302">
        <f t="shared" si="22"/>
        <v>2.1489555333295048E-2</v>
      </c>
      <c r="J117" s="302">
        <f t="shared" si="22"/>
        <v>2.1374226913481613E-2</v>
      </c>
      <c r="K117" s="302">
        <f t="shared" si="22"/>
        <v>2.2893819320711349E-2</v>
      </c>
      <c r="L117" s="302">
        <f t="shared" si="22"/>
        <v>2.0617998130497472E-2</v>
      </c>
      <c r="M117" s="302">
        <f t="shared" si="22"/>
        <v>2.2068409325370665E-2</v>
      </c>
      <c r="N117" s="302">
        <f t="shared" si="22"/>
        <v>2.1500563312954961E-2</v>
      </c>
      <c r="O117" s="302">
        <f t="shared" si="22"/>
        <v>2.1280832538630032E-2</v>
      </c>
      <c r="P117" s="302">
        <f t="shared" si="22"/>
        <v>1.8573103241545364E-2</v>
      </c>
      <c r="Q117" s="302">
        <f t="shared" si="22"/>
        <v>1.7184359122139361E-2</v>
      </c>
      <c r="R117" s="302">
        <f t="shared" si="22"/>
        <v>1.8895418763279624E-2</v>
      </c>
      <c r="S117" s="302">
        <f t="shared" si="22"/>
        <v>1.8308275557839634E-2</v>
      </c>
      <c r="T117" s="302">
        <f t="shared" si="22"/>
        <v>2.1718615752833566E-2</v>
      </c>
      <c r="U117" s="302">
        <f t="shared" si="22"/>
        <v>2.0985891734821953E-2</v>
      </c>
      <c r="V117" s="302">
        <f t="shared" si="22"/>
        <v>2.0757061321588187E-2</v>
      </c>
      <c r="W117" s="302">
        <f t="shared" si="22"/>
        <v>1.921739627042993E-2</v>
      </c>
      <c r="X117" s="302">
        <f t="shared" si="22"/>
        <v>1.9554915904350306E-2</v>
      </c>
      <c r="Y117" s="302">
        <f t="shared" si="22"/>
        <v>1.9385678091741038E-2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2.503289462978165E-2</v>
      </c>
      <c r="C118" s="302">
        <f t="shared" si="23"/>
        <v>2.0660116396658667E-2</v>
      </c>
      <c r="D118" s="302">
        <f t="shared" si="23"/>
        <v>2.3711165576563234E-2</v>
      </c>
      <c r="E118" s="302">
        <f t="shared" si="23"/>
        <v>2.0468212281026243E-2</v>
      </c>
      <c r="F118" s="302">
        <f t="shared" si="23"/>
        <v>4.194122250863818E-2</v>
      </c>
      <c r="G118" s="302">
        <f t="shared" si="23"/>
        <v>3.8253837652686307E-2</v>
      </c>
      <c r="H118" s="302">
        <f t="shared" si="23"/>
        <v>4.2499511806392658E-2</v>
      </c>
      <c r="I118" s="302">
        <f t="shared" si="23"/>
        <v>4.6535796319107918E-2</v>
      </c>
      <c r="J118" s="302">
        <f t="shared" si="23"/>
        <v>4.8966117081664456E-2</v>
      </c>
      <c r="K118" s="302">
        <f t="shared" si="23"/>
        <v>3.1809598143685995E-2</v>
      </c>
      <c r="L118" s="302">
        <f t="shared" si="23"/>
        <v>5.6947047323438929E-2</v>
      </c>
      <c r="M118" s="302">
        <f t="shared" si="23"/>
        <v>4.0930287438322721E-2</v>
      </c>
      <c r="N118" s="302">
        <f t="shared" si="23"/>
        <v>4.7343598783519673E-2</v>
      </c>
      <c r="O118" s="302">
        <f t="shared" si="23"/>
        <v>4.9396764909742777E-2</v>
      </c>
      <c r="P118" s="302">
        <f t="shared" si="23"/>
        <v>7.8183995674024315E-2</v>
      </c>
      <c r="Q118" s="302">
        <f t="shared" si="23"/>
        <v>9.2843152827454284E-2</v>
      </c>
      <c r="R118" s="302">
        <f t="shared" si="23"/>
        <v>7.4892903151132631E-2</v>
      </c>
      <c r="S118" s="302">
        <f t="shared" si="23"/>
        <v>8.1124596182153327E-2</v>
      </c>
      <c r="T118" s="302">
        <f t="shared" si="23"/>
        <v>4.3584085310713706E-2</v>
      </c>
      <c r="U118" s="302">
        <f t="shared" si="23"/>
        <v>5.1426488127969391E-2</v>
      </c>
      <c r="V118" s="302">
        <f t="shared" si="23"/>
        <v>5.3809166079415369E-2</v>
      </c>
      <c r="W118" s="302">
        <f t="shared" si="23"/>
        <v>7.0117941980683468E-2</v>
      </c>
      <c r="X118" s="302">
        <f t="shared" si="23"/>
        <v>6.6376291368470383E-2</v>
      </c>
      <c r="Y118" s="302">
        <f t="shared" si="23"/>
        <v>6.7928531981406456E-2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0.79810462666404647</v>
      </c>
      <c r="C119" s="301">
        <f t="shared" si="24"/>
        <v>0.80068934344409903</v>
      </c>
      <c r="D119" s="301">
        <f t="shared" si="24"/>
        <v>0.79895015961397819</v>
      </c>
      <c r="E119" s="301">
        <f t="shared" si="24"/>
        <v>0.80165588139950184</v>
      </c>
      <c r="F119" s="301">
        <f t="shared" si="24"/>
        <v>0.78324204494622529</v>
      </c>
      <c r="G119" s="301">
        <f t="shared" si="24"/>
        <v>0.786781922865185</v>
      </c>
      <c r="H119" s="301">
        <f t="shared" si="24"/>
        <v>0.78254220349766979</v>
      </c>
      <c r="I119" s="301">
        <f t="shared" si="24"/>
        <v>0.7789027896705123</v>
      </c>
      <c r="J119" s="301">
        <f t="shared" si="24"/>
        <v>0.78026831518926687</v>
      </c>
      <c r="K119" s="301">
        <f t="shared" si="24"/>
        <v>0.7930368934570533</v>
      </c>
      <c r="L119" s="301">
        <f t="shared" si="24"/>
        <v>0.77276133103625888</v>
      </c>
      <c r="M119" s="301">
        <f t="shared" si="24"/>
        <v>0.78569081498410454</v>
      </c>
      <c r="N119" s="301">
        <f t="shared" si="24"/>
        <v>0.78092398606846936</v>
      </c>
      <c r="O119" s="301">
        <f t="shared" si="24"/>
        <v>0.77819278084894872</v>
      </c>
      <c r="P119" s="301">
        <f t="shared" si="24"/>
        <v>0.75175003133811391</v>
      </c>
      <c r="Q119" s="301">
        <f t="shared" si="24"/>
        <v>0.73797018812866766</v>
      </c>
      <c r="R119" s="301">
        <f t="shared" si="24"/>
        <v>0.75517825327978993</v>
      </c>
      <c r="S119" s="301">
        <f t="shared" si="24"/>
        <v>0.74942264417413285</v>
      </c>
      <c r="T119" s="301">
        <f t="shared" si="24"/>
        <v>0.78007104999909549</v>
      </c>
      <c r="U119" s="301">
        <f t="shared" si="24"/>
        <v>0.7730240423349567</v>
      </c>
      <c r="V119" s="301">
        <f t="shared" si="24"/>
        <v>0.77068562635963567</v>
      </c>
      <c r="W119" s="301">
        <f t="shared" si="24"/>
        <v>0.75552526896679817</v>
      </c>
      <c r="X119" s="301">
        <f t="shared" si="24"/>
        <v>0.75850413559151042</v>
      </c>
      <c r="Y119" s="301">
        <f t="shared" si="24"/>
        <v>0.75634029306760708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0.74630574601600519</v>
      </c>
      <c r="C120" s="302">
        <f t="shared" si="25"/>
        <v>0.75793875789527565</v>
      </c>
      <c r="D120" s="302">
        <f t="shared" si="25"/>
        <v>0.74988624375883206</v>
      </c>
      <c r="E120" s="302">
        <f t="shared" si="25"/>
        <v>0.75930239009521239</v>
      </c>
      <c r="F120" s="302">
        <f t="shared" si="25"/>
        <v>0.69645590170998695</v>
      </c>
      <c r="G120" s="302">
        <f t="shared" si="25"/>
        <v>0.70762583643546584</v>
      </c>
      <c r="H120" s="302">
        <f t="shared" si="25"/>
        <v>0.69460082986841654</v>
      </c>
      <c r="I120" s="302">
        <f t="shared" si="25"/>
        <v>0.68260940470466602</v>
      </c>
      <c r="J120" s="302">
        <f t="shared" si="25"/>
        <v>0.67894603136941611</v>
      </c>
      <c r="K120" s="302">
        <f t="shared" si="25"/>
        <v>0.72721543724612547</v>
      </c>
      <c r="L120" s="302">
        <f t="shared" si="25"/>
        <v>0.65492464649815507</v>
      </c>
      <c r="M120" s="302">
        <f t="shared" si="25"/>
        <v>0.70099653151177421</v>
      </c>
      <c r="N120" s="302">
        <f t="shared" si="25"/>
        <v>0.68295906994092215</v>
      </c>
      <c r="O120" s="302">
        <f t="shared" si="25"/>
        <v>0.67597938652118938</v>
      </c>
      <c r="P120" s="302">
        <f t="shared" si="25"/>
        <v>0.58996916179026448</v>
      </c>
      <c r="Q120" s="302">
        <f t="shared" si="25"/>
        <v>0.54585611329148576</v>
      </c>
      <c r="R120" s="302">
        <f t="shared" si="25"/>
        <v>0.60020741953947021</v>
      </c>
      <c r="S120" s="302">
        <f t="shared" si="25"/>
        <v>0.58155698830784752</v>
      </c>
      <c r="T120" s="302">
        <f t="shared" si="25"/>
        <v>0.68988544156059572</v>
      </c>
      <c r="U120" s="302">
        <f t="shared" si="25"/>
        <v>0.66661067863552115</v>
      </c>
      <c r="V120" s="302">
        <f t="shared" si="25"/>
        <v>0.65934194786221301</v>
      </c>
      <c r="W120" s="302">
        <f t="shared" si="25"/>
        <v>0.61043494035483337</v>
      </c>
      <c r="X120" s="302">
        <f t="shared" si="25"/>
        <v>0.62115615225583332</v>
      </c>
      <c r="Y120" s="302">
        <f t="shared" si="25"/>
        <v>0.6157803629141273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5.1798880648041307E-2</v>
      </c>
      <c r="C121" s="302">
        <f t="shared" si="26"/>
        <v>4.2750585548823418E-2</v>
      </c>
      <c r="D121" s="302">
        <f t="shared" si="26"/>
        <v>4.9063915855146051E-2</v>
      </c>
      <c r="E121" s="302">
        <f t="shared" si="26"/>
        <v>4.2353491304289448E-2</v>
      </c>
      <c r="F121" s="302">
        <f t="shared" si="26"/>
        <v>8.6786143236238358E-2</v>
      </c>
      <c r="G121" s="302">
        <f t="shared" si="26"/>
        <v>7.9156086429719053E-2</v>
      </c>
      <c r="H121" s="302">
        <f t="shared" si="26"/>
        <v>8.7941373629253278E-2</v>
      </c>
      <c r="I121" s="302">
        <f t="shared" si="26"/>
        <v>9.6293384965846274E-2</v>
      </c>
      <c r="J121" s="302">
        <f t="shared" si="26"/>
        <v>0.10132228381985076</v>
      </c>
      <c r="K121" s="302">
        <f t="shared" si="26"/>
        <v>6.5821456210927942E-2</v>
      </c>
      <c r="L121" s="302">
        <f t="shared" si="26"/>
        <v>0.11783668453810384</v>
      </c>
      <c r="M121" s="302">
        <f t="shared" si="26"/>
        <v>8.4694283472330323E-2</v>
      </c>
      <c r="N121" s="302">
        <f t="shared" si="26"/>
        <v>9.7964916127547291E-2</v>
      </c>
      <c r="O121" s="302">
        <f t="shared" si="26"/>
        <v>0.1022133943277593</v>
      </c>
      <c r="P121" s="302">
        <f t="shared" si="26"/>
        <v>0.16178086954784945</v>
      </c>
      <c r="Q121" s="302">
        <f t="shared" si="26"/>
        <v>0.1921140748371819</v>
      </c>
      <c r="R121" s="302">
        <f t="shared" si="26"/>
        <v>0.15497083374031964</v>
      </c>
      <c r="S121" s="302">
        <f t="shared" si="26"/>
        <v>0.1678656558662853</v>
      </c>
      <c r="T121" s="302">
        <f t="shared" si="26"/>
        <v>9.0185608438499723E-2</v>
      </c>
      <c r="U121" s="302">
        <f t="shared" si="26"/>
        <v>0.10641336369943546</v>
      </c>
      <c r="V121" s="302">
        <f t="shared" si="26"/>
        <v>0.11134367849742269</v>
      </c>
      <c r="W121" s="302">
        <f t="shared" si="26"/>
        <v>0.14509032861196472</v>
      </c>
      <c r="X121" s="302">
        <f t="shared" si="26"/>
        <v>0.1373479833356771</v>
      </c>
      <c r="Y121" s="302">
        <f t="shared" si="26"/>
        <v>0.14055993015347984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0.10129855210043932</v>
      </c>
      <c r="C122" s="301">
        <f t="shared" si="27"/>
        <v>0.10268549458872553</v>
      </c>
      <c r="D122" s="301">
        <f t="shared" si="27"/>
        <v>0.10171490228935251</v>
      </c>
      <c r="E122" s="301">
        <f t="shared" si="27"/>
        <v>0.10279898386126202</v>
      </c>
      <c r="F122" s="301">
        <f t="shared" si="27"/>
        <v>9.5858176049663402E-2</v>
      </c>
      <c r="G122" s="301">
        <f t="shared" si="27"/>
        <v>9.7083224968203638E-2</v>
      </c>
      <c r="H122" s="301">
        <f t="shared" si="27"/>
        <v>9.5659564243571943E-2</v>
      </c>
      <c r="I122" s="301">
        <f t="shared" si="27"/>
        <v>9.4338261440535559E-2</v>
      </c>
      <c r="J122" s="301">
        <f t="shared" si="27"/>
        <v>9.3824018534847897E-2</v>
      </c>
      <c r="K122" s="301">
        <f t="shared" si="27"/>
        <v>9.9281007477700967E-2</v>
      </c>
      <c r="L122" s="301">
        <f t="shared" si="27"/>
        <v>9.1371285244186778E-2</v>
      </c>
      <c r="M122" s="301">
        <f t="shared" si="27"/>
        <v>9.6507514851405476E-2</v>
      </c>
      <c r="N122" s="301">
        <f t="shared" si="27"/>
        <v>9.4452929061939403E-2</v>
      </c>
      <c r="O122" s="301">
        <f t="shared" si="27"/>
        <v>9.3931701484257696E-2</v>
      </c>
      <c r="P122" s="301">
        <f t="shared" si="27"/>
        <v>8.4638933793324017E-2</v>
      </c>
      <c r="Q122" s="301">
        <f t="shared" si="27"/>
        <v>7.97221234951144E-2</v>
      </c>
      <c r="R122" s="301">
        <f t="shared" si="27"/>
        <v>8.5683202055332974E-2</v>
      </c>
      <c r="S122" s="301">
        <f t="shared" si="27"/>
        <v>8.3680997254177047E-2</v>
      </c>
      <c r="T122" s="301">
        <f t="shared" si="27"/>
        <v>9.612426768755096E-2</v>
      </c>
      <c r="U122" s="301">
        <f t="shared" si="27"/>
        <v>9.3600681824466292E-2</v>
      </c>
      <c r="V122" s="301">
        <f t="shared" si="27"/>
        <v>9.2861648807681843E-2</v>
      </c>
      <c r="W122" s="301">
        <f t="shared" si="27"/>
        <v>8.7431106741491751E-2</v>
      </c>
      <c r="X122" s="301">
        <f t="shared" si="27"/>
        <v>8.8679349880193784E-2</v>
      </c>
      <c r="Y122" s="301">
        <f t="shared" si="27"/>
        <v>8.817065147194901E-2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8.4650420265704074E-2</v>
      </c>
      <c r="C123" s="302">
        <f t="shared" si="28"/>
        <v>8.5969905409417652E-2</v>
      </c>
      <c r="D123" s="302">
        <f t="shared" si="28"/>
        <v>8.5056541537459895E-2</v>
      </c>
      <c r="E123" s="302">
        <f t="shared" si="28"/>
        <v>8.6124576654317858E-2</v>
      </c>
      <c r="F123" s="302">
        <f t="shared" si="28"/>
        <v>7.8996155518030742E-2</v>
      </c>
      <c r="G123" s="302">
        <f t="shared" si="28"/>
        <v>8.0263115706800281E-2</v>
      </c>
      <c r="H123" s="302">
        <f t="shared" si="28"/>
        <v>7.8785742276741469E-2</v>
      </c>
      <c r="I123" s="302">
        <f t="shared" si="28"/>
        <v>7.7425603774371632E-2</v>
      </c>
      <c r="J123" s="302">
        <f t="shared" si="28"/>
        <v>7.7010082261808555E-2</v>
      </c>
      <c r="K123" s="302">
        <f t="shared" si="28"/>
        <v>8.2485084317268642E-2</v>
      </c>
      <c r="L123" s="302">
        <f t="shared" si="28"/>
        <v>7.4285434440762785E-2</v>
      </c>
      <c r="M123" s="302">
        <f t="shared" si="28"/>
        <v>7.9511180657585251E-2</v>
      </c>
      <c r="N123" s="302">
        <f t="shared" si="28"/>
        <v>7.7465264877558115E-2</v>
      </c>
      <c r="O123" s="302">
        <f t="shared" si="28"/>
        <v>7.6673587823005068E-2</v>
      </c>
      <c r="P123" s="302">
        <f t="shared" si="28"/>
        <v>6.6917798443802939E-2</v>
      </c>
      <c r="Q123" s="302">
        <f t="shared" si="28"/>
        <v>6.1914235072413691E-2</v>
      </c>
      <c r="R123" s="302">
        <f t="shared" si="28"/>
        <v>6.8079082308874952E-2</v>
      </c>
      <c r="S123" s="302">
        <f t="shared" si="28"/>
        <v>6.5963639877510319E-2</v>
      </c>
      <c r="T123" s="302">
        <f t="shared" si="28"/>
        <v>7.825089499182665E-2</v>
      </c>
      <c r="U123" s="302">
        <f t="shared" si="28"/>
        <v>7.5610933456343635E-2</v>
      </c>
      <c r="V123" s="302">
        <f t="shared" si="28"/>
        <v>7.4786470938074875E-2</v>
      </c>
      <c r="W123" s="302">
        <f t="shared" si="28"/>
        <v>6.9239148327284145E-2</v>
      </c>
      <c r="X123" s="302">
        <f t="shared" si="28"/>
        <v>7.0455211714203117E-2</v>
      </c>
      <c r="Y123" s="302">
        <f t="shared" si="28"/>
        <v>6.9845457830537402E-2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1.6648131834735267E-2</v>
      </c>
      <c r="C124" s="303">
        <f t="shared" si="29"/>
        <v>1.6715589179307867E-2</v>
      </c>
      <c r="D124" s="303">
        <f t="shared" si="29"/>
        <v>1.6658360751892615E-2</v>
      </c>
      <c r="E124" s="303">
        <f t="shared" si="29"/>
        <v>1.6674407206944165E-2</v>
      </c>
      <c r="F124" s="303">
        <f t="shared" si="29"/>
        <v>1.6862020531632667E-2</v>
      </c>
      <c r="G124" s="303">
        <f t="shared" si="29"/>
        <v>1.6820109261403347E-2</v>
      </c>
      <c r="H124" s="303">
        <f t="shared" si="29"/>
        <v>1.6873821966830491E-2</v>
      </c>
      <c r="I124" s="303">
        <f t="shared" si="29"/>
        <v>1.6912657666163938E-2</v>
      </c>
      <c r="J124" s="303">
        <f t="shared" si="29"/>
        <v>1.6813936273039343E-2</v>
      </c>
      <c r="K124" s="303">
        <f t="shared" si="29"/>
        <v>1.6795923160432331E-2</v>
      </c>
      <c r="L124" s="303">
        <f t="shared" si="29"/>
        <v>1.7085850803424004E-2</v>
      </c>
      <c r="M124" s="303">
        <f t="shared" si="29"/>
        <v>1.6996334193820212E-2</v>
      </c>
      <c r="N124" s="303">
        <f t="shared" si="29"/>
        <v>1.6987664184381291E-2</v>
      </c>
      <c r="O124" s="303">
        <f t="shared" si="29"/>
        <v>1.7258113661252621E-2</v>
      </c>
      <c r="P124" s="303">
        <f t="shared" si="29"/>
        <v>1.7721135349521078E-2</v>
      </c>
      <c r="Q124" s="303">
        <f t="shared" si="29"/>
        <v>1.7807888422700705E-2</v>
      </c>
      <c r="R124" s="303">
        <f t="shared" si="29"/>
        <v>1.7604119746458011E-2</v>
      </c>
      <c r="S124" s="303">
        <f t="shared" si="29"/>
        <v>1.7717357376666732E-2</v>
      </c>
      <c r="T124" s="303">
        <f t="shared" si="29"/>
        <v>1.7873372695724324E-2</v>
      </c>
      <c r="U124" s="303">
        <f t="shared" si="29"/>
        <v>1.798974836812265E-2</v>
      </c>
      <c r="V124" s="303">
        <f t="shared" si="29"/>
        <v>1.8075177869606961E-2</v>
      </c>
      <c r="W124" s="303">
        <f t="shared" si="29"/>
        <v>1.8191958414207614E-2</v>
      </c>
      <c r="X124" s="303">
        <f t="shared" si="29"/>
        <v>1.8224138165990663E-2</v>
      </c>
      <c r="Y124" s="303">
        <f t="shared" si="29"/>
        <v>1.8325193641411601E-2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1.0000000000000002</v>
      </c>
      <c r="E126" s="232">
        <f t="shared" si="30"/>
        <v>0.99999999999999956</v>
      </c>
      <c r="F126" s="232">
        <f t="shared" si="30"/>
        <v>1</v>
      </c>
      <c r="G126" s="232">
        <f t="shared" si="30"/>
        <v>0.99999999999999978</v>
      </c>
      <c r="H126" s="232">
        <f t="shared" si="30"/>
        <v>1.0000000000000004</v>
      </c>
      <c r="I126" s="232">
        <f t="shared" si="30"/>
        <v>0.99999999999999989</v>
      </c>
      <c r="J126" s="232">
        <f t="shared" si="30"/>
        <v>0.99999999999999978</v>
      </c>
      <c r="K126" s="232">
        <f t="shared" si="30"/>
        <v>1</v>
      </c>
      <c r="L126" s="232">
        <f t="shared" si="30"/>
        <v>1</v>
      </c>
      <c r="M126" s="232">
        <f t="shared" si="30"/>
        <v>1.0000000000000004</v>
      </c>
      <c r="N126" s="232">
        <f t="shared" si="30"/>
        <v>1.0000000000000002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0.99999999999999978</v>
      </c>
      <c r="S126" s="232">
        <f t="shared" si="30"/>
        <v>0.99999999999999989</v>
      </c>
      <c r="T126" s="232">
        <f t="shared" si="30"/>
        <v>0.99999999999999967</v>
      </c>
      <c r="U126" s="232">
        <f t="shared" si="30"/>
        <v>0.99999999999999989</v>
      </c>
      <c r="V126" s="232">
        <f t="shared" si="30"/>
        <v>0.99999999999999989</v>
      </c>
      <c r="W126" s="232">
        <f t="shared" si="30"/>
        <v>1</v>
      </c>
      <c r="X126" s="232">
        <f t="shared" si="30"/>
        <v>0.99999999999999989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2.8104499515598208E-2</v>
      </c>
      <c r="C127" s="299">
        <f t="shared" si="31"/>
        <v>2.8096911537416981E-2</v>
      </c>
      <c r="D127" s="299">
        <f t="shared" si="31"/>
        <v>2.8099925246963555E-2</v>
      </c>
      <c r="E127" s="299">
        <f t="shared" si="31"/>
        <v>2.7976446226236636E-2</v>
      </c>
      <c r="F127" s="299">
        <f t="shared" si="31"/>
        <v>2.7248251801399594E-2</v>
      </c>
      <c r="G127" s="299">
        <f t="shared" si="31"/>
        <v>2.7282918815073724E-2</v>
      </c>
      <c r="H127" s="299">
        <f t="shared" si="31"/>
        <v>2.7206299002839333E-2</v>
      </c>
      <c r="I127" s="299">
        <f t="shared" si="31"/>
        <v>2.723658878167028E-2</v>
      </c>
      <c r="J127" s="299">
        <f t="shared" si="31"/>
        <v>2.7865194223682617E-2</v>
      </c>
      <c r="K127" s="299">
        <f t="shared" si="31"/>
        <v>2.8058321122867335E-2</v>
      </c>
      <c r="L127" s="299">
        <f t="shared" si="31"/>
        <v>2.7747667723400569E-2</v>
      </c>
      <c r="M127" s="299">
        <f t="shared" si="31"/>
        <v>2.7866308498071864E-2</v>
      </c>
      <c r="N127" s="299">
        <f t="shared" si="31"/>
        <v>2.7880009695742815E-2</v>
      </c>
      <c r="O127" s="299">
        <f t="shared" si="31"/>
        <v>2.7810926906158266E-2</v>
      </c>
      <c r="P127" s="299">
        <f t="shared" si="31"/>
        <v>2.7352715098260788E-2</v>
      </c>
      <c r="Q127" s="299">
        <f t="shared" si="31"/>
        <v>2.7275797948943435E-2</v>
      </c>
      <c r="R127" s="299">
        <f t="shared" si="31"/>
        <v>2.7445288494455097E-2</v>
      </c>
      <c r="S127" s="299">
        <f t="shared" si="31"/>
        <v>2.7464441794880463E-2</v>
      </c>
      <c r="T127" s="299">
        <f t="shared" si="31"/>
        <v>2.7724086741445917E-2</v>
      </c>
      <c r="U127" s="299">
        <f t="shared" si="31"/>
        <v>2.7562265882679057E-2</v>
      </c>
      <c r="V127" s="299">
        <f t="shared" si="31"/>
        <v>2.7561144683748803E-2</v>
      </c>
      <c r="W127" s="299">
        <f t="shared" si="31"/>
        <v>2.7375825911841435E-2</v>
      </c>
      <c r="X127" s="299">
        <f t="shared" si="31"/>
        <v>2.7363915110686494E-2</v>
      </c>
      <c r="Y127" s="299">
        <f t="shared" si="31"/>
        <v>2.7309635257036464E-2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3.113005549349596E-3</v>
      </c>
      <c r="C128" s="233">
        <f t="shared" si="32"/>
        <v>3.1121650640681055E-3</v>
      </c>
      <c r="D128" s="233">
        <f t="shared" si="32"/>
        <v>3.1124988787491824E-3</v>
      </c>
      <c r="E128" s="233">
        <f t="shared" si="32"/>
        <v>3.098821678180718E-3</v>
      </c>
      <c r="F128" s="233">
        <f t="shared" si="32"/>
        <v>3.0181629464973805E-3</v>
      </c>
      <c r="G128" s="233">
        <f t="shared" si="32"/>
        <v>3.022002851416768E-3</v>
      </c>
      <c r="H128" s="233">
        <f t="shared" si="32"/>
        <v>3.0135160288514572E-3</v>
      </c>
      <c r="I128" s="233">
        <f t="shared" si="32"/>
        <v>3.0168710876930841E-3</v>
      </c>
      <c r="J128" s="233">
        <f t="shared" si="32"/>
        <v>3.0864988079180849E-3</v>
      </c>
      <c r="K128" s="233">
        <f t="shared" si="32"/>
        <v>3.1078905821625277E-3</v>
      </c>
      <c r="L128" s="233">
        <f t="shared" si="32"/>
        <v>3.0734809405345877E-3</v>
      </c>
      <c r="M128" s="233">
        <f t="shared" si="32"/>
        <v>3.108714705616879E-3</v>
      </c>
      <c r="N128" s="233">
        <f t="shared" si="32"/>
        <v>3.0881398493005892E-3</v>
      </c>
      <c r="O128" s="233">
        <f t="shared" si="32"/>
        <v>3.0804878679080061E-3</v>
      </c>
      <c r="P128" s="233">
        <f t="shared" si="32"/>
        <v>3.099222089613583E-3</v>
      </c>
      <c r="Q128" s="233">
        <f t="shared" si="32"/>
        <v>3.0808498891496186E-3</v>
      </c>
      <c r="R128" s="233">
        <f t="shared" si="32"/>
        <v>3.0754046542602197E-3</v>
      </c>
      <c r="S128" s="233">
        <f t="shared" si="32"/>
        <v>3.0557363014629369E-3</v>
      </c>
      <c r="T128" s="233">
        <f t="shared" si="32"/>
        <v>3.0708689841237222E-3</v>
      </c>
      <c r="U128" s="233">
        <f t="shared" si="32"/>
        <v>3.0617884073719038E-3</v>
      </c>
      <c r="V128" s="233">
        <f t="shared" si="32"/>
        <v>3.0528206452962682E-3</v>
      </c>
      <c r="W128" s="233">
        <f t="shared" si="32"/>
        <v>3.0322937412314535E-3</v>
      </c>
      <c r="X128" s="233">
        <f t="shared" si="32"/>
        <v>3.0309744368235609E-3</v>
      </c>
      <c r="Y128" s="233">
        <f t="shared" si="32"/>
        <v>3.0249621082447647E-3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0.13545051718459913</v>
      </c>
      <c r="C129" s="233">
        <f t="shared" si="33"/>
        <v>0.13541394668568449</v>
      </c>
      <c r="D129" s="233">
        <f t="shared" si="33"/>
        <v>0.13542847135339839</v>
      </c>
      <c r="E129" s="233">
        <f t="shared" si="33"/>
        <v>0.1348333603388924</v>
      </c>
      <c r="F129" s="233">
        <f t="shared" si="33"/>
        <v>0.13132380446153635</v>
      </c>
      <c r="G129" s="233">
        <f t="shared" si="33"/>
        <v>0.1314908832216046</v>
      </c>
      <c r="H129" s="233">
        <f t="shared" si="33"/>
        <v>0.13112161163262023</v>
      </c>
      <c r="I129" s="233">
        <f t="shared" si="33"/>
        <v>0.13126759417202757</v>
      </c>
      <c r="J129" s="233">
        <f t="shared" si="33"/>
        <v>0.1342971778220893</v>
      </c>
      <c r="K129" s="233">
        <f t="shared" si="33"/>
        <v>0.13522795897200132</v>
      </c>
      <c r="L129" s="233">
        <f t="shared" si="33"/>
        <v>0.13373075516662578</v>
      </c>
      <c r="M129" s="233">
        <f t="shared" si="33"/>
        <v>0.13413221217197582</v>
      </c>
      <c r="N129" s="233">
        <f t="shared" si="33"/>
        <v>0.13436858145451391</v>
      </c>
      <c r="O129" s="233">
        <f t="shared" si="33"/>
        <v>0.13403563478266206</v>
      </c>
      <c r="P129" s="233">
        <f t="shared" si="33"/>
        <v>0.13166291362913127</v>
      </c>
      <c r="Q129" s="233">
        <f t="shared" si="33"/>
        <v>0.13114793409423911</v>
      </c>
      <c r="R129" s="233">
        <f t="shared" si="33"/>
        <v>0.13183400333709563</v>
      </c>
      <c r="S129" s="233">
        <f t="shared" si="33"/>
        <v>0.131811672416731</v>
      </c>
      <c r="T129" s="233">
        <f t="shared" si="33"/>
        <v>0.13320680804959847</v>
      </c>
      <c r="U129" s="233">
        <f t="shared" si="33"/>
        <v>0.13231222701624995</v>
      </c>
      <c r="V129" s="233">
        <f t="shared" si="33"/>
        <v>0.13251725772302395</v>
      </c>
      <c r="W129" s="233">
        <f t="shared" si="33"/>
        <v>0.1319386518894054</v>
      </c>
      <c r="X129" s="233">
        <f t="shared" si="33"/>
        <v>0.1318812474095418</v>
      </c>
      <c r="Y129" s="233">
        <f t="shared" si="33"/>
        <v>0.13161964395186337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4.2457835989251097E-2</v>
      </c>
      <c r="C130" s="233">
        <f t="shared" si="34"/>
        <v>4.2446372731101648E-2</v>
      </c>
      <c r="D130" s="233">
        <f t="shared" si="34"/>
        <v>4.2450925581636399E-2</v>
      </c>
      <c r="E130" s="233">
        <f t="shared" si="34"/>
        <v>4.2264384205682418E-2</v>
      </c>
      <c r="F130" s="233">
        <f t="shared" si="34"/>
        <v>4.1164291338315818E-2</v>
      </c>
      <c r="G130" s="233">
        <f t="shared" si="34"/>
        <v>4.1216663250507157E-2</v>
      </c>
      <c r="H130" s="233">
        <f t="shared" si="34"/>
        <v>4.1100912695348921E-2</v>
      </c>
      <c r="I130" s="233">
        <f t="shared" si="34"/>
        <v>4.114667186145831E-2</v>
      </c>
      <c r="J130" s="233">
        <f t="shared" si="34"/>
        <v>4.2096314346431137E-2</v>
      </c>
      <c r="K130" s="233">
        <f t="shared" si="34"/>
        <v>4.2388073685754951E-2</v>
      </c>
      <c r="L130" s="233">
        <f t="shared" si="34"/>
        <v>4.1918765521176453E-2</v>
      </c>
      <c r="M130" s="233">
        <f t="shared" si="34"/>
        <v>4.2399313787291913E-2</v>
      </c>
      <c r="N130" s="233">
        <f t="shared" si="34"/>
        <v>4.2118696274367165E-2</v>
      </c>
      <c r="O130" s="233">
        <f t="shared" si="34"/>
        <v>4.2014331998168855E-2</v>
      </c>
      <c r="P130" s="233">
        <f t="shared" si="34"/>
        <v>4.2151429227408992E-2</v>
      </c>
      <c r="Q130" s="233">
        <f t="shared" si="34"/>
        <v>4.2019269553935257E-2</v>
      </c>
      <c r="R130" s="233">
        <f t="shared" si="34"/>
        <v>4.194500277663854E-2</v>
      </c>
      <c r="S130" s="233">
        <f t="shared" si="34"/>
        <v>4.1676748935131486E-2</v>
      </c>
      <c r="T130" s="233">
        <f t="shared" si="34"/>
        <v>4.1883141422489299E-2</v>
      </c>
      <c r="U130" s="233">
        <f t="shared" si="34"/>
        <v>4.1759292739181622E-2</v>
      </c>
      <c r="V130" s="233">
        <f t="shared" si="34"/>
        <v>4.1636982719054104E-2</v>
      </c>
      <c r="W130" s="233">
        <f t="shared" si="34"/>
        <v>4.1357019220006334E-2</v>
      </c>
      <c r="X130" s="233">
        <f t="shared" si="34"/>
        <v>4.1339025416499676E-2</v>
      </c>
      <c r="Y130" s="233">
        <f t="shared" si="34"/>
        <v>4.1257024129747931E-2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0.27185712740482104</v>
      </c>
      <c r="C131" s="300">
        <f t="shared" si="35"/>
        <v>0.30484243909523639</v>
      </c>
      <c r="D131" s="300">
        <f t="shared" si="35"/>
        <v>0.28034565345699397</v>
      </c>
      <c r="E131" s="300">
        <f t="shared" si="35"/>
        <v>0.29225739597699102</v>
      </c>
      <c r="F131" s="300">
        <f t="shared" si="35"/>
        <v>0.2427957981151945</v>
      </c>
      <c r="G131" s="300">
        <f t="shared" si="35"/>
        <v>0.24316651039106615</v>
      </c>
      <c r="H131" s="300">
        <f t="shared" si="35"/>
        <v>0.24463759501345461</v>
      </c>
      <c r="I131" s="300">
        <f t="shared" si="35"/>
        <v>0.24160919371375683</v>
      </c>
      <c r="J131" s="300">
        <f t="shared" si="35"/>
        <v>0.20222221333921347</v>
      </c>
      <c r="K131" s="300">
        <f t="shared" si="35"/>
        <v>0.23888995663958551</v>
      </c>
      <c r="L131" s="300">
        <f t="shared" si="35"/>
        <v>0.20021199774658266</v>
      </c>
      <c r="M131" s="300">
        <f t="shared" si="35"/>
        <v>0.21698587873768982</v>
      </c>
      <c r="N131" s="300">
        <f t="shared" si="35"/>
        <v>0.20496476750798051</v>
      </c>
      <c r="O131" s="300">
        <f t="shared" si="35"/>
        <v>0.20664191307274368</v>
      </c>
      <c r="P131" s="300">
        <f t="shared" si="35"/>
        <v>0.21038033880391874</v>
      </c>
      <c r="Q131" s="300">
        <f t="shared" si="35"/>
        <v>0.21477445142014495</v>
      </c>
      <c r="R131" s="300">
        <f t="shared" si="35"/>
        <v>0.20681771001333882</v>
      </c>
      <c r="S131" s="300">
        <f t="shared" si="35"/>
        <v>0.20575278715155557</v>
      </c>
      <c r="T131" s="300">
        <f t="shared" si="35"/>
        <v>0.22430310070765075</v>
      </c>
      <c r="U131" s="300">
        <f t="shared" si="35"/>
        <v>0.22087706147116817</v>
      </c>
      <c r="V131" s="300">
        <f t="shared" si="35"/>
        <v>0.21997094134864537</v>
      </c>
      <c r="W131" s="300">
        <f t="shared" si="35"/>
        <v>0.22214224427336718</v>
      </c>
      <c r="X131" s="300">
        <f t="shared" si="35"/>
        <v>0.22452340392658271</v>
      </c>
      <c r="Y131" s="300">
        <f t="shared" si="35"/>
        <v>0.22837973771996076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0.51901701435638092</v>
      </c>
      <c r="C132" s="235">
        <f t="shared" si="36"/>
        <v>0.48608816488649226</v>
      </c>
      <c r="D132" s="235">
        <f t="shared" si="36"/>
        <v>0.51056252548225867</v>
      </c>
      <c r="E132" s="235">
        <f t="shared" si="36"/>
        <v>0.49956959157401643</v>
      </c>
      <c r="F132" s="235">
        <f t="shared" si="36"/>
        <v>0.55444969133705635</v>
      </c>
      <c r="G132" s="235">
        <f t="shared" si="36"/>
        <v>0.55382102147033141</v>
      </c>
      <c r="H132" s="235">
        <f t="shared" si="36"/>
        <v>0.55292006562688578</v>
      </c>
      <c r="I132" s="235">
        <f t="shared" si="36"/>
        <v>0.5557230803833938</v>
      </c>
      <c r="J132" s="235">
        <f t="shared" si="36"/>
        <v>0.59043260146066523</v>
      </c>
      <c r="K132" s="235">
        <f t="shared" si="36"/>
        <v>0.55232779899762829</v>
      </c>
      <c r="L132" s="235">
        <f t="shared" si="36"/>
        <v>0.59331733290168009</v>
      </c>
      <c r="M132" s="235">
        <f t="shared" si="36"/>
        <v>0.57550757209935399</v>
      </c>
      <c r="N132" s="235">
        <f t="shared" si="36"/>
        <v>0.58757980521809527</v>
      </c>
      <c r="O132" s="235">
        <f t="shared" si="36"/>
        <v>0.58641670537235924</v>
      </c>
      <c r="P132" s="235">
        <f t="shared" si="36"/>
        <v>0.58535338115166657</v>
      </c>
      <c r="Q132" s="235">
        <f t="shared" si="36"/>
        <v>0.58170169709358754</v>
      </c>
      <c r="R132" s="235">
        <f t="shared" si="36"/>
        <v>0.58888259072421145</v>
      </c>
      <c r="S132" s="235">
        <f t="shared" si="36"/>
        <v>0.59023861340023842</v>
      </c>
      <c r="T132" s="235">
        <f t="shared" si="36"/>
        <v>0.56981199409469152</v>
      </c>
      <c r="U132" s="235">
        <f t="shared" si="36"/>
        <v>0.57442736448334919</v>
      </c>
      <c r="V132" s="235">
        <f t="shared" si="36"/>
        <v>0.57526085288023143</v>
      </c>
      <c r="W132" s="235">
        <f t="shared" si="36"/>
        <v>0.57415396496414828</v>
      </c>
      <c r="X132" s="235">
        <f t="shared" si="36"/>
        <v>0.57186143369986564</v>
      </c>
      <c r="Y132" s="235">
        <f t="shared" si="36"/>
        <v>0.56840899683314694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0.58161692628098483</v>
      </c>
      <c r="C146" s="322">
        <f>IF(C$32=0,0,C$32/PPA_fec!C$32)</f>
        <v>0.579269756045655</v>
      </c>
      <c r="D146" s="322">
        <f>IF(D$32=0,0,D$32/PPA_fec!D$32)</f>
        <v>0.58125978961699587</v>
      </c>
      <c r="E146" s="322">
        <f>IF(E$32=0,0,E$32/PPA_fec!E$32)</f>
        <v>0.58515745932338259</v>
      </c>
      <c r="F146" s="322">
        <f>IF(F$32=0,0,F$32/PPA_fec!F$32)</f>
        <v>0.58104452616574565</v>
      </c>
      <c r="G146" s="322">
        <f>IF(G$32=0,0,G$32/PPA_fec!G$32)</f>
        <v>0.59012144249606802</v>
      </c>
      <c r="H146" s="322">
        <f>IF(H$32=0,0,H$32/PPA_fec!H$32)</f>
        <v>0.59073345346587913</v>
      </c>
      <c r="I146" s="322">
        <f>IF(I$32=0,0,I$32/PPA_fec!I$32)</f>
        <v>0.59488220496497979</v>
      </c>
      <c r="J146" s="322">
        <f>IF(J$32=0,0,J$32/PPA_fec!J$32)</f>
        <v>0.59837499802967187</v>
      </c>
      <c r="K146" s="322">
        <f>IF(K$32=0,0,K$32/PPA_fec!K$32)</f>
        <v>0.59901673685232837</v>
      </c>
      <c r="L146" s="322">
        <f>IF(L$32=0,0,L$32/PPA_fec!L$32)</f>
        <v>0.59296799980040205</v>
      </c>
      <c r="M146" s="322">
        <f>IF(M$32=0,0,M$32/PPA_fec!M$32)</f>
        <v>0.61063124480547692</v>
      </c>
      <c r="N146" s="322">
        <f>IF(N$32=0,0,N$32/PPA_fec!N$32)</f>
        <v>0.61094289322433715</v>
      </c>
      <c r="O146" s="322">
        <f>IF(O$32=0,0,O$32/PPA_fec!O$32)</f>
        <v>0.60136889289576234</v>
      </c>
      <c r="P146" s="322">
        <f>IF(P$32=0,0,P$32/PPA_fec!P$32)</f>
        <v>0.5856561953404914</v>
      </c>
      <c r="Q146" s="322">
        <f>IF(Q$32=0,0,Q$32/PPA_fec!Q$32)</f>
        <v>0.58280310722879081</v>
      </c>
      <c r="R146" s="322">
        <f>IF(R$32=0,0,R$32/PPA_fec!R$32)</f>
        <v>0.58954908597629663</v>
      </c>
      <c r="S146" s="322">
        <f>IF(S$32=0,0,S$32/PPA_fec!S$32)</f>
        <v>0.58578107814060376</v>
      </c>
      <c r="T146" s="322">
        <f>IF(T$32=0,0,T$32/PPA_fec!T$32)</f>
        <v>0.58788051908674477</v>
      </c>
      <c r="U146" s="322">
        <f>IF(U$32=0,0,U$32/PPA_fec!U$32)</f>
        <v>0.60302826397970022</v>
      </c>
      <c r="V146" s="322">
        <f>IF(V$32=0,0,V$32/PPA_fec!V$32)</f>
        <v>0.60017814519524038</v>
      </c>
      <c r="W146" s="322">
        <f>IF(W$32=0,0,W$32/PPA_fec!W$32)</f>
        <v>0.60271567354303812</v>
      </c>
      <c r="X146" s="322">
        <f>IF(X$32=0,0,X$32/PPA_fec!X$32)</f>
        <v>0.60165141247275011</v>
      </c>
      <c r="Y146" s="322">
        <f>IF(Y$32=0,0,Y$32/PPA_fec!Y$32)</f>
        <v>0.59833356652154712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0.35908805964388996</v>
      </c>
      <c r="C147" s="305">
        <f>IF(C$33=0,0,C$33/PPA_fec!C$33)</f>
        <v>0.35908805964388996</v>
      </c>
      <c r="D147" s="305">
        <f>IF(D$33=0,0,D$33/PPA_fec!D$33)</f>
        <v>0.35908805964388996</v>
      </c>
      <c r="E147" s="305">
        <f>IF(E$33=0,0,E$33/PPA_fec!E$33)</f>
        <v>0.36184416175346018</v>
      </c>
      <c r="F147" s="305">
        <f>IF(F$33=0,0,F$33/PPA_fec!F$33)</f>
        <v>0.36334354485312659</v>
      </c>
      <c r="G147" s="305">
        <f>IF(G$33=0,0,G$33/PPA_fec!G$33)</f>
        <v>0.368102382945385</v>
      </c>
      <c r="H147" s="305">
        <f>IF(H$33=0,0,H$33/PPA_fec!H$33)</f>
        <v>0.36966084286344036</v>
      </c>
      <c r="I147" s="305">
        <f>IF(I$33=0,0,I$33/PPA_fec!I$33)</f>
        <v>0.37311375267730379</v>
      </c>
      <c r="J147" s="305">
        <f>IF(J$33=0,0,J$33/PPA_fec!J$33)</f>
        <v>0.37311375267730384</v>
      </c>
      <c r="K147" s="305">
        <f>IF(K$33=0,0,K$33/PPA_fec!K$33)</f>
        <v>0.37311375267730379</v>
      </c>
      <c r="L147" s="305">
        <f>IF(L$33=0,0,L$33/PPA_fec!L$33)</f>
        <v>0.37572170760785456</v>
      </c>
      <c r="M147" s="305">
        <f>IF(M$33=0,0,M$33/PPA_fec!M$33)</f>
        <v>0.38488652396922335</v>
      </c>
      <c r="N147" s="305">
        <f>IF(N$33=0,0,N$33/PPA_fec!N$33)</f>
        <v>0.38488652396922346</v>
      </c>
      <c r="O147" s="305">
        <f>IF(O$33=0,0,O$33/PPA_fec!O$33)</f>
        <v>0.38488652396922346</v>
      </c>
      <c r="P147" s="305">
        <f>IF(P$33=0,0,P$33/PPA_fec!P$33)</f>
        <v>0.38488652396922329</v>
      </c>
      <c r="Q147" s="305">
        <f>IF(Q$33=0,0,Q$33/PPA_fec!Q$33)</f>
        <v>0.38488652396922324</v>
      </c>
      <c r="R147" s="305">
        <f>IF(R$33=0,0,R$33/PPA_fec!R$33)</f>
        <v>0.38488652396922346</v>
      </c>
      <c r="S147" s="305">
        <f>IF(S$33=0,0,S$33/PPA_fec!S$33)</f>
        <v>0.38488652396922335</v>
      </c>
      <c r="T147" s="305">
        <f>IF(T$33=0,0,T$33/PPA_fec!T$33)</f>
        <v>0.38966733500777623</v>
      </c>
      <c r="U147" s="305">
        <f>IF(U$33=0,0,U$33/PPA_fec!U$33)</f>
        <v>0.40231032419614915</v>
      </c>
      <c r="V147" s="305">
        <f>IF(V$33=0,0,V$33/PPA_fec!V$33)</f>
        <v>0.40231032419614915</v>
      </c>
      <c r="W147" s="305">
        <f>IF(W$33=0,0,W$33/PPA_fec!W$33)</f>
        <v>0.40662152137081747</v>
      </c>
      <c r="X147" s="305">
        <f>IF(X$33=0,0,X$33/PPA_fec!X$33)</f>
        <v>0.40662152137081725</v>
      </c>
      <c r="Y147" s="305">
        <f>IF(Y$33=0,0,Y$33/PPA_fec!Y$33)</f>
        <v>0.40662152137081736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9.3329531867703916E-2</v>
      </c>
      <c r="C148" s="306">
        <f>IF(C$34=0,0,C$34/PPA_fec!C$34)</f>
        <v>9.332953186770393E-2</v>
      </c>
      <c r="D148" s="306">
        <f>IF(D$34=0,0,D$34/PPA_fec!D$34)</f>
        <v>9.3329531867703958E-2</v>
      </c>
      <c r="E148" s="306">
        <f>IF(E$34=0,0,E$34/PPA_fec!E$34)</f>
        <v>9.4045862340849856E-2</v>
      </c>
      <c r="F148" s="306">
        <f>IF(F$34=0,0,F$34/PPA_fec!F$34)</f>
        <v>9.4435562635872231E-2</v>
      </c>
      <c r="G148" s="306">
        <f>IF(G$34=0,0,G$34/PPA_fec!G$34)</f>
        <v>9.5672418386033228E-2</v>
      </c>
      <c r="H148" s="306">
        <f>IF(H$34=0,0,H$34/PPA_fec!H$34)</f>
        <v>9.6077473164883007E-2</v>
      </c>
      <c r="I148" s="306">
        <f>IF(I$34=0,0,I$34/PPA_fec!I$34)</f>
        <v>9.6974908899250978E-2</v>
      </c>
      <c r="J148" s="306">
        <f>IF(J$34=0,0,J$34/PPA_fec!J$34)</f>
        <v>9.6974908899250964E-2</v>
      </c>
      <c r="K148" s="306">
        <f>IF(K$34=0,0,K$34/PPA_fec!K$34)</f>
        <v>9.6974908899250922E-2</v>
      </c>
      <c r="L148" s="306">
        <f>IF(L$34=0,0,L$34/PPA_fec!L$34)</f>
        <v>9.7652734870523214E-2</v>
      </c>
      <c r="M148" s="306">
        <f>IF(M$34=0,0,M$34/PPA_fec!M$34)</f>
        <v>0.10003473560178748</v>
      </c>
      <c r="N148" s="306">
        <f>IF(N$34=0,0,N$34/PPA_fec!N$34)</f>
        <v>0.10003473560178749</v>
      </c>
      <c r="O148" s="306">
        <f>IF(O$34=0,0,O$34/PPA_fec!O$34)</f>
        <v>0.10003473560178752</v>
      </c>
      <c r="P148" s="306">
        <f>IF(P$34=0,0,P$34/PPA_fec!P$34)</f>
        <v>0.10003473560178751</v>
      </c>
      <c r="Q148" s="306">
        <f>IF(Q$34=0,0,Q$34/PPA_fec!Q$34)</f>
        <v>0.10003473560178748</v>
      </c>
      <c r="R148" s="306">
        <f>IF(R$34=0,0,R$34/PPA_fec!R$34)</f>
        <v>0.10003473560178745</v>
      </c>
      <c r="S148" s="306">
        <f>IF(S$34=0,0,S$34/PPA_fec!S$34)</f>
        <v>0.10003473560178748</v>
      </c>
      <c r="T148" s="306">
        <f>IF(T$34=0,0,T$34/PPA_fec!T$34)</f>
        <v>0.10127730227643152</v>
      </c>
      <c r="U148" s="306">
        <f>IF(U$34=0,0,U$34/PPA_fec!U$34)</f>
        <v>0.10456330477823976</v>
      </c>
      <c r="V148" s="306">
        <f>IF(V$34=0,0,V$34/PPA_fec!V$34)</f>
        <v>0.10456330477823973</v>
      </c>
      <c r="W148" s="306">
        <f>IF(W$34=0,0,W$34/PPA_fec!W$34)</f>
        <v>0.10568381548110239</v>
      </c>
      <c r="X148" s="306">
        <f>IF(X$34=0,0,X$34/PPA_fec!X$34)</f>
        <v>0.10568381548110239</v>
      </c>
      <c r="Y148" s="306">
        <f>IF(Y$34=0,0,Y$34/PPA_fec!Y$34)</f>
        <v>0.10568381548110242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0.51162941114429406</v>
      </c>
      <c r="C149" s="306">
        <f>IF(C$35=0,0,C$35/PPA_fec!C$35)</f>
        <v>0.51162941114429394</v>
      </c>
      <c r="D149" s="306">
        <f>IF(D$35=0,0,D$35/PPA_fec!D$35)</f>
        <v>0.51162941114429406</v>
      </c>
      <c r="E149" s="306">
        <f>IF(E$35=0,0,E$35/PPA_fec!E$35)</f>
        <v>0.51555631113860545</v>
      </c>
      <c r="F149" s="306">
        <f>IF(F$35=0,0,F$35/PPA_fec!F$35)</f>
        <v>0.5176926352846184</v>
      </c>
      <c r="G149" s="306">
        <f>IF(G$35=0,0,G$35/PPA_fec!G$35)</f>
        <v>0.52447303765524556</v>
      </c>
      <c r="H149" s="306">
        <f>IF(H$35=0,0,H$35/PPA_fec!H$35)</f>
        <v>0.52669353457446144</v>
      </c>
      <c r="I149" s="306">
        <f>IF(I$35=0,0,I$35/PPA_fec!I$35)</f>
        <v>0.53161324762911788</v>
      </c>
      <c r="J149" s="306">
        <f>IF(J$35=0,0,J$35/PPA_fec!J$35)</f>
        <v>0.53161324762911777</v>
      </c>
      <c r="K149" s="306">
        <f>IF(K$35=0,0,K$35/PPA_fec!K$35)</f>
        <v>0.53161324762911777</v>
      </c>
      <c r="L149" s="306">
        <f>IF(L$35=0,0,L$35/PPA_fec!L$35)</f>
        <v>0.53532906721591189</v>
      </c>
      <c r="M149" s="306">
        <f>IF(M$35=0,0,M$35/PPA_fec!M$35)</f>
        <v>0.54838711655028061</v>
      </c>
      <c r="N149" s="306">
        <f>IF(N$35=0,0,N$35/PPA_fec!N$35)</f>
        <v>0.54838711655028072</v>
      </c>
      <c r="O149" s="306">
        <f>IF(O$35=0,0,O$35/PPA_fec!O$35)</f>
        <v>0.54838711655028061</v>
      </c>
      <c r="P149" s="306">
        <f>IF(P$35=0,0,P$35/PPA_fec!P$35)</f>
        <v>0.54838711655028061</v>
      </c>
      <c r="Q149" s="306">
        <f>IF(Q$35=0,0,Q$35/PPA_fec!Q$35)</f>
        <v>0.5483871165502805</v>
      </c>
      <c r="R149" s="306">
        <f>IF(R$35=0,0,R$35/PPA_fec!R$35)</f>
        <v>0.54838711655028072</v>
      </c>
      <c r="S149" s="306">
        <f>IF(S$35=0,0,S$35/PPA_fec!S$35)</f>
        <v>0.54838711655028061</v>
      </c>
      <c r="T149" s="306">
        <f>IF(T$35=0,0,T$35/PPA_fec!T$35)</f>
        <v>0.55519882602029946</v>
      </c>
      <c r="U149" s="306">
        <f>IF(U$35=0,0,U$35/PPA_fec!U$35)</f>
        <v>0.57321258320277357</v>
      </c>
      <c r="V149" s="306">
        <f>IF(V$35=0,0,V$35/PPA_fec!V$35)</f>
        <v>0.57321258320277368</v>
      </c>
      <c r="W149" s="306">
        <f>IF(W$35=0,0,W$35/PPA_fec!W$35)</f>
        <v>0.57935518586683843</v>
      </c>
      <c r="X149" s="306">
        <f>IF(X$35=0,0,X$35/PPA_fec!X$35)</f>
        <v>0.57935518586683854</v>
      </c>
      <c r="Y149" s="306">
        <f>IF(Y$35=0,0,Y$35/PPA_fec!Y$35)</f>
        <v>0.57935518586683854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0.3606021008991398</v>
      </c>
      <c r="C150" s="306">
        <f>IF(C$36=0,0,C$36/PPA_fec!C$36)</f>
        <v>0.3606021008991398</v>
      </c>
      <c r="D150" s="306">
        <f>IF(D$36=0,0,D$36/PPA_fec!D$36)</f>
        <v>0.3606021008991398</v>
      </c>
      <c r="E150" s="306">
        <f>IF(E$36=0,0,E$36/PPA_fec!E$36)</f>
        <v>0.36336982370225718</v>
      </c>
      <c r="F150" s="306">
        <f>IF(F$36=0,0,F$36/PPA_fec!F$36)</f>
        <v>0.36487552872717122</v>
      </c>
      <c r="G150" s="306">
        <f>IF(G$36=0,0,G$36/PPA_fec!G$36)</f>
        <v>0.36965443175059426</v>
      </c>
      <c r="H150" s="306">
        <f>IF(H$36=0,0,H$36/PPA_fec!H$36)</f>
        <v>0.37121946268249173</v>
      </c>
      <c r="I150" s="306">
        <f>IF(I$36=0,0,I$36/PPA_fec!I$36)</f>
        <v>0.37468693117567736</v>
      </c>
      <c r="J150" s="306">
        <f>IF(J$36=0,0,J$36/PPA_fec!J$36)</f>
        <v>0.37468693117567742</v>
      </c>
      <c r="K150" s="306">
        <f>IF(K$36=0,0,K$36/PPA_fec!K$36)</f>
        <v>0.37468693117567753</v>
      </c>
      <c r="L150" s="306">
        <f>IF(L$36=0,0,L$36/PPA_fec!L$36)</f>
        <v>0.3773058821592874</v>
      </c>
      <c r="M150" s="306">
        <f>IF(M$36=0,0,M$36/PPA_fec!M$36)</f>
        <v>0.38650934060216019</v>
      </c>
      <c r="N150" s="306">
        <f>IF(N$36=0,0,N$36/PPA_fec!N$36)</f>
        <v>0.3865093406021603</v>
      </c>
      <c r="O150" s="306">
        <f>IF(O$36=0,0,O$36/PPA_fec!O$36)</f>
        <v>0.38650934060216025</v>
      </c>
      <c r="P150" s="306">
        <f>IF(P$36=0,0,P$36/PPA_fec!P$36)</f>
        <v>0.38650934060216025</v>
      </c>
      <c r="Q150" s="306">
        <f>IF(Q$36=0,0,Q$36/PPA_fec!Q$36)</f>
        <v>0.3865093406021603</v>
      </c>
      <c r="R150" s="306">
        <f>IF(R$36=0,0,R$36/PPA_fec!R$36)</f>
        <v>0.38650934060216019</v>
      </c>
      <c r="S150" s="306">
        <f>IF(S$36=0,0,S$36/PPA_fec!S$36)</f>
        <v>0.38650934060216013</v>
      </c>
      <c r="T150" s="306">
        <f>IF(T$36=0,0,T$36/PPA_fec!T$36)</f>
        <v>0.39131030921752902</v>
      </c>
      <c r="U150" s="306">
        <f>IF(U$36=0,0,U$36/PPA_fec!U$36)</f>
        <v>0.40400660568445579</v>
      </c>
      <c r="V150" s="306">
        <f>IF(V$36=0,0,V$36/PPA_fec!V$36)</f>
        <v>0.4040066056844559</v>
      </c>
      <c r="W150" s="306">
        <f>IF(W$36=0,0,W$36/PPA_fec!W$36)</f>
        <v>0.40833598037911306</v>
      </c>
      <c r="X150" s="306">
        <f>IF(X$36=0,0,X$36/PPA_fec!X$36)</f>
        <v>0.40833598037911312</v>
      </c>
      <c r="Y150" s="306">
        <f>IF(Y$36=0,0,Y$36/PPA_fec!Y$36)</f>
        <v>0.40833598037911306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0.52772200601547214</v>
      </c>
      <c r="C151" s="307">
        <f>IF(C$37=0,0,C$37/PPA_fec!C$37)</f>
        <v>0.52130880973978611</v>
      </c>
      <c r="D151" s="307">
        <f>IF(D$37=0,0,D$37/PPA_fec!D$37)</f>
        <v>0.52610158306417532</v>
      </c>
      <c r="E151" s="307">
        <f>IF(E$37=0,0,E$37/PPA_fec!E$37)</f>
        <v>0.53628988301117719</v>
      </c>
      <c r="F151" s="307">
        <f>IF(F$37=0,0,F$37/PPA_fec!F$37)</f>
        <v>0.62921417167741089</v>
      </c>
      <c r="G151" s="307">
        <f>IF(G$37=0,0,G$37/PPA_fec!G$37)</f>
        <v>0.63302201165070215</v>
      </c>
      <c r="H151" s="307">
        <f>IF(H$37=0,0,H$37/PPA_fec!H$37)</f>
        <v>0.64363066105139466</v>
      </c>
      <c r="I151" s="307">
        <f>IF(I$37=0,0,I$37/PPA_fec!I$37)</f>
        <v>0.64859183166141599</v>
      </c>
      <c r="J151" s="307">
        <f>IF(J$37=0,0,J$37/PPA_fec!J$37)</f>
        <v>0.60130039424134141</v>
      </c>
      <c r="K151" s="307">
        <f>IF(K$37=0,0,K$37/PPA_fec!K$37)</f>
        <v>0.56205549436772861</v>
      </c>
      <c r="L151" s="307">
        <f>IF(L$37=0,0,L$37/PPA_fec!L$37)</f>
        <v>0.62247756513708807</v>
      </c>
      <c r="M151" s="307">
        <f>IF(M$37=0,0,M$37/PPA_fec!M$37)</f>
        <v>0.60423388958431701</v>
      </c>
      <c r="N151" s="307">
        <f>IF(N$37=0,0,N$37/PPA_fec!N$37)</f>
        <v>0.61647332047473857</v>
      </c>
      <c r="O151" s="307">
        <f>IF(O$37=0,0,O$37/PPA_fec!O$37)</f>
        <v>0.62415531527717549</v>
      </c>
      <c r="P151" s="307">
        <f>IF(P$37=0,0,P$37/PPA_fec!P$37)</f>
        <v>0.6646979393260225</v>
      </c>
      <c r="Q151" s="307">
        <f>IF(Q$37=0,0,Q$37/PPA_fec!Q$37)</f>
        <v>0.67232881999954053</v>
      </c>
      <c r="R151" s="307">
        <f>IF(R$37=0,0,R$37/PPA_fec!R$37)</f>
        <v>0.66200477318470285</v>
      </c>
      <c r="S151" s="307">
        <f>IF(S$37=0,0,S$37/PPA_fec!S$37)</f>
        <v>0.66558636393351078</v>
      </c>
      <c r="T151" s="307">
        <f>IF(T$37=0,0,T$37/PPA_fec!T$37)</f>
        <v>0.63192391973261908</v>
      </c>
      <c r="U151" s="307">
        <f>IF(U$37=0,0,U$37/PPA_fec!U$37)</f>
        <v>0.67251063922679621</v>
      </c>
      <c r="V151" s="307">
        <f>IF(V$37=0,0,V$37/PPA_fec!V$37)</f>
        <v>0.67668223598963728</v>
      </c>
      <c r="W151" s="307">
        <f>IF(W$37=0,0,W$37/PPA_fec!W$37)</f>
        <v>0.70683687501765891</v>
      </c>
      <c r="X151" s="307">
        <f>IF(X$37=0,0,X$37/PPA_fec!X$37)</f>
        <v>0.7060989328241043</v>
      </c>
      <c r="Y151" s="307">
        <f>IF(Y$37=0,0,Y$37/PPA_fec!Y$37)</f>
        <v>0.7099125081177784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0.51807303650052061</v>
      </c>
      <c r="C152" s="308">
        <f>IF(C$43=0,0,C$43/PPA_fec!C$43)</f>
        <v>0.52131604863417358</v>
      </c>
      <c r="D152" s="308">
        <f>IF(D$43=0,0,D$43/PPA_fec!D$43)</f>
        <v>0.51915876161429175</v>
      </c>
      <c r="E152" s="308">
        <f>IF(E$43=0,0,E$43/PPA_fec!E$43)</f>
        <v>0.52618955977777848</v>
      </c>
      <c r="F152" s="308">
        <f>IF(F$43=0,0,F$43/PPA_fec!F$43)</f>
        <v>0.50951623607078134</v>
      </c>
      <c r="G152" s="308">
        <f>IF(G$43=0,0,G$43/PPA_fec!G$43)</f>
        <v>0.51861714741015552</v>
      </c>
      <c r="H152" s="308">
        <f>IF(H$43=0,0,H$43/PPA_fec!H$43)</f>
        <v>0.51794584268361199</v>
      </c>
      <c r="I152" s="308">
        <f>IF(I$43=0,0,I$43/PPA_fec!I$43)</f>
        <v>0.52054632096276277</v>
      </c>
      <c r="J152" s="308">
        <f>IF(J$43=0,0,J$43/PPA_fec!J$43)</f>
        <v>0.52095618834943846</v>
      </c>
      <c r="K152" s="308">
        <f>IF(K$43=0,0,K$43/PPA_fec!K$43)</f>
        <v>0.53040317186396646</v>
      </c>
      <c r="L152" s="308">
        <f>IF(L$43=0,0,L$43/PPA_fec!L$43)</f>
        <v>0.51893607999901803</v>
      </c>
      <c r="M152" s="308">
        <f>IF(M$43=0,0,M$43/PPA_fec!M$43)</f>
        <v>0.53887906570521049</v>
      </c>
      <c r="N152" s="308">
        <f>IF(N$43=0,0,N$43/PPA_fec!N$43)</f>
        <v>0.5360949790073003</v>
      </c>
      <c r="O152" s="308">
        <f>IF(O$43=0,0,O$43/PPA_fec!O$43)</f>
        <v>0.53225227441754985</v>
      </c>
      <c r="P152" s="308">
        <f>IF(P$43=0,0,P$43/PPA_fec!P$43)</f>
        <v>0.52139260241143559</v>
      </c>
      <c r="Q152" s="308">
        <f>IF(Q$43=0,0,Q$43/PPA_fec!Q$43)</f>
        <v>0.51893629356772342</v>
      </c>
      <c r="R152" s="308">
        <f>IF(R$43=0,0,R$43/PPA_fec!R$43)</f>
        <v>0.52282847811235722</v>
      </c>
      <c r="S152" s="308">
        <f>IF(S$43=0,0,S$43/PPA_fec!S$43)</f>
        <v>0.52101910349106684</v>
      </c>
      <c r="T152" s="308">
        <f>IF(T$43=0,0,T$43/PPA_fec!T$43)</f>
        <v>0.5336192186040547</v>
      </c>
      <c r="U152" s="308">
        <f>IF(U$43=0,0,U$43/PPA_fec!U$43)</f>
        <v>0.54743508662870255</v>
      </c>
      <c r="V152" s="308">
        <f>IF(V$43=0,0,V$43/PPA_fec!V$43)</f>
        <v>0.54598754939730776</v>
      </c>
      <c r="W152" s="308">
        <f>IF(W$43=0,0,W$43/PPA_fec!W$43)</f>
        <v>0.54790688562534173</v>
      </c>
      <c r="X152" s="308">
        <f>IF(X$43=0,0,X$43/PPA_fec!X$43)</f>
        <v>0.54811926360390684</v>
      </c>
      <c r="Y152" s="308">
        <f>IF(Y$43=0,0,Y$43/PPA_fec!Y$43)</f>
        <v>0.54696806993174762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0.60203691944586935</v>
      </c>
      <c r="C153" s="308">
        <f>IF(C$56=0,0,C$56/PPA_fec!C$56)</f>
        <v>0.59890213718738672</v>
      </c>
      <c r="D153" s="308">
        <f>IF(D$56=0,0,D$56/PPA_fec!D$56)</f>
        <v>0.60147861605436126</v>
      </c>
      <c r="E153" s="308">
        <f>IF(E$56=0,0,E$56/PPA_fec!E$56)</f>
        <v>0.60487267081546503</v>
      </c>
      <c r="F153" s="308">
        <f>IF(F$56=0,0,F$56/PPA_fec!F$56)</f>
        <v>0.60133517768541944</v>
      </c>
      <c r="G153" s="308">
        <f>IF(G$56=0,0,G$56/PPA_fec!G$56)</f>
        <v>0.61055504641521596</v>
      </c>
      <c r="H153" s="308">
        <f>IF(H$56=0,0,H$56/PPA_fec!H$56)</f>
        <v>0.61131167552327292</v>
      </c>
      <c r="I153" s="308">
        <f>IF(I$56=0,0,I$56/PPA_fec!I$56)</f>
        <v>0.61590526206251361</v>
      </c>
      <c r="J153" s="308">
        <f>IF(J$56=0,0,J$56/PPA_fec!J$56)</f>
        <v>0.62114489189504452</v>
      </c>
      <c r="K153" s="308">
        <f>IF(K$56=0,0,K$56/PPA_fec!K$56)</f>
        <v>0.62018556368315336</v>
      </c>
      <c r="L153" s="308">
        <f>IF(L$56=0,0,L$56/PPA_fec!L$56)</f>
        <v>0.61491259435631185</v>
      </c>
      <c r="M153" s="308">
        <f>IF(M$56=0,0,M$56/PPA_fec!M$56)</f>
        <v>0.63220094824312367</v>
      </c>
      <c r="N153" s="308">
        <f>IF(N$56=0,0,N$56/PPA_fec!N$56)</f>
        <v>0.63319621588115182</v>
      </c>
      <c r="O153" s="308">
        <f>IF(O$56=0,0,O$56/PPA_fec!O$56)</f>
        <v>0.62212113182812112</v>
      </c>
      <c r="P153" s="308">
        <f>IF(P$56=0,0,P$56/PPA_fec!P$56)</f>
        <v>0.60537581849184186</v>
      </c>
      <c r="Q153" s="308">
        <f>IF(Q$56=0,0,Q$56/PPA_fec!Q$56)</f>
        <v>0.60276353030057139</v>
      </c>
      <c r="R153" s="308">
        <f>IF(R$56=0,0,R$56/PPA_fec!R$56)</f>
        <v>0.60988629058367483</v>
      </c>
      <c r="S153" s="308">
        <f>IF(S$56=0,0,S$56/PPA_fec!S$56)</f>
        <v>0.60575765301052475</v>
      </c>
      <c r="T153" s="308">
        <f>IF(T$56=0,0,T$56/PPA_fec!T$56)</f>
        <v>0.60486909255345489</v>
      </c>
      <c r="U153" s="308">
        <f>IF(U$56=0,0,U$56/PPA_fec!U$56)</f>
        <v>0.62021517097721968</v>
      </c>
      <c r="V153" s="308">
        <f>IF(V$56=0,0,V$56/PPA_fec!V$56)</f>
        <v>0.61697434324372136</v>
      </c>
      <c r="W153" s="308">
        <f>IF(W$56=0,0,W$56/PPA_fec!W$56)</f>
        <v>0.61948097782574707</v>
      </c>
      <c r="X153" s="308">
        <f>IF(X$56=0,0,X$56/PPA_fec!X$56)</f>
        <v>0.61800876367348512</v>
      </c>
      <c r="Y153" s="308">
        <f>IF(Y$56=0,0,Y$56/PPA_fec!Y$56)</f>
        <v>0.61401054818941181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0.57904633462751598</v>
      </c>
      <c r="C154" s="309">
        <f>IF(C$69=0,0,C$69/PPA_fec!C$69)</f>
        <v>0.57529334015775924</v>
      </c>
      <c r="D154" s="309">
        <f>IF(D$69=0,0,D$69/PPA_fec!D$69)</f>
        <v>0.57823793940878276</v>
      </c>
      <c r="E154" s="309">
        <f>IF(E$69=0,0,E$69/PPA_fec!E$69)</f>
        <v>0.58085039752438894</v>
      </c>
      <c r="F154" s="309">
        <f>IF(F$69=0,0,F$69/PPA_fec!F$69)</f>
        <v>0.58323876186958346</v>
      </c>
      <c r="G154" s="309">
        <f>IF(G$69=0,0,G$69/PPA_fec!G$69)</f>
        <v>0.59113820318551857</v>
      </c>
      <c r="H154" s="309">
        <f>IF(H$69=0,0,H$69/PPA_fec!H$69)</f>
        <v>0.59308887404751554</v>
      </c>
      <c r="I154" s="309">
        <f>IF(I$69=0,0,I$69/PPA_fec!I$69)</f>
        <v>0.59868177505970621</v>
      </c>
      <c r="J154" s="309">
        <f>IF(J$69=0,0,J$69/PPA_fec!J$69)</f>
        <v>0.60423877639923218</v>
      </c>
      <c r="K154" s="309">
        <f>IF(K$69=0,0,K$69/PPA_fec!K$69)</f>
        <v>0.59868743687742187</v>
      </c>
      <c r="L154" s="309">
        <f>IF(L$69=0,0,L$69/PPA_fec!L$69)</f>
        <v>0.60071269010936945</v>
      </c>
      <c r="M154" s="309">
        <f>IF(M$69=0,0,M$69/PPA_fec!M$69)</f>
        <v>0.61316616702840165</v>
      </c>
      <c r="N154" s="309">
        <f>IF(N$69=0,0,N$69/PPA_fec!N$69)</f>
        <v>0.61578679289672433</v>
      </c>
      <c r="O154" s="309">
        <f>IF(O$69=0,0,O$69/PPA_fec!O$69)</f>
        <v>0.60600368131766391</v>
      </c>
      <c r="P154" s="309">
        <f>IF(P$69=0,0,P$69/PPA_fec!P$69)</f>
        <v>0.5967437817291007</v>
      </c>
      <c r="Q154" s="309">
        <f>IF(Q$69=0,0,Q$69/PPA_fec!Q$69)</f>
        <v>0.59779832734852001</v>
      </c>
      <c r="R154" s="309">
        <f>IF(R$69=0,0,R$69/PPA_fec!R$69)</f>
        <v>0.60049734232672769</v>
      </c>
      <c r="S154" s="309">
        <f>IF(S$69=0,0,S$69/PPA_fec!S$69)</f>
        <v>0.59786806507306045</v>
      </c>
      <c r="T154" s="309">
        <f>IF(T$69=0,0,T$69/PPA_fec!T$69)</f>
        <v>0.5893612701032348</v>
      </c>
      <c r="U154" s="309">
        <f>IF(U$69=0,0,U$69/PPA_fec!U$69)</f>
        <v>0.60590490222976212</v>
      </c>
      <c r="V154" s="309">
        <f>IF(V$69=0,0,V$69/PPA_fec!V$69)</f>
        <v>0.6032900534356721</v>
      </c>
      <c r="W154" s="309">
        <f>IF(W$69=0,0,W$69/PPA_fec!W$69)</f>
        <v>0.60863497694346802</v>
      </c>
      <c r="X154" s="309">
        <f>IF(X$69=0,0,X$69/PPA_fec!X$69)</f>
        <v>0.60655967519891996</v>
      </c>
      <c r="Y154" s="309">
        <f>IF(Y$69=0,0,Y$69/PPA_fec!Y$69)</f>
        <v>0.60294072040625712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0.61866132144100716</v>
      </c>
      <c r="C156" s="322">
        <f>IF(C$83=0,0,C$83/PPA_fec!C$83)</f>
        <v>0.62050534550269731</v>
      </c>
      <c r="D156" s="322">
        <f>IF(D$83=0,0,D$83/PPA_fec!D$83)</f>
        <v>0.62043879647814448</v>
      </c>
      <c r="E156" s="322">
        <f>IF(E$83=0,0,E$83/PPA_fec!E$83)</f>
        <v>0.63080220644597285</v>
      </c>
      <c r="F156" s="322">
        <f>IF(F$83=0,0,F$83/PPA_fec!F$83)</f>
        <v>0.64766004567282598</v>
      </c>
      <c r="G156" s="322">
        <f>IF(G$83=0,0,G$83/PPA_fec!G$83)</f>
        <v>0.65214963959980377</v>
      </c>
      <c r="H156" s="322">
        <f>IF(H$83=0,0,H$83/PPA_fec!H$83)</f>
        <v>0.66151326164200608</v>
      </c>
      <c r="I156" s="322">
        <f>IF(I$83=0,0,I$83/PPA_fec!I$83)</f>
        <v>0.6634551706512164</v>
      </c>
      <c r="J156" s="322">
        <f>IF(J$83=0,0,J$83/PPA_fec!J$83)</f>
        <v>0.65138253397405099</v>
      </c>
      <c r="K156" s="322">
        <f>IF(K$83=0,0,K$83/PPA_fec!K$83)</f>
        <v>0.64689903380873548</v>
      </c>
      <c r="L156" s="322">
        <f>IF(L$83=0,0,L$83/PPA_fec!L$83)</f>
        <v>0.65414149414491141</v>
      </c>
      <c r="M156" s="322">
        <f>IF(M$83=0,0,M$83/PPA_fec!M$83)</f>
        <v>0.65930287941681986</v>
      </c>
      <c r="N156" s="322">
        <f>IF(N$83=0,0,N$83/PPA_fec!N$83)</f>
        <v>0.66369551143970096</v>
      </c>
      <c r="O156" s="322">
        <f>IF(O$83=0,0,O$83/PPA_fec!O$83)</f>
        <v>0.66534414175920087</v>
      </c>
      <c r="P156" s="322">
        <f>IF(P$83=0,0,P$83/PPA_fec!P$83)</f>
        <v>0.68329524830725985</v>
      </c>
      <c r="Q156" s="322">
        <f>IF(Q$83=0,0,Q$83/PPA_fec!Q$83)</f>
        <v>0.69136415202544654</v>
      </c>
      <c r="R156" s="322">
        <f>IF(R$83=0,0,R$83/PPA_fec!R$83)</f>
        <v>0.69258826416856978</v>
      </c>
      <c r="S156" s="322">
        <f>IF(S$83=0,0,S$83/PPA_fec!S$83)</f>
        <v>0.69704613258103765</v>
      </c>
      <c r="T156" s="322">
        <f>IF(T$83=0,0,T$83/PPA_fec!T$83)</f>
        <v>0.69361121629173983</v>
      </c>
      <c r="U156" s="322">
        <f>IF(U$83=0,0,U$83/PPA_fec!U$83)</f>
        <v>0.70180334757040352</v>
      </c>
      <c r="V156" s="322">
        <f>IF(V$83=0,0,V$83/PPA_fec!V$83)</f>
        <v>0.70386491822314023</v>
      </c>
      <c r="W156" s="322">
        <f>IF(W$83=0,0,W$83/PPA_fec!W$83)</f>
        <v>0.70862968340507004</v>
      </c>
      <c r="X156" s="322">
        <f>IF(X$83=0,0,X$83/PPA_fec!X$83)</f>
        <v>0.70893813149581875</v>
      </c>
      <c r="Y156" s="322">
        <f>IF(Y$83=0,0,Y$83/PPA_fec!Y$83)</f>
        <v>0.710347196746556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0.46957114726071442</v>
      </c>
      <c r="C157" s="334">
        <f>IF(C$84=0,0,C$84/PPA_fec!C$84)</f>
        <v>0.47084362485542514</v>
      </c>
      <c r="D157" s="334">
        <f>IF(D$84=0,0,D$84/PPA_fec!D$84)</f>
        <v>0.47084362485542486</v>
      </c>
      <c r="E157" s="334">
        <f>IF(E$84=0,0,E$84/PPA_fec!E$84)</f>
        <v>0.47660471378261771</v>
      </c>
      <c r="F157" s="334">
        <f>IF(F$84=0,0,F$84/PPA_fec!F$84)</f>
        <v>0.47660471378261754</v>
      </c>
      <c r="G157" s="334">
        <f>IF(G$84=0,0,G$84/PPA_fec!G$84)</f>
        <v>0.48051911946814241</v>
      </c>
      <c r="H157" s="334">
        <f>IF(H$84=0,0,H$84/PPA_fec!H$84)</f>
        <v>0.48604961682665226</v>
      </c>
      <c r="I157" s="334">
        <f>IF(I$84=0,0,I$84/PPA_fec!I$84)</f>
        <v>0.48801916809077844</v>
      </c>
      <c r="J157" s="334">
        <f>IF(J$84=0,0,J$84/PPA_fec!J$84)</f>
        <v>0.49019713319561953</v>
      </c>
      <c r="K157" s="334">
        <f>IF(K$84=0,0,K$84/PPA_fec!K$84)</f>
        <v>0.49019713319561969</v>
      </c>
      <c r="L157" s="334">
        <f>IF(L$84=0,0,L$84/PPA_fec!L$84)</f>
        <v>0.49019713319561969</v>
      </c>
      <c r="M157" s="334">
        <f>IF(M$84=0,0,M$84/PPA_fec!M$84)</f>
        <v>0.49617741987605779</v>
      </c>
      <c r="N157" s="334">
        <f>IF(N$84=0,0,N$84/PPA_fec!N$84)</f>
        <v>0.49972880590970836</v>
      </c>
      <c r="O157" s="334">
        <f>IF(O$84=0,0,O$84/PPA_fec!O$84)</f>
        <v>0.49972880590970808</v>
      </c>
      <c r="P157" s="334">
        <f>IF(P$84=0,0,P$84/PPA_fec!P$84)</f>
        <v>0.50475592531873736</v>
      </c>
      <c r="Q157" s="334">
        <f>IF(Q$84=0,0,Q$84/PPA_fec!Q$84)</f>
        <v>0.50928033278686358</v>
      </c>
      <c r="R157" s="334">
        <f>IF(R$84=0,0,R$84/PPA_fec!R$84)</f>
        <v>0.51335229950817718</v>
      </c>
      <c r="S157" s="334">
        <f>IF(S$84=0,0,S$84/PPA_fec!S$84)</f>
        <v>0.51701706955735971</v>
      </c>
      <c r="T157" s="334">
        <f>IF(T$84=0,0,T$84/PPA_fec!T$84)</f>
        <v>0.51933302367002387</v>
      </c>
      <c r="U157" s="334">
        <f>IF(U$84=0,0,U$84/PPA_fec!U$84)</f>
        <v>0.52239972130302137</v>
      </c>
      <c r="V157" s="334">
        <f>IF(V$84=0,0,V$84/PPA_fec!V$84)</f>
        <v>0.52391297484145116</v>
      </c>
      <c r="W157" s="334">
        <f>IF(W$84=0,0,W$84/PPA_fec!W$84)</f>
        <v>0.52391297484145138</v>
      </c>
      <c r="X157" s="334">
        <f>IF(X$84=0,0,X$84/PPA_fec!X$84)</f>
        <v>0.52391297484145094</v>
      </c>
      <c r="Y157" s="334">
        <f>IF(Y$84=0,0,Y$84/PPA_fec!Y$84)</f>
        <v>0.52391297484145105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0.11795839082308929</v>
      </c>
      <c r="C158" s="335">
        <f>IF(C$85=0,0,C$85/PPA_fec!C$85)</f>
        <v>0.11827804293609938</v>
      </c>
      <c r="D158" s="335">
        <f>IF(D$85=0,0,D$85/PPA_fec!D$85)</f>
        <v>0.11827804293609936</v>
      </c>
      <c r="E158" s="335">
        <f>IF(E$85=0,0,E$85/PPA_fec!E$85)</f>
        <v>0.11972525446773781</v>
      </c>
      <c r="F158" s="335">
        <f>IF(F$85=0,0,F$85/PPA_fec!F$85)</f>
        <v>0.1197252544677378</v>
      </c>
      <c r="G158" s="335">
        <f>IF(G$85=0,0,G$85/PPA_fec!G$85)</f>
        <v>0.12070857083712469</v>
      </c>
      <c r="H158" s="335">
        <f>IF(H$85=0,0,H$85/PPA_fec!H$85)</f>
        <v>0.12209785672631707</v>
      </c>
      <c r="I158" s="335">
        <f>IF(I$85=0,0,I$85/PPA_fec!I$85)</f>
        <v>0.12259261689017124</v>
      </c>
      <c r="J158" s="335">
        <f>IF(J$85=0,0,J$85/PPA_fec!J$85)</f>
        <v>0.12313973155114348</v>
      </c>
      <c r="K158" s="335">
        <f>IF(K$85=0,0,K$85/PPA_fec!K$85)</f>
        <v>0.12313973155114347</v>
      </c>
      <c r="L158" s="335">
        <f>IF(L$85=0,0,L$85/PPA_fec!L$85)</f>
        <v>0.12313973155114348</v>
      </c>
      <c r="M158" s="335">
        <f>IF(M$85=0,0,M$85/PPA_fec!M$85)</f>
        <v>0.12553413074233141</v>
      </c>
      <c r="N158" s="335">
        <f>IF(N$85=0,0,N$85/PPA_fec!N$85)</f>
        <v>0.12553413074233138</v>
      </c>
      <c r="O158" s="335">
        <f>IF(O$85=0,0,O$85/PPA_fec!O$85)</f>
        <v>0.12553413074233144</v>
      </c>
      <c r="P158" s="335">
        <f>IF(P$85=0,0,P$85/PPA_fec!P$85)</f>
        <v>0.12970510781059616</v>
      </c>
      <c r="Q158" s="335">
        <f>IF(Q$85=0,0,Q$85/PPA_fec!Q$85)</f>
        <v>0.13045879869487134</v>
      </c>
      <c r="R158" s="335">
        <f>IF(R$85=0,0,R$85/PPA_fec!R$85)</f>
        <v>0.13045879869487131</v>
      </c>
      <c r="S158" s="335">
        <f>IF(S$85=0,0,S$85/PPA_fec!S$85)</f>
        <v>0.13045879869487131</v>
      </c>
      <c r="T158" s="335">
        <f>IF(T$85=0,0,T$85/PPA_fec!T$85)</f>
        <v>0.13045879869487134</v>
      </c>
      <c r="U158" s="335">
        <f>IF(U$85=0,0,U$85/PPA_fec!U$85)</f>
        <v>0.13160930309315366</v>
      </c>
      <c r="V158" s="335">
        <f>IF(V$85=0,0,V$85/PPA_fec!V$85)</f>
        <v>0.13160930309315361</v>
      </c>
      <c r="W158" s="335">
        <f>IF(W$85=0,0,W$85/PPA_fec!W$85)</f>
        <v>0.13160930309315361</v>
      </c>
      <c r="X158" s="335">
        <f>IF(X$85=0,0,X$85/PPA_fec!X$85)</f>
        <v>0.13160930309315361</v>
      </c>
      <c r="Y158" s="335">
        <f>IF(Y$85=0,0,Y$85/PPA_fec!Y$85)</f>
        <v>0.13160930309315366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0.66169214567420997</v>
      </c>
      <c r="C159" s="335">
        <f>IF(C$86=0,0,C$86/PPA_fec!C$86)</f>
        <v>0.66348524653843077</v>
      </c>
      <c r="D159" s="335">
        <f>IF(D$86=0,0,D$86/PPA_fec!D$86)</f>
        <v>0.66348524653843077</v>
      </c>
      <c r="E159" s="335">
        <f>IF(E$86=0,0,E$86/PPA_fec!E$86)</f>
        <v>0.67160343547719348</v>
      </c>
      <c r="F159" s="335">
        <f>IF(F$86=0,0,F$86/PPA_fec!F$86)</f>
        <v>0.6716034354771937</v>
      </c>
      <c r="G159" s="335">
        <f>IF(G$86=0,0,G$86/PPA_fec!G$86)</f>
        <v>0.67711938660026405</v>
      </c>
      <c r="H159" s="335">
        <f>IF(H$86=0,0,H$86/PPA_fec!H$86)</f>
        <v>0.68491263941220915</v>
      </c>
      <c r="I159" s="335">
        <f>IF(I$86=0,0,I$86/PPA_fec!I$86)</f>
        <v>0.68768801564556081</v>
      </c>
      <c r="J159" s="335">
        <f>IF(J$86=0,0,J$86/PPA_fec!J$86)</f>
        <v>0.69075707645100626</v>
      </c>
      <c r="K159" s="335">
        <f>IF(K$86=0,0,K$86/PPA_fec!K$86)</f>
        <v>0.69075707645100637</v>
      </c>
      <c r="L159" s="335">
        <f>IF(L$86=0,0,L$86/PPA_fec!L$86)</f>
        <v>0.69075707645100626</v>
      </c>
      <c r="M159" s="335">
        <f>IF(M$86=0,0,M$86/PPA_fec!M$86)</f>
        <v>0.69829737072163867</v>
      </c>
      <c r="N159" s="335">
        <f>IF(N$86=0,0,N$86/PPA_fec!N$86)</f>
        <v>0.70418855112069623</v>
      </c>
      <c r="O159" s="335">
        <f>IF(O$86=0,0,O$86/PPA_fec!O$86)</f>
        <v>0.70418855112069645</v>
      </c>
      <c r="P159" s="335">
        <f>IF(P$86=0,0,P$86/PPA_fec!P$86)</f>
        <v>0.71038569792435979</v>
      </c>
      <c r="Q159" s="335">
        <f>IF(Q$86=0,0,Q$86/PPA_fec!Q$86)</f>
        <v>0.71596313004765688</v>
      </c>
      <c r="R159" s="335">
        <f>IF(R$86=0,0,R$86/PPA_fec!R$86)</f>
        <v>0.72098281895862426</v>
      </c>
      <c r="S159" s="335">
        <f>IF(S$86=0,0,S$86/PPA_fec!S$86)</f>
        <v>0.72550053897849487</v>
      </c>
      <c r="T159" s="335">
        <f>IF(T$86=0,0,T$86/PPA_fec!T$86)</f>
        <v>0.72956648699637838</v>
      </c>
      <c r="U159" s="335">
        <f>IF(U$86=0,0,U$86/PPA_fec!U$86)</f>
        <v>0.7332258402124735</v>
      </c>
      <c r="V159" s="335">
        <f>IF(V$86=0,0,V$86/PPA_fec!V$86)</f>
        <v>0.73651925810695917</v>
      </c>
      <c r="W159" s="335">
        <f>IF(W$86=0,0,W$86/PPA_fec!W$86)</f>
        <v>0.73826746488093165</v>
      </c>
      <c r="X159" s="335">
        <f>IF(X$86=0,0,X$86/PPA_fec!X$86)</f>
        <v>0.73826746488093153</v>
      </c>
      <c r="Y159" s="335">
        <f>IF(Y$86=0,0,Y$86/PPA_fec!Y$86)</f>
        <v>0.73826746488093153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0.46972903215820222</v>
      </c>
      <c r="C160" s="335">
        <f>IF(C$87=0,0,C$87/PPA_fec!C$87)</f>
        <v>0.47100193760073905</v>
      </c>
      <c r="D160" s="335">
        <f>IF(D$87=0,0,D$87/PPA_fec!D$87)</f>
        <v>0.47100193760073911</v>
      </c>
      <c r="E160" s="335">
        <f>IF(E$87=0,0,E$87/PPA_fec!E$87)</f>
        <v>0.47676496359101572</v>
      </c>
      <c r="F160" s="335">
        <f>IF(F$87=0,0,F$87/PPA_fec!F$87)</f>
        <v>0.47676496359101589</v>
      </c>
      <c r="G160" s="335">
        <f>IF(G$87=0,0,G$87/PPA_fec!G$87)</f>
        <v>0.48068068542542236</v>
      </c>
      <c r="H160" s="335">
        <f>IF(H$87=0,0,H$87/PPA_fec!H$87)</f>
        <v>0.48621304231472673</v>
      </c>
      <c r="I160" s="335">
        <f>IF(I$87=0,0,I$87/PPA_fec!I$87)</f>
        <v>0.48818325580522959</v>
      </c>
      <c r="J160" s="335">
        <f>IF(J$87=0,0,J$87/PPA_fec!J$87)</f>
        <v>0.4903619532118727</v>
      </c>
      <c r="K160" s="335">
        <f>IF(K$87=0,0,K$87/PPA_fec!K$87)</f>
        <v>0.49036195321187254</v>
      </c>
      <c r="L160" s="335">
        <f>IF(L$87=0,0,L$87/PPA_fec!L$87)</f>
        <v>0.49036195321187276</v>
      </c>
      <c r="M160" s="335">
        <f>IF(M$87=0,0,M$87/PPA_fec!M$87)</f>
        <v>0.49989683078038671</v>
      </c>
      <c r="N160" s="335">
        <f>IF(N$87=0,0,N$87/PPA_fec!N$87)</f>
        <v>0.49989683078038682</v>
      </c>
      <c r="O160" s="335">
        <f>IF(O$87=0,0,O$87/PPA_fec!O$87)</f>
        <v>0.4998968307803866</v>
      </c>
      <c r="P160" s="335">
        <f>IF(P$87=0,0,P$87/PPA_fec!P$87)</f>
        <v>0.51505936562757648</v>
      </c>
      <c r="Q160" s="335">
        <f>IF(Q$87=0,0,Q$87/PPA_fec!Q$87)</f>
        <v>0.5195076401081985</v>
      </c>
      <c r="R160" s="335">
        <f>IF(R$87=0,0,R$87/PPA_fec!R$87)</f>
        <v>0.51950764010819861</v>
      </c>
      <c r="S160" s="335">
        <f>IF(S$87=0,0,S$87/PPA_fec!S$87)</f>
        <v>0.51950764010819839</v>
      </c>
      <c r="T160" s="335">
        <f>IF(T$87=0,0,T$87/PPA_fec!T$87)</f>
        <v>0.51950764010819828</v>
      </c>
      <c r="U160" s="335">
        <f>IF(U$87=0,0,U$87/PPA_fec!U$87)</f>
        <v>0.52408913120627065</v>
      </c>
      <c r="V160" s="335">
        <f>IF(V$87=0,0,V$87/PPA_fec!V$87)</f>
        <v>0.52408913120627032</v>
      </c>
      <c r="W160" s="335">
        <f>IF(W$87=0,0,W$87/PPA_fec!W$87)</f>
        <v>0.52408913120627021</v>
      </c>
      <c r="X160" s="335">
        <f>IF(X$87=0,0,X$87/PPA_fec!X$87)</f>
        <v>0.52408913120627054</v>
      </c>
      <c r="Y160" s="335">
        <f>IF(Y$87=0,0,Y$87/PPA_fec!Y$87)</f>
        <v>0.52408913120627065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0.69187761088061162</v>
      </c>
      <c r="C161" s="336">
        <f>IF(C$88=0,0,C$88/PPA_fec!C$88)</f>
        <v>0.68532161132618208</v>
      </c>
      <c r="D161" s="336">
        <f>IF(D$88=0,0,D$88/PPA_fec!D$88)</f>
        <v>0.69162227434208434</v>
      </c>
      <c r="E161" s="336">
        <f>IF(E$88=0,0,E$88/PPA_fec!E$88)</f>
        <v>0.70820665015676332</v>
      </c>
      <c r="F161" s="336">
        <f>IF(F$88=0,0,F$88/PPA_fec!F$88)</f>
        <v>0.82749049287160226</v>
      </c>
      <c r="G161" s="336">
        <f>IF(G$88=0,0,G$88/PPA_fec!G$88)</f>
        <v>0.82848469175296413</v>
      </c>
      <c r="H161" s="336">
        <f>IF(H$88=0,0,H$88/PPA_fec!H$88)</f>
        <v>0.8484719965291796</v>
      </c>
      <c r="I161" s="336">
        <f>IF(I$88=0,0,I$88/PPA_fec!I$88)</f>
        <v>0.85053214283781986</v>
      </c>
      <c r="J161" s="336">
        <f>IF(J$88=0,0,J$88/PPA_fec!J$88)</f>
        <v>0.79203547032862409</v>
      </c>
      <c r="K161" s="336">
        <f>IF(K$88=0,0,K$88/PPA_fec!K$88)</f>
        <v>0.74034191910683533</v>
      </c>
      <c r="L161" s="336">
        <f>IF(L$88=0,0,L$88/PPA_fec!L$88)</f>
        <v>0.81423884206869812</v>
      </c>
      <c r="M161" s="336">
        <f>IF(M$88=0,0,M$88/PPA_fec!M$88)</f>
        <v>0.78655734599423854</v>
      </c>
      <c r="N161" s="336">
        <f>IF(N$88=0,0,N$88/PPA_fec!N$88)</f>
        <v>0.80248994170526811</v>
      </c>
      <c r="O161" s="336">
        <f>IF(O$88=0,0,O$88/PPA_fec!O$88)</f>
        <v>0.81248992606215897</v>
      </c>
      <c r="P161" s="336">
        <f>IF(P$88=0,0,P$88/PPA_fec!P$88)</f>
        <v>0.89401520137934942</v>
      </c>
      <c r="Q161" s="336">
        <f>IF(Q$88=0,0,Q$88/PPA_fec!Q$88)</f>
        <v>0.90953328113167109</v>
      </c>
      <c r="R161" s="336">
        <f>IF(R$88=0,0,R$88/PPA_fec!R$88)</f>
        <v>0.89556680536158162</v>
      </c>
      <c r="S161" s="336">
        <f>IF(S$88=0,0,S$88/PPA_fec!S$88)</f>
        <v>0.90041201783579383</v>
      </c>
      <c r="T161" s="336">
        <f>IF(T$88=0,0,T$88/PPA_fec!T$88)</f>
        <v>0.84438472024930566</v>
      </c>
      <c r="U161" s="336">
        <f>IF(U$88=0,0,U$88/PPA_fec!U$88)</f>
        <v>0.87805307557305512</v>
      </c>
      <c r="V161" s="336">
        <f>IF(V$88=0,0,V$88/PPA_fec!V$88)</f>
        <v>0.88349965612362358</v>
      </c>
      <c r="W161" s="336">
        <f>IF(W$88=0,0,W$88/PPA_fec!W$88)</f>
        <v>0.91308587400717978</v>
      </c>
      <c r="X161" s="336">
        <f>IF(X$88=0,0,X$88/PPA_fec!X$88)</f>
        <v>0.91213260654677497</v>
      </c>
      <c r="Y161" s="336">
        <f>IF(Y$88=0,0,Y$88/PPA_fec!Y$88)</f>
        <v>0.91705895073337329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0.61631213077968761</v>
      </c>
      <c r="C162" s="337">
        <f>IF(C$94=0,0,C$94/PPA_fec!C$94)</f>
        <v>0.61798225762274517</v>
      </c>
      <c r="D162" s="337">
        <f>IF(D$94=0,0,D$94/PPA_fec!D$94)</f>
        <v>0.61798225762274506</v>
      </c>
      <c r="E162" s="337">
        <f>IF(E$94=0,0,E$94/PPA_fec!E$94)</f>
        <v>0.62554368683968542</v>
      </c>
      <c r="F162" s="337">
        <f>IF(F$94=0,0,F$94/PPA_fec!F$94)</f>
        <v>0.62554368683968542</v>
      </c>
      <c r="G162" s="337">
        <f>IF(G$94=0,0,G$94/PPA_fec!G$94)</f>
        <v>0.63068134430193701</v>
      </c>
      <c r="H162" s="337">
        <f>IF(H$94=0,0,H$94/PPA_fec!H$94)</f>
        <v>0.6379401220849813</v>
      </c>
      <c r="I162" s="337">
        <f>IF(I$94=0,0,I$94/PPA_fec!I$94)</f>
        <v>0.6405251581191469</v>
      </c>
      <c r="J162" s="337">
        <f>IF(J$94=0,0,J$94/PPA_fec!J$94)</f>
        <v>0.64338373731925036</v>
      </c>
      <c r="K162" s="337">
        <f>IF(K$94=0,0,K$94/PPA_fec!K$94)</f>
        <v>0.6433837373192508</v>
      </c>
      <c r="L162" s="337">
        <f>IF(L$94=0,0,L$94/PPA_fec!L$94)</f>
        <v>0.6433837373192508</v>
      </c>
      <c r="M162" s="337">
        <f>IF(M$94=0,0,M$94/PPA_fec!M$94)</f>
        <v>0.65172036358732566</v>
      </c>
      <c r="N162" s="337">
        <f>IF(N$94=0,0,N$94/PPA_fec!N$94)</f>
        <v>0.65589405775649212</v>
      </c>
      <c r="O162" s="337">
        <f>IF(O$94=0,0,O$94/PPA_fec!O$94)</f>
        <v>0.65589405775649212</v>
      </c>
      <c r="P162" s="337">
        <f>IF(P$94=0,0,P$94/PPA_fec!P$94)</f>
        <v>0.66297965198084297</v>
      </c>
      <c r="Q162" s="337">
        <f>IF(Q$94=0,0,Q$94/PPA_fec!Q$94)</f>
        <v>0.66935668678275828</v>
      </c>
      <c r="R162" s="337">
        <f>IF(R$94=0,0,R$94/PPA_fec!R$94)</f>
        <v>0.67509601810448239</v>
      </c>
      <c r="S162" s="337">
        <f>IF(S$94=0,0,S$94/PPA_fec!S$94)</f>
        <v>0.68026141629403436</v>
      </c>
      <c r="T162" s="337">
        <f>IF(T$94=0,0,T$94/PPA_fec!T$94)</f>
        <v>0.68162459356690597</v>
      </c>
      <c r="U162" s="337">
        <f>IF(U$94=0,0,U$94/PPA_fec!U$94)</f>
        <v>0.68613713421021538</v>
      </c>
      <c r="V162" s="337">
        <f>IF(V$94=0,0,V$94/PPA_fec!V$94)</f>
        <v>0.68763577947940469</v>
      </c>
      <c r="W162" s="337">
        <f>IF(W$94=0,0,W$94/PPA_fec!W$94)</f>
        <v>0.68763577947940502</v>
      </c>
      <c r="X162" s="337">
        <f>IF(X$94=0,0,X$94/PPA_fec!X$94)</f>
        <v>0.68763577947940457</v>
      </c>
      <c r="Y162" s="337">
        <f>IF(Y$94=0,0,Y$94/PPA_fec!Y$94)</f>
        <v>0.68763577947940446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67.843569014925293</v>
      </c>
      <c r="C32" s="223">
        <v>74.357503849864585</v>
      </c>
      <c r="D32" s="223">
        <v>52.112528114634401</v>
      </c>
      <c r="E32" s="223">
        <v>24.670097916863838</v>
      </c>
      <c r="F32" s="223">
        <v>2.8478939073125709</v>
      </c>
      <c r="G32" s="223">
        <v>3.3900705868181511</v>
      </c>
      <c r="H32" s="223">
        <v>2.3659752208455531</v>
      </c>
      <c r="I32" s="223">
        <v>3.6104373288249021</v>
      </c>
      <c r="J32" s="223">
        <v>33.215490617292787</v>
      </c>
      <c r="K32" s="223">
        <v>47.949726825609659</v>
      </c>
      <c r="L32" s="223">
        <v>64.881223439323236</v>
      </c>
      <c r="M32" s="223">
        <v>53.302520004376888</v>
      </c>
      <c r="N32" s="223">
        <v>42.773062328236307</v>
      </c>
      <c r="O32" s="223">
        <v>42.960077064268397</v>
      </c>
      <c r="P32" s="223">
        <v>26.131175744196309</v>
      </c>
      <c r="Q32" s="223">
        <v>21.459478222783599</v>
      </c>
      <c r="R32" s="223">
        <v>28.419244856487051</v>
      </c>
      <c r="S32" s="223">
        <v>33.684224195287022</v>
      </c>
      <c r="T32" s="223">
        <v>42.290026224858927</v>
      </c>
      <c r="U32" s="223">
        <v>38.64798223464058</v>
      </c>
      <c r="V32" s="223">
        <v>32.553008642245459</v>
      </c>
      <c r="W32" s="223">
        <v>30.790796244080049</v>
      </c>
      <c r="X32" s="223">
        <v>29.047086978497578</v>
      </c>
      <c r="Y32" s="223">
        <v>23.92142360394871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0.88630613977754258</v>
      </c>
      <c r="C37" s="260">
        <v>1.1067750057346859</v>
      </c>
      <c r="D37" s="260">
        <v>0.73151713646681327</v>
      </c>
      <c r="E37" s="260">
        <v>0.56572462714438365</v>
      </c>
      <c r="F37" s="260">
        <v>6.417323420898513E-2</v>
      </c>
      <c r="G37" s="260">
        <v>8.7417455091019253E-2</v>
      </c>
      <c r="H37" s="260">
        <v>5.3649107050761632E-2</v>
      </c>
      <c r="I37" s="260">
        <v>6.7990742994953071E-2</v>
      </c>
      <c r="J37" s="260">
        <v>0.30968657843129987</v>
      </c>
      <c r="K37" s="260">
        <v>0.62894839039990713</v>
      </c>
      <c r="L37" s="260">
        <v>0.53512199822646422</v>
      </c>
      <c r="M37" s="260">
        <v>0.64938594462605548</v>
      </c>
      <c r="N37" s="260">
        <v>0.42379959819210328</v>
      </c>
      <c r="O37" s="260">
        <v>0.44316102838361682</v>
      </c>
      <c r="P37" s="260">
        <v>0.1439407427901494</v>
      </c>
      <c r="Q37" s="260">
        <v>7.6744389468187721E-2</v>
      </c>
      <c r="R37" s="260">
        <v>0.16675034340011771</v>
      </c>
      <c r="S37" s="260">
        <v>0.17916150991008681</v>
      </c>
      <c r="T37" s="260">
        <v>0.66289515063834392</v>
      </c>
      <c r="U37" s="260">
        <v>0.4980257432342074</v>
      </c>
      <c r="V37" s="260">
        <v>0.42715624908744132</v>
      </c>
      <c r="W37" s="260">
        <v>0.26177488417825628</v>
      </c>
      <c r="X37" s="260">
        <v>0.28535647036218159</v>
      </c>
      <c r="Y37" s="260">
        <v>0.2366902984530932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3.7894974474620258E-2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3.391306668711055E-3</v>
      </c>
      <c r="T38" s="226">
        <v>5.2715345424355223E-3</v>
      </c>
      <c r="U38" s="226">
        <v>8.9553341929200728E-3</v>
      </c>
      <c r="V38" s="226">
        <v>1.2671797913226059E-2</v>
      </c>
      <c r="W38" s="226">
        <v>8.2859815338357425E-3</v>
      </c>
      <c r="X38" s="226">
        <v>9.5440104356156047E-3</v>
      </c>
      <c r="Y38" s="226">
        <v>6.324313356986507E-3</v>
      </c>
      <c r="DA38" s="69" t="s">
        <v>2056</v>
      </c>
    </row>
    <row r="39" spans="1:105" ht="12" customHeight="1" x14ac:dyDescent="0.25">
      <c r="A39" s="37" t="s">
        <v>35</v>
      </c>
      <c r="B39" s="226">
        <v>0.88630613977754258</v>
      </c>
      <c r="C39" s="226">
        <v>1.1067750057346859</v>
      </c>
      <c r="D39" s="226">
        <v>0.73151713646681327</v>
      </c>
      <c r="E39" s="226">
        <v>0.56572462714438365</v>
      </c>
      <c r="F39" s="226">
        <v>6.417323420898513E-2</v>
      </c>
      <c r="G39" s="226">
        <v>8.7417455091019253E-2</v>
      </c>
      <c r="H39" s="226">
        <v>5.3649107050761632E-2</v>
      </c>
      <c r="I39" s="226">
        <v>6.7990742994953071E-2</v>
      </c>
      <c r="J39" s="226">
        <v>0.30968657843129987</v>
      </c>
      <c r="K39" s="226">
        <v>0.62894839039990713</v>
      </c>
      <c r="L39" s="226">
        <v>0.53512199822646422</v>
      </c>
      <c r="M39" s="226">
        <v>0.61149097015143516</v>
      </c>
      <c r="N39" s="226">
        <v>0.42379959819210328</v>
      </c>
      <c r="O39" s="226">
        <v>0.44316102838361682</v>
      </c>
      <c r="P39" s="226">
        <v>0.1439407427901494</v>
      </c>
      <c r="Q39" s="226">
        <v>7.6744389468187721E-2</v>
      </c>
      <c r="R39" s="226">
        <v>0.16675034340011771</v>
      </c>
      <c r="S39" s="226">
        <v>0.17577020324137579</v>
      </c>
      <c r="T39" s="226">
        <v>0.65762361609590836</v>
      </c>
      <c r="U39" s="226">
        <v>0.48907040904128729</v>
      </c>
      <c r="V39" s="226">
        <v>0.41448445117421528</v>
      </c>
      <c r="W39" s="226">
        <v>0.25348890264442059</v>
      </c>
      <c r="X39" s="226">
        <v>0.27581245992656611</v>
      </c>
      <c r="Y39" s="226">
        <v>0.2303659850961067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1.940790228265153</v>
      </c>
      <c r="C43" s="261">
        <f t="shared" si="1"/>
        <v>2.1232095317139108</v>
      </c>
      <c r="D43" s="261">
        <f t="shared" si="1"/>
        <v>1.4893046660338429</v>
      </c>
      <c r="E43" s="261">
        <f t="shared" si="1"/>
        <v>0.69867748665853513</v>
      </c>
      <c r="F43" s="261">
        <f t="shared" si="1"/>
        <v>8.068755574213296E-2</v>
      </c>
      <c r="G43" s="261">
        <f t="shared" si="1"/>
        <v>9.5729076281945824E-2</v>
      </c>
      <c r="H43" s="261">
        <f t="shared" si="1"/>
        <v>6.7023945327385245E-2</v>
      </c>
      <c r="I43" s="261">
        <f t="shared" si="1"/>
        <v>0.10267961118347679</v>
      </c>
      <c r="J43" s="261">
        <f t="shared" si="1"/>
        <v>0.95379142141627493</v>
      </c>
      <c r="K43" s="261">
        <f t="shared" si="1"/>
        <v>1.371616766237963</v>
      </c>
      <c r="L43" s="261">
        <f t="shared" si="1"/>
        <v>1.8651043895970081</v>
      </c>
      <c r="M43" s="261">
        <f t="shared" si="1"/>
        <v>1.526177798833358</v>
      </c>
      <c r="N43" s="261">
        <f t="shared" si="1"/>
        <v>1.2275148617404119</v>
      </c>
      <c r="O43" s="261">
        <f t="shared" si="1"/>
        <v>1.2323743778517331</v>
      </c>
      <c r="P43" s="261">
        <f t="shared" si="1"/>
        <v>0.75325318844655553</v>
      </c>
      <c r="Q43" s="261">
        <f t="shared" si="1"/>
        <v>0.6197893864729106</v>
      </c>
      <c r="R43" s="261">
        <f t="shared" si="1"/>
        <v>0.81891288443730281</v>
      </c>
      <c r="S43" s="261">
        <f t="shared" si="1"/>
        <v>0.97116123725730241</v>
      </c>
      <c r="T43" s="261">
        <f t="shared" si="1"/>
        <v>1.206583509397698</v>
      </c>
      <c r="U43" s="261">
        <f t="shared" si="1"/>
        <v>1.105795840330619</v>
      </c>
      <c r="V43" s="261">
        <f t="shared" si="1"/>
        <v>0.93118412733791389</v>
      </c>
      <c r="W43" s="261">
        <f t="shared" si="1"/>
        <v>0.88489916985222583</v>
      </c>
      <c r="X43" s="261">
        <f t="shared" si="1"/>
        <v>0.83367334806189575</v>
      </c>
      <c r="Y43" s="261">
        <f t="shared" si="1"/>
        <v>0.68651400885494551</v>
      </c>
      <c r="DA43" s="70"/>
    </row>
    <row r="44" spans="1:105" ht="12" customHeight="1" x14ac:dyDescent="0.25">
      <c r="A44" s="60" t="s">
        <v>1884</v>
      </c>
      <c r="B44" s="262">
        <v>1.940790228265153</v>
      </c>
      <c r="C44" s="262">
        <v>2.1232095317139108</v>
      </c>
      <c r="D44" s="262">
        <v>1.4893046660338429</v>
      </c>
      <c r="E44" s="262">
        <v>0.69867748665853513</v>
      </c>
      <c r="F44" s="262">
        <v>8.068755574213296E-2</v>
      </c>
      <c r="G44" s="262">
        <v>9.5729076281945824E-2</v>
      </c>
      <c r="H44" s="262">
        <v>6.7023945327385245E-2</v>
      </c>
      <c r="I44" s="262">
        <v>0.10267961118347679</v>
      </c>
      <c r="J44" s="262">
        <v>0.95379142141627493</v>
      </c>
      <c r="K44" s="262">
        <v>1.371616766237963</v>
      </c>
      <c r="L44" s="262">
        <v>1.8651043895970081</v>
      </c>
      <c r="M44" s="262">
        <v>1.526177798833358</v>
      </c>
      <c r="N44" s="262">
        <v>1.2275148617404119</v>
      </c>
      <c r="O44" s="262">
        <v>1.2323743778517331</v>
      </c>
      <c r="P44" s="262">
        <v>0.75325318844655553</v>
      </c>
      <c r="Q44" s="262">
        <v>0.6197893864729106</v>
      </c>
      <c r="R44" s="262">
        <v>0.81891288443730281</v>
      </c>
      <c r="S44" s="262">
        <v>0.97116123725730241</v>
      </c>
      <c r="T44" s="262">
        <v>1.206583509397698</v>
      </c>
      <c r="U44" s="262">
        <v>1.105795840330619</v>
      </c>
      <c r="V44" s="262">
        <v>0.93118412733791389</v>
      </c>
      <c r="W44" s="262">
        <v>0.88489916985222583</v>
      </c>
      <c r="X44" s="262">
        <v>0.83367334806189575</v>
      </c>
      <c r="Y44" s="262">
        <v>0.68651400885494551</v>
      </c>
      <c r="DA44" s="72" t="s">
        <v>2061</v>
      </c>
    </row>
    <row r="45" spans="1:105" ht="12" customHeight="1" x14ac:dyDescent="0.25">
      <c r="A45" s="64" t="s">
        <v>28</v>
      </c>
      <c r="B45" s="229">
        <v>6.9100403476020617E-2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7.5669182610325521E-3</v>
      </c>
      <c r="U45" s="229">
        <v>4.01754365227577E-3</v>
      </c>
      <c r="V45" s="229">
        <v>8.0459749567130118E-3</v>
      </c>
      <c r="W45" s="229">
        <v>8.0459749567756735E-3</v>
      </c>
      <c r="X45" s="229">
        <v>4.0175436522691009E-3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8.3752904351741594E-3</v>
      </c>
      <c r="T47" s="229">
        <v>8.3673892175715359E-2</v>
      </c>
      <c r="U47" s="229">
        <v>0.1087800104375406</v>
      </c>
      <c r="V47" s="229">
        <v>8.3752904349817039E-3</v>
      </c>
      <c r="W47" s="229">
        <v>8.37529043504694E-3</v>
      </c>
      <c r="X47" s="229">
        <v>8.381874782807287E-3</v>
      </c>
      <c r="Y47" s="229">
        <v>8.3621217393205875E-3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8.9060241000174137E-2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1.822435189141787E-2</v>
      </c>
      <c r="T48" s="229">
        <v>8.8695287008271288E-3</v>
      </c>
      <c r="U48" s="229">
        <v>1.7855766749192609E-2</v>
      </c>
      <c r="V48" s="229">
        <v>2.687517067646511E-2</v>
      </c>
      <c r="W48" s="229">
        <v>2.7210751661777739E-2</v>
      </c>
      <c r="X48" s="229">
        <v>2.7172956139722381E-2</v>
      </c>
      <c r="Y48" s="229">
        <v>1.8120071104650321E-2</v>
      </c>
      <c r="DA48" s="73" t="s">
        <v>2065</v>
      </c>
    </row>
    <row r="49" spans="1:105" ht="12" customHeight="1" x14ac:dyDescent="0.25">
      <c r="A49" s="64" t="s">
        <v>32</v>
      </c>
      <c r="B49" s="229">
        <v>8.9697850431874546E-2</v>
      </c>
      <c r="C49" s="229">
        <v>8.9697850432428908E-2</v>
      </c>
      <c r="D49" s="229">
        <v>8.9697850431149001E-2</v>
      </c>
      <c r="E49" s="229">
        <v>8.9697850431301213E-2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8.8221913045575476E-3</v>
      </c>
      <c r="W50" s="229">
        <v>8.8221913046262618E-3</v>
      </c>
      <c r="X50" s="229">
        <v>8.8294226089048484E-3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1.781991974357257</v>
      </c>
      <c r="C51" s="229">
        <v>2.0335116812814822</v>
      </c>
      <c r="D51" s="229">
        <v>1.399606815602694</v>
      </c>
      <c r="E51" s="229">
        <v>0.60897963622723394</v>
      </c>
      <c r="F51" s="229">
        <v>8.068755574213296E-2</v>
      </c>
      <c r="G51" s="229">
        <v>9.5729076281945824E-2</v>
      </c>
      <c r="H51" s="229">
        <v>6.7023945327385245E-2</v>
      </c>
      <c r="I51" s="229">
        <v>0.10267961118347679</v>
      </c>
      <c r="J51" s="229">
        <v>0.95379142141627493</v>
      </c>
      <c r="K51" s="229">
        <v>1.371616766237963</v>
      </c>
      <c r="L51" s="229">
        <v>1.8651043895970081</v>
      </c>
      <c r="M51" s="229">
        <v>1.4371175578331841</v>
      </c>
      <c r="N51" s="229">
        <v>1.2275148617404119</v>
      </c>
      <c r="O51" s="229">
        <v>1.2323743778517331</v>
      </c>
      <c r="P51" s="229">
        <v>0.75325318844655553</v>
      </c>
      <c r="Q51" s="229">
        <v>0.6197893864729106</v>
      </c>
      <c r="R51" s="229">
        <v>0.81891288443730281</v>
      </c>
      <c r="S51" s="229">
        <v>0.94456159493071035</v>
      </c>
      <c r="T51" s="229">
        <v>1.1064731702601229</v>
      </c>
      <c r="U51" s="229">
        <v>0.97514251949161046</v>
      </c>
      <c r="V51" s="229">
        <v>0.87906549996519656</v>
      </c>
      <c r="W51" s="229">
        <v>0.83244496149399927</v>
      </c>
      <c r="X51" s="229">
        <v>0.78527155087819211</v>
      </c>
      <c r="Y51" s="229">
        <v>0.6600318160109746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58.223706847954567</v>
      </c>
      <c r="C56" s="261">
        <f t="shared" si="2"/>
        <v>63.696285951417323</v>
      </c>
      <c r="D56" s="261">
        <f t="shared" si="2"/>
        <v>44.679139981015297</v>
      </c>
      <c r="E56" s="261">
        <f t="shared" si="2"/>
        <v>20.96032459975606</v>
      </c>
      <c r="F56" s="261">
        <f t="shared" si="2"/>
        <v>2.420626672263988</v>
      </c>
      <c r="G56" s="261">
        <f t="shared" si="2"/>
        <v>2.8718722884583761</v>
      </c>
      <c r="H56" s="261">
        <f t="shared" si="2"/>
        <v>2.0107183598215581</v>
      </c>
      <c r="I56" s="261">
        <f t="shared" si="2"/>
        <v>3.080388335504304</v>
      </c>
      <c r="J56" s="261">
        <f t="shared" si="2"/>
        <v>28.613742642488251</v>
      </c>
      <c r="K56" s="261">
        <f t="shared" si="2"/>
        <v>41.148502987138933</v>
      </c>
      <c r="L56" s="261">
        <f t="shared" si="2"/>
        <v>55.953131687910243</v>
      </c>
      <c r="M56" s="261">
        <f t="shared" si="2"/>
        <v>45.785333965000738</v>
      </c>
      <c r="N56" s="261">
        <f t="shared" si="2"/>
        <v>36.825445852212361</v>
      </c>
      <c r="O56" s="261">
        <f t="shared" si="2"/>
        <v>36.971231335551991</v>
      </c>
      <c r="P56" s="261">
        <f t="shared" si="2"/>
        <v>22.59759565339666</v>
      </c>
      <c r="Q56" s="261">
        <f t="shared" si="2"/>
        <v>18.59368159418732</v>
      </c>
      <c r="R56" s="261">
        <f t="shared" si="2"/>
        <v>24.56738653311908</v>
      </c>
      <c r="S56" s="261">
        <f t="shared" si="2"/>
        <v>29.13483711771908</v>
      </c>
      <c r="T56" s="261">
        <f t="shared" si="2"/>
        <v>36.197505281930958</v>
      </c>
      <c r="U56" s="261">
        <f t="shared" si="2"/>
        <v>33.173875209918592</v>
      </c>
      <c r="V56" s="261">
        <f t="shared" si="2"/>
        <v>27.935523820137419</v>
      </c>
      <c r="W56" s="261">
        <f t="shared" si="2"/>
        <v>26.54697509556679</v>
      </c>
      <c r="X56" s="261">
        <f t="shared" si="2"/>
        <v>25.01020044185687</v>
      </c>
      <c r="Y56" s="261">
        <f t="shared" si="2"/>
        <v>20.595420265648361</v>
      </c>
      <c r="DA56" s="70"/>
    </row>
    <row r="57" spans="1:105" ht="12" customHeight="1" x14ac:dyDescent="0.25">
      <c r="A57" s="60" t="s">
        <v>1899</v>
      </c>
      <c r="B57" s="262">
        <v>58.223706847954567</v>
      </c>
      <c r="C57" s="262">
        <v>63.696285951417323</v>
      </c>
      <c r="D57" s="262">
        <v>44.679139981015297</v>
      </c>
      <c r="E57" s="262">
        <v>20.96032459975606</v>
      </c>
      <c r="F57" s="262">
        <v>2.420626672263988</v>
      </c>
      <c r="G57" s="262">
        <v>2.8718722884583761</v>
      </c>
      <c r="H57" s="262">
        <v>2.0107183598215581</v>
      </c>
      <c r="I57" s="262">
        <v>3.080388335504304</v>
      </c>
      <c r="J57" s="262">
        <v>28.613742642488251</v>
      </c>
      <c r="K57" s="262">
        <v>41.148502987138933</v>
      </c>
      <c r="L57" s="262">
        <v>55.953131687910243</v>
      </c>
      <c r="M57" s="262">
        <v>45.785333965000738</v>
      </c>
      <c r="N57" s="262">
        <v>36.825445852212361</v>
      </c>
      <c r="O57" s="262">
        <v>36.971231335551991</v>
      </c>
      <c r="P57" s="262">
        <v>22.59759565339666</v>
      </c>
      <c r="Q57" s="262">
        <v>18.59368159418732</v>
      </c>
      <c r="R57" s="262">
        <v>24.56738653311908</v>
      </c>
      <c r="S57" s="262">
        <v>29.13483711771908</v>
      </c>
      <c r="T57" s="262">
        <v>36.197505281930958</v>
      </c>
      <c r="U57" s="262">
        <v>33.173875209918592</v>
      </c>
      <c r="V57" s="262">
        <v>27.935523820137419</v>
      </c>
      <c r="W57" s="262">
        <v>26.54697509556679</v>
      </c>
      <c r="X57" s="262">
        <v>25.01020044185687</v>
      </c>
      <c r="Y57" s="262">
        <v>20.595420265648361</v>
      </c>
      <c r="DA57" s="72" t="s">
        <v>2073</v>
      </c>
    </row>
    <row r="58" spans="1:105" ht="12" customHeight="1" x14ac:dyDescent="0.25">
      <c r="A58" s="64" t="s">
        <v>28</v>
      </c>
      <c r="B58" s="229">
        <v>2.0730121042806191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0.2270075478309766</v>
      </c>
      <c r="U58" s="229">
        <v>0.12052630956827309</v>
      </c>
      <c r="V58" s="229">
        <v>0.2413792487013903</v>
      </c>
      <c r="W58" s="229">
        <v>0.24137924870327029</v>
      </c>
      <c r="X58" s="229">
        <v>0.120526309568073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0.2512587130552249</v>
      </c>
      <c r="T60" s="229">
        <v>2.510216765271462</v>
      </c>
      <c r="U60" s="229">
        <v>3.2634003131262168</v>
      </c>
      <c r="V60" s="229">
        <v>0.25125871304945119</v>
      </c>
      <c r="W60" s="229">
        <v>0.25125871305140818</v>
      </c>
      <c r="X60" s="229">
        <v>0.25145624348421858</v>
      </c>
      <c r="Y60" s="229">
        <v>0.25086365217961759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2.671807230005224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0.54673055674253623</v>
      </c>
      <c r="T61" s="229">
        <v>0.26608586102481391</v>
      </c>
      <c r="U61" s="229">
        <v>0.53567300247577843</v>
      </c>
      <c r="V61" s="229">
        <v>0.80625512029395352</v>
      </c>
      <c r="W61" s="229">
        <v>0.81632254985333275</v>
      </c>
      <c r="X61" s="229">
        <v>0.81518868419167145</v>
      </c>
      <c r="Y61" s="229">
        <v>0.54360213313950945</v>
      </c>
      <c r="DA61" s="73" t="s">
        <v>2077</v>
      </c>
    </row>
    <row r="62" spans="1:105" ht="12" customHeight="1" x14ac:dyDescent="0.25">
      <c r="A62" s="64" t="s">
        <v>32</v>
      </c>
      <c r="B62" s="229">
        <v>2.6909355129562371</v>
      </c>
      <c r="C62" s="229">
        <v>2.6909355129728669</v>
      </c>
      <c r="D62" s="229">
        <v>2.690935512934471</v>
      </c>
      <c r="E62" s="229">
        <v>2.6909355129390371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0.26466573913672647</v>
      </c>
      <c r="W63" s="229">
        <v>0.26466573913878788</v>
      </c>
      <c r="X63" s="229">
        <v>0.2648826782671454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53.459759230717722</v>
      </c>
      <c r="C64" s="229">
        <v>61.005350438444452</v>
      </c>
      <c r="D64" s="229">
        <v>41.988204468080831</v>
      </c>
      <c r="E64" s="229">
        <v>18.269389086817021</v>
      </c>
      <c r="F64" s="229">
        <v>2.420626672263988</v>
      </c>
      <c r="G64" s="229">
        <v>2.8718722884583761</v>
      </c>
      <c r="H64" s="229">
        <v>2.0107183598215581</v>
      </c>
      <c r="I64" s="229">
        <v>3.080388335504304</v>
      </c>
      <c r="J64" s="229">
        <v>28.613742642488251</v>
      </c>
      <c r="K64" s="229">
        <v>41.148502987138933</v>
      </c>
      <c r="L64" s="229">
        <v>55.953131687910243</v>
      </c>
      <c r="M64" s="229">
        <v>43.113526734995517</v>
      </c>
      <c r="N64" s="229">
        <v>36.825445852212361</v>
      </c>
      <c r="O64" s="229">
        <v>36.971231335551991</v>
      </c>
      <c r="P64" s="229">
        <v>22.59759565339666</v>
      </c>
      <c r="Q64" s="229">
        <v>18.59368159418732</v>
      </c>
      <c r="R64" s="229">
        <v>24.56738653311908</v>
      </c>
      <c r="S64" s="229">
        <v>28.336847847921319</v>
      </c>
      <c r="T64" s="229">
        <v>33.194195107803708</v>
      </c>
      <c r="U64" s="229">
        <v>29.254275584748321</v>
      </c>
      <c r="V64" s="229">
        <v>26.371964998955889</v>
      </c>
      <c r="W64" s="229">
        <v>24.973348844819991</v>
      </c>
      <c r="X64" s="229">
        <v>23.558146526345769</v>
      </c>
      <c r="Y64" s="229">
        <v>19.800954480329239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6.7927657989280181</v>
      </c>
      <c r="C69" s="261">
        <f t="shared" si="3"/>
        <v>7.4312333609986689</v>
      </c>
      <c r="D69" s="261">
        <f t="shared" si="3"/>
        <v>5.2125663311184374</v>
      </c>
      <c r="E69" s="261">
        <f t="shared" si="3"/>
        <v>2.445371203304866</v>
      </c>
      <c r="F69" s="261">
        <f t="shared" si="3"/>
        <v>0.28240644509746471</v>
      </c>
      <c r="G69" s="261">
        <f t="shared" si="3"/>
        <v>0.33505176698680961</v>
      </c>
      <c r="H69" s="261">
        <f t="shared" si="3"/>
        <v>0.2345838086458478</v>
      </c>
      <c r="I69" s="261">
        <f t="shared" si="3"/>
        <v>0.35937863914216789</v>
      </c>
      <c r="J69" s="261">
        <f t="shared" si="3"/>
        <v>3.3382699749569551</v>
      </c>
      <c r="K69" s="261">
        <f t="shared" si="3"/>
        <v>4.8006586818328607</v>
      </c>
      <c r="L69" s="261">
        <f t="shared" si="3"/>
        <v>6.5278653635895134</v>
      </c>
      <c r="M69" s="261">
        <f t="shared" si="3"/>
        <v>5.3416222959167392</v>
      </c>
      <c r="N69" s="261">
        <f t="shared" si="3"/>
        <v>4.2963020160914303</v>
      </c>
      <c r="O69" s="261">
        <f t="shared" si="3"/>
        <v>4.3133103224810547</v>
      </c>
      <c r="P69" s="261">
        <f t="shared" si="3"/>
        <v>2.636386159562937</v>
      </c>
      <c r="Q69" s="261">
        <f t="shared" si="3"/>
        <v>2.1692628526551809</v>
      </c>
      <c r="R69" s="261">
        <f t="shared" si="3"/>
        <v>2.8661950955305522</v>
      </c>
      <c r="S69" s="261">
        <f t="shared" si="3"/>
        <v>3.3990643304005519</v>
      </c>
      <c r="T69" s="261">
        <f t="shared" si="3"/>
        <v>4.2230422828919352</v>
      </c>
      <c r="U69" s="261">
        <f t="shared" si="3"/>
        <v>3.8702854411571588</v>
      </c>
      <c r="V69" s="261">
        <f t="shared" si="3"/>
        <v>3.2591444456826899</v>
      </c>
      <c r="W69" s="261">
        <f t="shared" si="3"/>
        <v>3.097147094482783</v>
      </c>
      <c r="X69" s="261">
        <f t="shared" si="3"/>
        <v>2.917856718216628</v>
      </c>
      <c r="Y69" s="261">
        <f t="shared" si="3"/>
        <v>2.4027990309923029</v>
      </c>
      <c r="DA69" s="70"/>
    </row>
    <row r="70" spans="1:105" ht="12" customHeight="1" x14ac:dyDescent="0.25">
      <c r="A70" s="60" t="s">
        <v>1914</v>
      </c>
      <c r="B70" s="262">
        <v>6.7927657989280181</v>
      </c>
      <c r="C70" s="262">
        <v>7.4312333609986689</v>
      </c>
      <c r="D70" s="262">
        <v>5.2125663311184374</v>
      </c>
      <c r="E70" s="262">
        <v>2.445371203304866</v>
      </c>
      <c r="F70" s="262">
        <v>0.28240644509746471</v>
      </c>
      <c r="G70" s="262">
        <v>0.33505176698680961</v>
      </c>
      <c r="H70" s="262">
        <v>0.2345838086458478</v>
      </c>
      <c r="I70" s="262">
        <v>0.35937863914216789</v>
      </c>
      <c r="J70" s="262">
        <v>3.3382699749569551</v>
      </c>
      <c r="K70" s="262">
        <v>4.8006586818328607</v>
      </c>
      <c r="L70" s="262">
        <v>6.5278653635895134</v>
      </c>
      <c r="M70" s="262">
        <v>5.3416222959167392</v>
      </c>
      <c r="N70" s="262">
        <v>4.2963020160914303</v>
      </c>
      <c r="O70" s="262">
        <v>4.3133103224810547</v>
      </c>
      <c r="P70" s="262">
        <v>2.636386159562937</v>
      </c>
      <c r="Q70" s="262">
        <v>2.1692628526551809</v>
      </c>
      <c r="R70" s="262">
        <v>2.8661950955305522</v>
      </c>
      <c r="S70" s="262">
        <v>3.3990643304005519</v>
      </c>
      <c r="T70" s="262">
        <v>4.2230422828919352</v>
      </c>
      <c r="U70" s="262">
        <v>3.8702854411571588</v>
      </c>
      <c r="V70" s="262">
        <v>3.2591444456826899</v>
      </c>
      <c r="W70" s="262">
        <v>3.097147094482783</v>
      </c>
      <c r="X70" s="262">
        <v>2.917856718216628</v>
      </c>
      <c r="Y70" s="262">
        <v>2.4027990309923029</v>
      </c>
      <c r="DA70" s="72" t="s">
        <v>2085</v>
      </c>
    </row>
    <row r="71" spans="1:105" ht="12" customHeight="1" x14ac:dyDescent="0.25">
      <c r="A71" s="64" t="s">
        <v>28</v>
      </c>
      <c r="B71" s="229">
        <v>0.2418514121660717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2.6484213913613878E-2</v>
      </c>
      <c r="U71" s="229">
        <v>1.406140278296516E-2</v>
      </c>
      <c r="V71" s="229">
        <v>2.8160912348495461E-2</v>
      </c>
      <c r="W71" s="229">
        <v>2.81609123487148E-2</v>
      </c>
      <c r="X71" s="229">
        <v>1.406140278294182E-2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2.9313516523109501E-2</v>
      </c>
      <c r="T73" s="229">
        <v>0.29285862261500317</v>
      </c>
      <c r="U73" s="229">
        <v>0.38073003653139098</v>
      </c>
      <c r="V73" s="229">
        <v>2.9313516522435891E-2</v>
      </c>
      <c r="W73" s="229">
        <v>2.9313516522664219E-2</v>
      </c>
      <c r="X73" s="229">
        <v>2.933656173982542E-2</v>
      </c>
      <c r="Y73" s="229">
        <v>2.9267426087621978E-2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0.31171084350060868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6.3785231619962413E-2</v>
      </c>
      <c r="T74" s="229">
        <v>3.1043350452894879E-2</v>
      </c>
      <c r="U74" s="229">
        <v>6.2495183622173982E-2</v>
      </c>
      <c r="V74" s="229">
        <v>9.4063097367627649E-2</v>
      </c>
      <c r="W74" s="229">
        <v>9.5237630816221872E-2</v>
      </c>
      <c r="X74" s="229">
        <v>9.5105346489028103E-2</v>
      </c>
      <c r="Y74" s="229">
        <v>6.3420248866275938E-2</v>
      </c>
      <c r="DA74" s="73" t="s">
        <v>2089</v>
      </c>
    </row>
    <row r="75" spans="1:105" ht="12" customHeight="1" x14ac:dyDescent="0.25">
      <c r="A75" s="64" t="s">
        <v>32</v>
      </c>
      <c r="B75" s="229">
        <v>0.31394247651156021</v>
      </c>
      <c r="C75" s="229">
        <v>0.31394247651350038</v>
      </c>
      <c r="D75" s="229">
        <v>0.31394247650902068</v>
      </c>
      <c r="E75" s="229">
        <v>0.31394247650955343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3.0877669565951341E-2</v>
      </c>
      <c r="W76" s="229">
        <v>3.0877669566191829E-2</v>
      </c>
      <c r="X76" s="229">
        <v>3.090297913116688E-2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6.2369719102503867</v>
      </c>
      <c r="C77" s="229">
        <v>7.1172908844851683</v>
      </c>
      <c r="D77" s="229">
        <v>4.8986238546094167</v>
      </c>
      <c r="E77" s="229">
        <v>2.1314287267953129</v>
      </c>
      <c r="F77" s="229">
        <v>0.28240644509746471</v>
      </c>
      <c r="G77" s="229">
        <v>0.33505176698680961</v>
      </c>
      <c r="H77" s="229">
        <v>0.2345838086458478</v>
      </c>
      <c r="I77" s="229">
        <v>0.35937863914216789</v>
      </c>
      <c r="J77" s="229">
        <v>3.3382699749569551</v>
      </c>
      <c r="K77" s="229">
        <v>4.8006586818328607</v>
      </c>
      <c r="L77" s="229">
        <v>6.5278653635895134</v>
      </c>
      <c r="M77" s="229">
        <v>5.0299114524161306</v>
      </c>
      <c r="N77" s="229">
        <v>4.2963020160914303</v>
      </c>
      <c r="O77" s="229">
        <v>4.3133103224810547</v>
      </c>
      <c r="P77" s="229">
        <v>2.636386159562937</v>
      </c>
      <c r="Q77" s="229">
        <v>2.1692628526551809</v>
      </c>
      <c r="R77" s="229">
        <v>2.8661950955305522</v>
      </c>
      <c r="S77" s="229">
        <v>3.3059655822574801</v>
      </c>
      <c r="T77" s="229">
        <v>3.8726560959104228</v>
      </c>
      <c r="U77" s="229">
        <v>3.412998818220629</v>
      </c>
      <c r="V77" s="229">
        <v>3.0767292498781789</v>
      </c>
      <c r="W77" s="229">
        <v>2.913557365228991</v>
      </c>
      <c r="X77" s="229">
        <v>2.7484504280736659</v>
      </c>
      <c r="Y77" s="229">
        <v>2.310111356038405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2.7165807429737798</v>
      </c>
      <c r="C83" s="223">
        <v>3.8661919882806361</v>
      </c>
      <c r="D83" s="223">
        <v>2.3303777233568921</v>
      </c>
      <c r="E83" s="223">
        <v>2.0537979222889811</v>
      </c>
      <c r="F83" s="223">
        <v>0.1310160928171612</v>
      </c>
      <c r="G83" s="223">
        <v>0.1947194133493505</v>
      </c>
      <c r="H83" s="223">
        <v>0.1080347792544399</v>
      </c>
      <c r="I83" s="223">
        <v>0.1258226713511838</v>
      </c>
      <c r="J83" s="223">
        <v>0.56231938436182538</v>
      </c>
      <c r="K83" s="223">
        <v>1.6314531728675961</v>
      </c>
      <c r="L83" s="223">
        <v>0.85675656217806651</v>
      </c>
      <c r="M83" s="223">
        <v>1.388796637104744</v>
      </c>
      <c r="N83" s="223">
        <v>0.79980767340027004</v>
      </c>
      <c r="O83" s="223">
        <v>0.81475293748712108</v>
      </c>
      <c r="P83" s="223">
        <v>0.17411425697263519</v>
      </c>
      <c r="Q83" s="223">
        <v>9.9751778433664298E-2</v>
      </c>
      <c r="R83" s="223">
        <v>0.2085851450611404</v>
      </c>
      <c r="S83" s="223">
        <v>0.15976280626006109</v>
      </c>
      <c r="T83" s="223">
        <v>0.80994093599272798</v>
      </c>
      <c r="U83" s="223">
        <v>0.56592482228523822</v>
      </c>
      <c r="V83" s="223">
        <v>0.47424045448526669</v>
      </c>
      <c r="W83" s="223">
        <v>0.21725677286135181</v>
      </c>
      <c r="X83" s="223">
        <v>0.2069837581660767</v>
      </c>
      <c r="Y83" s="223">
        <v>0.16800561539299011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2.7165807429737798</v>
      </c>
      <c r="C88" s="260">
        <v>3.8661919882806361</v>
      </c>
      <c r="D88" s="260">
        <v>2.3303777233568921</v>
      </c>
      <c r="E88" s="260">
        <v>2.0537979222889811</v>
      </c>
      <c r="F88" s="260">
        <v>0.1310160928171612</v>
      </c>
      <c r="G88" s="260">
        <v>0.1947194133493505</v>
      </c>
      <c r="H88" s="260">
        <v>0.1080347792544399</v>
      </c>
      <c r="I88" s="260">
        <v>0.1258226713511838</v>
      </c>
      <c r="J88" s="260">
        <v>0.56231938436182538</v>
      </c>
      <c r="K88" s="260">
        <v>1.6314531728675961</v>
      </c>
      <c r="L88" s="260">
        <v>0.85675656217806651</v>
      </c>
      <c r="M88" s="260">
        <v>1.388796637104744</v>
      </c>
      <c r="N88" s="260">
        <v>0.79980767340027004</v>
      </c>
      <c r="O88" s="260">
        <v>0.81475293748712108</v>
      </c>
      <c r="P88" s="260">
        <v>0.17411425697263519</v>
      </c>
      <c r="Q88" s="260">
        <v>9.9751778433664298E-2</v>
      </c>
      <c r="R88" s="260">
        <v>0.2085851450611404</v>
      </c>
      <c r="S88" s="260">
        <v>0.15976280626006109</v>
      </c>
      <c r="T88" s="260">
        <v>0.80994093599272798</v>
      </c>
      <c r="U88" s="260">
        <v>0.56592482228523822</v>
      </c>
      <c r="V88" s="260">
        <v>0.47424045448526669</v>
      </c>
      <c r="W88" s="260">
        <v>0.21725677286135181</v>
      </c>
      <c r="X88" s="260">
        <v>0.2069837581660767</v>
      </c>
      <c r="Y88" s="260">
        <v>0.16800561539299011</v>
      </c>
      <c r="DA88" s="68" t="s">
        <v>2102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8.1043351105833439E-2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3.0241131064012859E-3</v>
      </c>
      <c r="T89" s="226">
        <v>6.4408852852622664E-3</v>
      </c>
      <c r="U89" s="226">
        <v>1.017627297480855E-2</v>
      </c>
      <c r="V89" s="226">
        <v>1.4068573769790749E-2</v>
      </c>
      <c r="W89" s="226">
        <v>6.8768461637597963E-3</v>
      </c>
      <c r="X89" s="226">
        <v>6.9227627655776463E-3</v>
      </c>
      <c r="Y89" s="226">
        <v>4.4890735464140422E-3</v>
      </c>
      <c r="DA89" s="69" t="s">
        <v>2103</v>
      </c>
    </row>
    <row r="90" spans="1:105" ht="12" customHeight="1" x14ac:dyDescent="0.25">
      <c r="A90" s="37" t="s">
        <v>35</v>
      </c>
      <c r="B90" s="226">
        <v>2.7165807429737798</v>
      </c>
      <c r="C90" s="226">
        <v>3.8661919882806361</v>
      </c>
      <c r="D90" s="226">
        <v>2.3303777233568921</v>
      </c>
      <c r="E90" s="226">
        <v>2.0537979222889811</v>
      </c>
      <c r="F90" s="226">
        <v>0.1310160928171612</v>
      </c>
      <c r="G90" s="226">
        <v>0.1947194133493505</v>
      </c>
      <c r="H90" s="226">
        <v>0.1080347792544399</v>
      </c>
      <c r="I90" s="226">
        <v>0.1258226713511838</v>
      </c>
      <c r="J90" s="226">
        <v>0.56231938436182538</v>
      </c>
      <c r="K90" s="226">
        <v>1.6314531728675961</v>
      </c>
      <c r="L90" s="226">
        <v>0.85675656217806651</v>
      </c>
      <c r="M90" s="226">
        <v>1.3077532859989109</v>
      </c>
      <c r="N90" s="226">
        <v>0.79980767340027004</v>
      </c>
      <c r="O90" s="226">
        <v>0.81475293748712108</v>
      </c>
      <c r="P90" s="226">
        <v>0.17411425697263519</v>
      </c>
      <c r="Q90" s="226">
        <v>9.9751778433664298E-2</v>
      </c>
      <c r="R90" s="226">
        <v>0.2085851450611404</v>
      </c>
      <c r="S90" s="226">
        <v>0.15673869315365979</v>
      </c>
      <c r="T90" s="226">
        <v>0.80350005070746566</v>
      </c>
      <c r="U90" s="226">
        <v>0.55574854931042972</v>
      </c>
      <c r="V90" s="226">
        <v>0.46017188071547588</v>
      </c>
      <c r="W90" s="226">
        <v>0.21037992669759201</v>
      </c>
      <c r="X90" s="226">
        <v>0.20006099540049899</v>
      </c>
      <c r="Y90" s="226">
        <v>0.16351654184657599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0.99999999999999978</v>
      </c>
      <c r="E110" s="232">
        <f t="shared" si="15"/>
        <v>1.0000000000000002</v>
      </c>
      <c r="F110" s="232">
        <f t="shared" si="15"/>
        <v>0.99999999999999989</v>
      </c>
      <c r="G110" s="232">
        <f t="shared" si="15"/>
        <v>0.99999999999999978</v>
      </c>
      <c r="H110" s="232">
        <f t="shared" si="15"/>
        <v>0.99999999999999978</v>
      </c>
      <c r="I110" s="232">
        <f t="shared" si="15"/>
        <v>1</v>
      </c>
      <c r="J110" s="232">
        <f t="shared" si="15"/>
        <v>0.99999999999999978</v>
      </c>
      <c r="K110" s="232">
        <f t="shared" si="15"/>
        <v>1</v>
      </c>
      <c r="L110" s="232">
        <f t="shared" si="15"/>
        <v>1</v>
      </c>
      <c r="M110" s="232">
        <f t="shared" si="15"/>
        <v>1</v>
      </c>
      <c r="N110" s="232">
        <f t="shared" si="15"/>
        <v>1</v>
      </c>
      <c r="O110" s="232">
        <f t="shared" si="15"/>
        <v>1</v>
      </c>
      <c r="P110" s="232">
        <f t="shared" si="15"/>
        <v>0.99999999999999978</v>
      </c>
      <c r="Q110" s="232">
        <f t="shared" si="15"/>
        <v>1</v>
      </c>
      <c r="R110" s="232">
        <f t="shared" si="15"/>
        <v>1.0000000000000002</v>
      </c>
      <c r="S110" s="232">
        <f t="shared" si="15"/>
        <v>1</v>
      </c>
      <c r="T110" s="232">
        <f t="shared" si="15"/>
        <v>1.0000000000000002</v>
      </c>
      <c r="U110" s="232">
        <f t="shared" si="15"/>
        <v>0.99999999999999989</v>
      </c>
      <c r="V110" s="232">
        <f t="shared" si="15"/>
        <v>1</v>
      </c>
      <c r="W110" s="232">
        <f t="shared" si="15"/>
        <v>1.0000000000000002</v>
      </c>
      <c r="X110" s="232">
        <f t="shared" si="15"/>
        <v>0.99999999999999989</v>
      </c>
      <c r="Y110" s="232">
        <f t="shared" si="15"/>
        <v>0.99999999999999967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1.3063966896885378E-2</v>
      </c>
      <c r="C115" s="300">
        <f t="shared" si="20"/>
        <v>1.4884509947635923E-2</v>
      </c>
      <c r="D115" s="300">
        <f t="shared" si="20"/>
        <v>1.403726057691272E-2</v>
      </c>
      <c r="E115" s="300">
        <f t="shared" si="20"/>
        <v>2.2931592288398216E-2</v>
      </c>
      <c r="F115" s="300">
        <f t="shared" si="20"/>
        <v>2.2533576143481594E-2</v>
      </c>
      <c r="G115" s="300">
        <f t="shared" si="20"/>
        <v>2.5786322984226541E-2</v>
      </c>
      <c r="H115" s="300">
        <f t="shared" si="20"/>
        <v>2.2675261591111887E-2</v>
      </c>
      <c r="I115" s="300">
        <f t="shared" si="20"/>
        <v>1.883171948509689E-2</v>
      </c>
      <c r="J115" s="300">
        <f t="shared" si="20"/>
        <v>9.3235587575536093E-3</v>
      </c>
      <c r="K115" s="300">
        <f t="shared" si="20"/>
        <v>1.3116829480329585E-2</v>
      </c>
      <c r="L115" s="300">
        <f t="shared" si="20"/>
        <v>8.2477174421180417E-3</v>
      </c>
      <c r="M115" s="300">
        <f t="shared" si="20"/>
        <v>1.2183025203550071E-2</v>
      </c>
      <c r="N115" s="300">
        <f t="shared" si="20"/>
        <v>9.9080957762599856E-3</v>
      </c>
      <c r="O115" s="300">
        <f t="shared" si="20"/>
        <v>1.0315647891428283E-2</v>
      </c>
      <c r="P115" s="300">
        <f t="shared" si="20"/>
        <v>5.508391363604005E-3</v>
      </c>
      <c r="Q115" s="300">
        <f t="shared" si="20"/>
        <v>3.5762467601242955E-3</v>
      </c>
      <c r="R115" s="300">
        <f t="shared" si="20"/>
        <v>5.8675149266696593E-3</v>
      </c>
      <c r="S115" s="300">
        <f t="shared" si="20"/>
        <v>5.3188551670771281E-3</v>
      </c>
      <c r="T115" s="300">
        <f t="shared" si="20"/>
        <v>1.5674976106982898E-2</v>
      </c>
      <c r="U115" s="300">
        <f t="shared" si="20"/>
        <v>1.2886202964247428E-2</v>
      </c>
      <c r="V115" s="300">
        <f t="shared" si="20"/>
        <v>1.3121866976470557E-2</v>
      </c>
      <c r="W115" s="300">
        <f t="shared" si="20"/>
        <v>8.5017250643067109E-3</v>
      </c>
      <c r="X115" s="300">
        <f t="shared" si="20"/>
        <v>9.8239272865268661E-3</v>
      </c>
      <c r="Y115" s="300">
        <f t="shared" si="20"/>
        <v>9.8944904940365969E-3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2.8606841539220725E-2</v>
      </c>
      <c r="C116" s="301">
        <f t="shared" si="21"/>
        <v>2.855407217543085E-2</v>
      </c>
      <c r="D116" s="301">
        <f t="shared" si="21"/>
        <v>2.8578630128205426E-2</v>
      </c>
      <c r="E116" s="301">
        <f t="shared" si="21"/>
        <v>2.8320823411930495E-2</v>
      </c>
      <c r="F116" s="301">
        <f t="shared" si="21"/>
        <v>2.8332360111783157E-2</v>
      </c>
      <c r="G116" s="301">
        <f t="shared" si="21"/>
        <v>2.8238077594660092E-2</v>
      </c>
      <c r="H116" s="301">
        <f t="shared" si="21"/>
        <v>2.8328253287214143E-2</v>
      </c>
      <c r="I116" s="301">
        <f t="shared" si="21"/>
        <v>2.8439660304779804E-2</v>
      </c>
      <c r="J116" s="301">
        <f t="shared" si="21"/>
        <v>2.871525916644772E-2</v>
      </c>
      <c r="K116" s="301">
        <f t="shared" si="21"/>
        <v>2.8605309290425214E-2</v>
      </c>
      <c r="L116" s="301">
        <f t="shared" si="21"/>
        <v>2.8746442972692233E-2</v>
      </c>
      <c r="M116" s="301">
        <f t="shared" si="21"/>
        <v>2.8632376081056531E-2</v>
      </c>
      <c r="N116" s="301">
        <f t="shared" si="21"/>
        <v>2.8698316064456237E-2</v>
      </c>
      <c r="O116" s="301">
        <f t="shared" si="21"/>
        <v>2.8686502959668753E-2</v>
      </c>
      <c r="P116" s="301">
        <f t="shared" si="21"/>
        <v>2.8825843728591195E-2</v>
      </c>
      <c r="Q116" s="301">
        <f t="shared" si="21"/>
        <v>2.8881847919996404E-2</v>
      </c>
      <c r="R116" s="301">
        <f t="shared" si="21"/>
        <v>2.8815434349951617E-2</v>
      </c>
      <c r="S116" s="301">
        <f t="shared" si="21"/>
        <v>2.8831337531389067E-2</v>
      </c>
      <c r="T116" s="301">
        <f t="shared" si="21"/>
        <v>2.8531160112841073E-2</v>
      </c>
      <c r="U116" s="301">
        <f t="shared" si="21"/>
        <v>2.8611994116978321E-2</v>
      </c>
      <c r="V116" s="301">
        <f t="shared" si="21"/>
        <v>2.8605163276044343E-2</v>
      </c>
      <c r="W116" s="301">
        <f t="shared" si="21"/>
        <v>2.8739080432918646E-2</v>
      </c>
      <c r="X116" s="301">
        <f t="shared" si="21"/>
        <v>2.8700755730825315E-2</v>
      </c>
      <c r="Y116" s="301">
        <f t="shared" si="21"/>
        <v>2.8698710420462712E-2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2.8606841539220725E-2</v>
      </c>
      <c r="C117" s="302">
        <f t="shared" si="22"/>
        <v>2.855407217543085E-2</v>
      </c>
      <c r="D117" s="302">
        <f t="shared" si="22"/>
        <v>2.8578630128205426E-2</v>
      </c>
      <c r="E117" s="302">
        <f t="shared" si="22"/>
        <v>2.8320823411930495E-2</v>
      </c>
      <c r="F117" s="302">
        <f t="shared" si="22"/>
        <v>2.8332360111783157E-2</v>
      </c>
      <c r="G117" s="302">
        <f t="shared" si="22"/>
        <v>2.8238077594660092E-2</v>
      </c>
      <c r="H117" s="302">
        <f t="shared" si="22"/>
        <v>2.8328253287214143E-2</v>
      </c>
      <c r="I117" s="302">
        <f t="shared" si="22"/>
        <v>2.8439660304779804E-2</v>
      </c>
      <c r="J117" s="302">
        <f t="shared" si="22"/>
        <v>2.871525916644772E-2</v>
      </c>
      <c r="K117" s="302">
        <f t="shared" si="22"/>
        <v>2.8605309290425214E-2</v>
      </c>
      <c r="L117" s="302">
        <f t="shared" si="22"/>
        <v>2.8746442972692233E-2</v>
      </c>
      <c r="M117" s="302">
        <f t="shared" si="22"/>
        <v>2.8632376081056531E-2</v>
      </c>
      <c r="N117" s="302">
        <f t="shared" si="22"/>
        <v>2.8698316064456237E-2</v>
      </c>
      <c r="O117" s="302">
        <f t="shared" si="22"/>
        <v>2.8686502959668753E-2</v>
      </c>
      <c r="P117" s="302">
        <f t="shared" si="22"/>
        <v>2.8825843728591195E-2</v>
      </c>
      <c r="Q117" s="302">
        <f t="shared" si="22"/>
        <v>2.8881847919996404E-2</v>
      </c>
      <c r="R117" s="302">
        <f t="shared" si="22"/>
        <v>2.8815434349951617E-2</v>
      </c>
      <c r="S117" s="302">
        <f t="shared" si="22"/>
        <v>2.8831337531389067E-2</v>
      </c>
      <c r="T117" s="302">
        <f t="shared" si="22"/>
        <v>2.8531160112841073E-2</v>
      </c>
      <c r="U117" s="302">
        <f t="shared" si="22"/>
        <v>2.8611994116978321E-2</v>
      </c>
      <c r="V117" s="302">
        <f t="shared" si="22"/>
        <v>2.8605163276044343E-2</v>
      </c>
      <c r="W117" s="302">
        <f t="shared" si="22"/>
        <v>2.8739080432918646E-2</v>
      </c>
      <c r="X117" s="302">
        <f t="shared" si="22"/>
        <v>2.8700755730825315E-2</v>
      </c>
      <c r="Y117" s="302">
        <f t="shared" si="22"/>
        <v>2.8698710420462712E-2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0.85820524617662142</v>
      </c>
      <c r="C119" s="301">
        <f t="shared" si="24"/>
        <v>0.85662216526292556</v>
      </c>
      <c r="D119" s="301">
        <f t="shared" si="24"/>
        <v>0.85735890384616287</v>
      </c>
      <c r="E119" s="301">
        <f t="shared" si="24"/>
        <v>0.8496247023579151</v>
      </c>
      <c r="F119" s="301">
        <f t="shared" si="24"/>
        <v>0.8499708033534944</v>
      </c>
      <c r="G119" s="301">
        <f t="shared" si="24"/>
        <v>0.84714232783980314</v>
      </c>
      <c r="H119" s="301">
        <f t="shared" si="24"/>
        <v>0.84984759861642456</v>
      </c>
      <c r="I119" s="301">
        <f t="shared" si="24"/>
        <v>0.85318980914339415</v>
      </c>
      <c r="J119" s="301">
        <f t="shared" si="24"/>
        <v>0.86145777499343168</v>
      </c>
      <c r="K119" s="301">
        <f t="shared" si="24"/>
        <v>0.85815927871275721</v>
      </c>
      <c r="L119" s="301">
        <f t="shared" si="24"/>
        <v>0.86239328918076708</v>
      </c>
      <c r="M119" s="301">
        <f t="shared" si="24"/>
        <v>0.85897128243169585</v>
      </c>
      <c r="N119" s="301">
        <f t="shared" si="24"/>
        <v>0.86094948193368726</v>
      </c>
      <c r="O119" s="301">
        <f t="shared" si="24"/>
        <v>0.86059508879006252</v>
      </c>
      <c r="P119" s="301">
        <f t="shared" si="24"/>
        <v>0.8647753118577356</v>
      </c>
      <c r="Q119" s="301">
        <f t="shared" si="24"/>
        <v>0.86645543759989219</v>
      </c>
      <c r="R119" s="301">
        <f t="shared" si="24"/>
        <v>0.86446303049854845</v>
      </c>
      <c r="S119" s="301">
        <f t="shared" si="24"/>
        <v>0.86494012594167224</v>
      </c>
      <c r="T119" s="301">
        <f t="shared" si="24"/>
        <v>0.85593480338523265</v>
      </c>
      <c r="U119" s="301">
        <f t="shared" si="24"/>
        <v>0.85835982350935025</v>
      </c>
      <c r="V119" s="301">
        <f t="shared" si="24"/>
        <v>0.85815489828133029</v>
      </c>
      <c r="W119" s="301">
        <f t="shared" si="24"/>
        <v>0.86217241298755987</v>
      </c>
      <c r="X119" s="301">
        <f t="shared" si="24"/>
        <v>0.86102267192475934</v>
      </c>
      <c r="Y119" s="301">
        <f t="shared" si="24"/>
        <v>0.86096131261388109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0.85820524617662142</v>
      </c>
      <c r="C120" s="302">
        <f t="shared" si="25"/>
        <v>0.85662216526292556</v>
      </c>
      <c r="D120" s="302">
        <f t="shared" si="25"/>
        <v>0.85735890384616287</v>
      </c>
      <c r="E120" s="302">
        <f t="shared" si="25"/>
        <v>0.8496247023579151</v>
      </c>
      <c r="F120" s="302">
        <f t="shared" si="25"/>
        <v>0.8499708033534944</v>
      </c>
      <c r="G120" s="302">
        <f t="shared" si="25"/>
        <v>0.84714232783980314</v>
      </c>
      <c r="H120" s="302">
        <f t="shared" si="25"/>
        <v>0.84984759861642456</v>
      </c>
      <c r="I120" s="302">
        <f t="shared" si="25"/>
        <v>0.85318980914339415</v>
      </c>
      <c r="J120" s="302">
        <f t="shared" si="25"/>
        <v>0.86145777499343168</v>
      </c>
      <c r="K120" s="302">
        <f t="shared" si="25"/>
        <v>0.85815927871275721</v>
      </c>
      <c r="L120" s="302">
        <f t="shared" si="25"/>
        <v>0.86239328918076708</v>
      </c>
      <c r="M120" s="302">
        <f t="shared" si="25"/>
        <v>0.85897128243169585</v>
      </c>
      <c r="N120" s="302">
        <f t="shared" si="25"/>
        <v>0.86094948193368726</v>
      </c>
      <c r="O120" s="302">
        <f t="shared" si="25"/>
        <v>0.86059508879006252</v>
      </c>
      <c r="P120" s="302">
        <f t="shared" si="25"/>
        <v>0.8647753118577356</v>
      </c>
      <c r="Q120" s="302">
        <f t="shared" si="25"/>
        <v>0.86645543759989219</v>
      </c>
      <c r="R120" s="302">
        <f t="shared" si="25"/>
        <v>0.86446303049854845</v>
      </c>
      <c r="S120" s="302">
        <f t="shared" si="25"/>
        <v>0.86494012594167224</v>
      </c>
      <c r="T120" s="302">
        <f t="shared" si="25"/>
        <v>0.85593480338523265</v>
      </c>
      <c r="U120" s="302">
        <f t="shared" si="25"/>
        <v>0.85835982350935025</v>
      </c>
      <c r="V120" s="302">
        <f t="shared" si="25"/>
        <v>0.85815489828133029</v>
      </c>
      <c r="W120" s="302">
        <f t="shared" si="25"/>
        <v>0.86217241298755987</v>
      </c>
      <c r="X120" s="302">
        <f t="shared" si="25"/>
        <v>0.86102267192475934</v>
      </c>
      <c r="Y120" s="302">
        <f t="shared" si="25"/>
        <v>0.86096131261388109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0.10012394538727229</v>
      </c>
      <c r="C122" s="301">
        <f t="shared" si="27"/>
        <v>9.9939252614007726E-2</v>
      </c>
      <c r="D122" s="301">
        <f t="shared" si="27"/>
        <v>0.10002520544871873</v>
      </c>
      <c r="E122" s="301">
        <f t="shared" si="27"/>
        <v>9.9122881941756447E-2</v>
      </c>
      <c r="F122" s="301">
        <f t="shared" si="27"/>
        <v>9.9163260391240821E-2</v>
      </c>
      <c r="G122" s="301">
        <f t="shared" si="27"/>
        <v>9.8833271581310098E-2</v>
      </c>
      <c r="H122" s="301">
        <f t="shared" si="27"/>
        <v>9.9148886505249265E-2</v>
      </c>
      <c r="I122" s="301">
        <f t="shared" si="27"/>
        <v>9.9538811066729072E-2</v>
      </c>
      <c r="J122" s="301">
        <f t="shared" si="27"/>
        <v>0.1005034070825668</v>
      </c>
      <c r="K122" s="301">
        <f t="shared" si="27"/>
        <v>0.10011858251648804</v>
      </c>
      <c r="L122" s="301">
        <f t="shared" si="27"/>
        <v>0.10061255040442259</v>
      </c>
      <c r="M122" s="301">
        <f t="shared" si="27"/>
        <v>0.10021331628369759</v>
      </c>
      <c r="N122" s="301">
        <f t="shared" si="27"/>
        <v>0.10044410622559656</v>
      </c>
      <c r="O122" s="301">
        <f t="shared" si="27"/>
        <v>0.10040276035884038</v>
      </c>
      <c r="P122" s="301">
        <f t="shared" si="27"/>
        <v>0.1008904530500689</v>
      </c>
      <c r="Q122" s="301">
        <f t="shared" si="27"/>
        <v>0.10108646771998712</v>
      </c>
      <c r="R122" s="301">
        <f t="shared" si="27"/>
        <v>0.10085402022483039</v>
      </c>
      <c r="S122" s="301">
        <f t="shared" si="27"/>
        <v>0.10090968135986154</v>
      </c>
      <c r="T122" s="301">
        <f t="shared" si="27"/>
        <v>9.9859060394943577E-2</v>
      </c>
      <c r="U122" s="301">
        <f t="shared" si="27"/>
        <v>0.10014197940942393</v>
      </c>
      <c r="V122" s="301">
        <f t="shared" si="27"/>
        <v>0.10011807146615492</v>
      </c>
      <c r="W122" s="301">
        <f t="shared" si="27"/>
        <v>0.10058678151521502</v>
      </c>
      <c r="X122" s="301">
        <f t="shared" si="27"/>
        <v>0.10045264505788835</v>
      </c>
      <c r="Y122" s="301">
        <f t="shared" si="27"/>
        <v>0.10044548647161922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0.10012394538727229</v>
      </c>
      <c r="C123" s="302">
        <f t="shared" si="28"/>
        <v>9.9939252614007726E-2</v>
      </c>
      <c r="D123" s="302">
        <f t="shared" si="28"/>
        <v>0.10002520544871873</v>
      </c>
      <c r="E123" s="302">
        <f t="shared" si="28"/>
        <v>9.9122881941756447E-2</v>
      </c>
      <c r="F123" s="302">
        <f t="shared" si="28"/>
        <v>9.9163260391240821E-2</v>
      </c>
      <c r="G123" s="302">
        <f t="shared" si="28"/>
        <v>9.8833271581310098E-2</v>
      </c>
      <c r="H123" s="302">
        <f t="shared" si="28"/>
        <v>9.9148886505249265E-2</v>
      </c>
      <c r="I123" s="302">
        <f t="shared" si="28"/>
        <v>9.9538811066729072E-2</v>
      </c>
      <c r="J123" s="302">
        <f t="shared" si="28"/>
        <v>0.1005034070825668</v>
      </c>
      <c r="K123" s="302">
        <f t="shared" si="28"/>
        <v>0.10011858251648804</v>
      </c>
      <c r="L123" s="302">
        <f t="shared" si="28"/>
        <v>0.10061255040442259</v>
      </c>
      <c r="M123" s="302">
        <f t="shared" si="28"/>
        <v>0.10021331628369759</v>
      </c>
      <c r="N123" s="302">
        <f t="shared" si="28"/>
        <v>0.10044410622559656</v>
      </c>
      <c r="O123" s="302">
        <f t="shared" si="28"/>
        <v>0.10040276035884038</v>
      </c>
      <c r="P123" s="302">
        <f t="shared" si="28"/>
        <v>0.1008904530500689</v>
      </c>
      <c r="Q123" s="302">
        <f t="shared" si="28"/>
        <v>0.10108646771998712</v>
      </c>
      <c r="R123" s="302">
        <f t="shared" si="28"/>
        <v>0.10085402022483039</v>
      </c>
      <c r="S123" s="302">
        <f t="shared" si="28"/>
        <v>0.10090968135986154</v>
      </c>
      <c r="T123" s="302">
        <f t="shared" si="28"/>
        <v>9.9859060394943577E-2</v>
      </c>
      <c r="U123" s="302">
        <f t="shared" si="28"/>
        <v>0.10014197940942393</v>
      </c>
      <c r="V123" s="302">
        <f t="shared" si="28"/>
        <v>0.10011807146615492</v>
      </c>
      <c r="W123" s="302">
        <f t="shared" si="28"/>
        <v>0.10058678151521502</v>
      </c>
      <c r="X123" s="302">
        <f t="shared" si="28"/>
        <v>0.10045264505788835</v>
      </c>
      <c r="Y123" s="302">
        <f t="shared" si="28"/>
        <v>0.10044548647161922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1.8711855942379465</v>
      </c>
      <c r="C146" s="320">
        <f>IF(C$32=0,0,C$32/PPA_fec!C$32)</f>
        <v>1.7344041447489991</v>
      </c>
      <c r="D146" s="320">
        <f>IF(D$32=0,0,D$32/PPA_fec!D$32)</f>
        <v>1.7597187834436947</v>
      </c>
      <c r="E146" s="320">
        <f>IF(E$32=0,0,E$32/PPA_fec!E$32)</f>
        <v>0.923341079059249</v>
      </c>
      <c r="F146" s="320">
        <f>IF(F$32=0,0,F$32/PPA_fec!F$32)</f>
        <v>0.15157402789010929</v>
      </c>
      <c r="G146" s="320">
        <f>IF(G$32=0,0,G$32/PPA_fec!G$32)</f>
        <v>0.1638586153779768</v>
      </c>
      <c r="H146" s="320">
        <f>IF(H$32=0,0,H$32/PPA_fec!H$32)</f>
        <v>0.11257941185442472</v>
      </c>
      <c r="I146" s="320">
        <f>IF(I$32=0,0,I$32/PPA_fec!I$32)</f>
        <v>0.1615327709603285</v>
      </c>
      <c r="J146" s="320">
        <f>IF(J$32=0,0,J$32/PPA_fec!J$32)</f>
        <v>1.5832886109884308</v>
      </c>
      <c r="K146" s="320">
        <f>IF(K$32=0,0,K$32/PPA_fec!K$32)</f>
        <v>1.657236021644561</v>
      </c>
      <c r="L146" s="320">
        <f>IF(L$32=0,0,L$32/PPA_fec!L$32)</f>
        <v>1.3930927255530283</v>
      </c>
      <c r="M146" s="320">
        <f>IF(M$32=0,0,M$32/PPA_fec!M$32)</f>
        <v>1.4213854757131796</v>
      </c>
      <c r="N146" s="320">
        <f>IF(N$32=0,0,N$32/PPA_fec!N$32)</f>
        <v>1.5537977157154039</v>
      </c>
      <c r="O146" s="320">
        <f>IF(O$32=0,0,O$32/PPA_fec!O$32)</f>
        <v>1.344799827431616</v>
      </c>
      <c r="P146" s="320">
        <f>IF(P$32=0,0,P$32/PPA_fec!P$32)</f>
        <v>1.0039108771148522</v>
      </c>
      <c r="Q146" s="320">
        <f>IF(Q$32=0,0,Q$32/PPA_fec!Q$32)</f>
        <v>0.94317098435305102</v>
      </c>
      <c r="R146" s="320">
        <f>IF(R$32=0,0,R$32/PPA_fec!R$32)</f>
        <v>1.0600039195028892</v>
      </c>
      <c r="S146" s="320">
        <f>IF(S$32=0,0,S$32/PPA_fec!S$32)</f>
        <v>1.0037661922524939</v>
      </c>
      <c r="T146" s="320">
        <f>IF(T$32=0,0,T$32/PPA_fec!T$32)</f>
        <v>0.87924848763686214</v>
      </c>
      <c r="U146" s="320">
        <f>IF(U$32=0,0,U$32/PPA_fec!U$32)</f>
        <v>0.79806819286936048</v>
      </c>
      <c r="V146" s="320">
        <f>IF(V$32=0,0,V$32/PPA_fec!V$32)</f>
        <v>0.73118669022811822</v>
      </c>
      <c r="W146" s="320">
        <f>IF(W$32=0,0,W$32/PPA_fec!W$32)</f>
        <v>0.64834149132878571</v>
      </c>
      <c r="X146" s="320">
        <f>IF(X$32=0,0,X$32/PPA_fec!X$32)</f>
        <v>0.61958899284395852</v>
      </c>
      <c r="Y146" s="320">
        <f>IF(Y$32=0,0,Y$32/PPA_fec!Y$32)</f>
        <v>0.53021586615653893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2.0029925273977143</v>
      </c>
      <c r="C151" s="275">
        <f>IF(C$37=0,0,C$37/PPA_fec!C$37)</f>
        <v>2.1232216464426159</v>
      </c>
      <c r="D151" s="275">
        <f>IF(D$37=0,0,D$37/PPA_fec!D$37)</f>
        <v>2.0333708310609198</v>
      </c>
      <c r="E151" s="275">
        <f>IF(E$37=0,0,E$37/PPA_fec!E$37)</f>
        <v>1.9189480818739404</v>
      </c>
      <c r="F151" s="275">
        <f>IF(F$37=0,0,F$37/PPA_fec!F$37)</f>
        <v>0.23845877741227614</v>
      </c>
      <c r="G151" s="275">
        <f>IF(G$37=0,0,G$37/PPA_fec!G$37)</f>
        <v>0.31953335785152814</v>
      </c>
      <c r="H151" s="275">
        <f>IF(H$37=0,0,H$37/PPA_fec!H$37)</f>
        <v>0.17514634381842184</v>
      </c>
      <c r="I151" s="275">
        <f>IF(I$37=0,0,I$37/PPA_fec!I$37)</f>
        <v>0.1941057360463127</v>
      </c>
      <c r="J151" s="275">
        <f>IF(J$37=0,0,J$37/PPA_fec!J$37)</f>
        <v>1.0473578146951579</v>
      </c>
      <c r="K151" s="275">
        <f>IF(K$37=0,0,K$37/PPA_fec!K$37)</f>
        <v>1.7554308659767766</v>
      </c>
      <c r="L151" s="275">
        <f>IF(L$37=0,0,L$37/PPA_fec!L$37)</f>
        <v>0.74322685821895973</v>
      </c>
      <c r="M151" s="275">
        <f>IF(M$37=0,0,M$37/PPA_fec!M$37)</f>
        <v>1.3232127576062072</v>
      </c>
      <c r="N151" s="275">
        <f>IF(N$37=0,0,N$37/PPA_fec!N$37)</f>
        <v>1.1138177828023916</v>
      </c>
      <c r="O151" s="275">
        <f>IF(O$37=0,0,O$37/PPA_fec!O$37)</f>
        <v>0.9794554915839877</v>
      </c>
      <c r="P151" s="275">
        <f>IF(P$37=0,0,P$37/PPA_fec!P$37)</f>
        <v>0.27034281977102209</v>
      </c>
      <c r="Q151" s="275">
        <f>IF(Q$37=0,0,Q$37/PPA_fec!Q$37)</f>
        <v>0.13687454262732687</v>
      </c>
      <c r="R151" s="275">
        <f>IF(R$37=0,0,R$37/PPA_fec!R$37)</f>
        <v>0.31744776877004532</v>
      </c>
      <c r="S151" s="275">
        <f>IF(S$37=0,0,S$37/PPA_fec!S$37)</f>
        <v>0.25451183706728003</v>
      </c>
      <c r="T151" s="275">
        <f>IF(T$37=0,0,T$37/PPA_fec!T$37)</f>
        <v>1.022473453425875</v>
      </c>
      <c r="U151" s="275">
        <f>IF(U$37=0,0,U$37/PPA_fec!U$37)</f>
        <v>0.68827352505159856</v>
      </c>
      <c r="V151" s="275">
        <f>IF(V$37=0,0,V$37/PPA_fec!V$37)</f>
        <v>0.62253127894391258</v>
      </c>
      <c r="W151" s="275">
        <f>IF(W$37=0,0,W$37/PPA_fec!W$37)</f>
        <v>0.2821467562818204</v>
      </c>
      <c r="X151" s="275">
        <f>IF(X$37=0,0,X$37/PPA_fec!X$37)</f>
        <v>0.32457501039597042</v>
      </c>
      <c r="Y151" s="275">
        <f>IF(Y$37=0,0,Y$37/PPA_fec!Y$37)</f>
        <v>0.27005248923303404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0.98254166110641883</v>
      </c>
      <c r="C152" s="276">
        <f>IF(C$43=0,0,C$43/PPA_fec!C$43)</f>
        <v>1.0010878926002849</v>
      </c>
      <c r="D152" s="276">
        <f>IF(D$43=0,0,D$43/PPA_fec!D$43)</f>
        <v>0.94925265795296765</v>
      </c>
      <c r="E152" s="276">
        <f>IF(E$43=0,0,E$43/PPA_fec!E$43)</f>
        <v>0.52994010077242359</v>
      </c>
      <c r="F152" s="276">
        <f>IF(F$43=0,0,F$43/PPA_fec!F$43)</f>
        <v>5.8963299248977752E-2</v>
      </c>
      <c r="G152" s="276">
        <f>IF(G$43=0,0,G$43/PPA_fec!G$43)</f>
        <v>6.7178826621773394E-2</v>
      </c>
      <c r="H152" s="276">
        <f>IF(H$43=0,0,H$43/PPA_fec!H$43)</f>
        <v>4.3442134680386428E-2</v>
      </c>
      <c r="I152" s="276">
        <f>IF(I$43=0,0,I$43/PPA_fec!I$43)</f>
        <v>5.909390039719032E-2</v>
      </c>
      <c r="J152" s="276">
        <f>IF(J$43=0,0,J$43/PPA_fec!J$43)</f>
        <v>0.56272486087169837</v>
      </c>
      <c r="K152" s="276">
        <f>IF(K$43=0,0,K$43/PPA_fec!K$43)</f>
        <v>0.76733270557311184</v>
      </c>
      <c r="L152" s="276">
        <f>IF(L$43=0,0,L$43/PPA_fec!L$43)</f>
        <v>0.45183586106925644</v>
      </c>
      <c r="M152" s="276">
        <f>IF(M$43=0,0,M$43/PPA_fec!M$43)</f>
        <v>0.570098617324582</v>
      </c>
      <c r="N152" s="276">
        <f>IF(N$43=0,0,N$43/PPA_fec!N$43)</f>
        <v>0.56836182083014564</v>
      </c>
      <c r="O152" s="276">
        <f>IF(O$43=0,0,O$43/PPA_fec!O$43)</f>
        <v>0.483092218064815</v>
      </c>
      <c r="P152" s="276">
        <f>IF(P$43=0,0,P$43/PPA_fec!P$43)</f>
        <v>0.26626646496574707</v>
      </c>
      <c r="Q152" s="276">
        <f>IF(Q$43=0,0,Q$43/PPA_fec!Q$43)</f>
        <v>0.22044807113341702</v>
      </c>
      <c r="R152" s="276">
        <f>IF(R$43=0,0,R$43/PPA_fec!R$43)</f>
        <v>0.28881725826158228</v>
      </c>
      <c r="S152" s="276">
        <f>IF(S$43=0,0,S$43/PPA_fec!S$43)</f>
        <v>0.25887235843895895</v>
      </c>
      <c r="T152" s="276">
        <f>IF(T$43=0,0,T$43/PPA_fec!T$43)</f>
        <v>0.34869226173116641</v>
      </c>
      <c r="U152" s="276">
        <f>IF(U$43=0,0,U$43/PPA_fec!U$43)</f>
        <v>0.28626632944187774</v>
      </c>
      <c r="V152" s="276">
        <f>IF(V$43=0,0,V$43/PPA_fec!V$43)</f>
        <v>0.25517204819856737</v>
      </c>
      <c r="W152" s="276">
        <f>IF(W$43=0,0,W$43/PPA_fec!W$43)</f>
        <v>0.18960407643418228</v>
      </c>
      <c r="X152" s="276">
        <f>IF(X$43=0,0,X$43/PPA_fec!X$43)</f>
        <v>0.18852816388683594</v>
      </c>
      <c r="Y152" s="276">
        <f>IF(Y$43=0,0,Y$43/PPA_fec!Y$43)</f>
        <v>0.15931210617561037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2.0827363162559007</v>
      </c>
      <c r="C153" s="276">
        <f>IF(C$56=0,0,C$56/PPA_fec!C$56)</f>
        <v>1.9184503783657403</v>
      </c>
      <c r="D153" s="276">
        <f>IF(D$56=0,0,D$56/PPA_fec!D$56)</f>
        <v>1.9540521757884881</v>
      </c>
      <c r="E153" s="276">
        <f>IF(E$56=0,0,E$56/PPA_fec!E$56)</f>
        <v>1.0115620372279714</v>
      </c>
      <c r="F153" s="276">
        <f>IF(F$56=0,0,F$56/PPA_fec!F$56)</f>
        <v>0.17023153025970575</v>
      </c>
      <c r="G153" s="276">
        <f>IF(G$56=0,0,G$56/PPA_fec!G$56)</f>
        <v>0.1825386017663406</v>
      </c>
      <c r="H153" s="276">
        <f>IF(H$56=0,0,H$56/PPA_fec!H$56)</f>
        <v>0.12652122344219566</v>
      </c>
      <c r="I153" s="276">
        <f>IF(I$56=0,0,I$56/PPA_fec!I$56)</f>
        <v>0.183191778907665</v>
      </c>
      <c r="J153" s="276">
        <f>IF(J$56=0,0,J$56/PPA_fec!J$56)</f>
        <v>1.8145527178773948</v>
      </c>
      <c r="K153" s="276">
        <f>IF(K$56=0,0,K$56/PPA_fec!K$56)</f>
        <v>1.8566992885199507</v>
      </c>
      <c r="L153" s="276">
        <f>IF(L$56=0,0,L$56/PPA_fec!L$56)</f>
        <v>1.6122119736573757</v>
      </c>
      <c r="M153" s="276">
        <f>IF(M$56=0,0,M$56/PPA_fec!M$56)</f>
        <v>1.608847804228716</v>
      </c>
      <c r="N153" s="276">
        <f>IF(N$56=0,0,N$56/PPA_fec!N$56)</f>
        <v>1.7754198811637598</v>
      </c>
      <c r="O153" s="276">
        <f>IF(O$56=0,0,O$56/PPA_fec!O$56)</f>
        <v>1.5385205601005267</v>
      </c>
      <c r="P153" s="276">
        <f>IF(P$56=0,0,P$56/PPA_fec!P$56)</f>
        <v>1.1937333162559334</v>
      </c>
      <c r="Q153" s="276">
        <f>IF(Q$56=0,0,Q$56/PPA_fec!Q$56)</f>
        <v>1.1453097413014279</v>
      </c>
      <c r="R153" s="276">
        <f>IF(R$56=0,0,R$56/PPA_fec!R$56)</f>
        <v>1.2552589359484996</v>
      </c>
      <c r="S153" s="276">
        <f>IF(S$56=0,0,S$56/PPA_fec!S$56)</f>
        <v>1.1979960016228353</v>
      </c>
      <c r="T153" s="276">
        <f>IF(T$56=0,0,T$56/PPA_fec!T$56)</f>
        <v>0.99263704659518071</v>
      </c>
      <c r="U153" s="276">
        <f>IF(U$56=0,0,U$56/PPA_fec!U$56)</f>
        <v>0.91142534196145142</v>
      </c>
      <c r="V153" s="276">
        <f>IF(V$56=0,0,V$56/PPA_fec!V$56)</f>
        <v>0.83695793496516946</v>
      </c>
      <c r="W153" s="276">
        <f>IF(W$56=0,0,W$56/PPA_fec!W$56)</f>
        <v>0.76043909075467797</v>
      </c>
      <c r="X153" s="276">
        <f>IF(X$56=0,0,X$56/PPA_fec!X$56)</f>
        <v>0.72245370226333794</v>
      </c>
      <c r="Y153" s="276">
        <f>IF(Y$56=0,0,Y$56/PPA_fec!Y$56)</f>
        <v>0.61937202141778502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1.8413140288717267</v>
      </c>
      <c r="C154" s="277">
        <f>IF(C$69=0,0,C$69/PPA_fec!C$69)</f>
        <v>1.6764314238202389</v>
      </c>
      <c r="D154" s="277">
        <f>IF(D$69=0,0,D$69/PPA_fec!D$69)</f>
        <v>1.7214897392447222</v>
      </c>
      <c r="E154" s="277">
        <f>IF(E$69=0,0,E$69/PPA_fec!E$69)</f>
        <v>0.88376907688321216</v>
      </c>
      <c r="F154" s="277">
        <f>IF(F$69=0,0,F$69/PPA_fec!F$69)</f>
        <v>0.15739226784205809</v>
      </c>
      <c r="G154" s="277">
        <f>IF(G$69=0,0,G$69/PPA_fec!G$69)</f>
        <v>0.16709978443278858</v>
      </c>
      <c r="H154" s="277">
        <f>IF(H$69=0,0,H$69/PPA_fec!H$69)</f>
        <v>0.1171511698329353</v>
      </c>
      <c r="I154" s="277">
        <f>IF(I$69=0,0,I$69/PPA_fec!I$69)</f>
        <v>0.17152612782039828</v>
      </c>
      <c r="J154" s="277">
        <f>IF(J$69=0,0,J$69/PPA_fec!J$69)</f>
        <v>1.7126238808445235</v>
      </c>
      <c r="K154" s="277">
        <f>IF(K$69=0,0,K$69/PPA_fec!K$69)</f>
        <v>1.6702984149069589</v>
      </c>
      <c r="L154" s="277">
        <f>IF(L$69=0,0,L$69/PPA_fec!L$69)</f>
        <v>1.5540249900439944</v>
      </c>
      <c r="M154" s="277">
        <f>IF(M$69=0,0,M$69/PPA_fec!M$69)</f>
        <v>1.4820925908508467</v>
      </c>
      <c r="N154" s="277">
        <f>IF(N$69=0,0,N$69/PPA_fec!N$69)</f>
        <v>1.6654563697626883</v>
      </c>
      <c r="O154" s="277">
        <f>IF(O$69=0,0,O$69/PPA_fec!O$69)</f>
        <v>1.4485230529549742</v>
      </c>
      <c r="P154" s="277">
        <f>IF(P$69=0,0,P$69/PPA_fec!P$69)</f>
        <v>1.2193270501182489</v>
      </c>
      <c r="Q154" s="277">
        <f>IF(Q$69=0,0,Q$69/PPA_fec!Q$69)</f>
        <v>1.2266973631081342</v>
      </c>
      <c r="R154" s="277">
        <f>IF(R$69=0,0,R$69/PPA_fec!R$69)</f>
        <v>1.2708553366118525</v>
      </c>
      <c r="S154" s="277">
        <f>IF(S$69=0,0,S$69/PPA_fec!S$69)</f>
        <v>1.2354027652838449</v>
      </c>
      <c r="T154" s="277">
        <f>IF(T$69=0,0,T$69/PPA_fec!T$69)</f>
        <v>0.9157113241013406</v>
      </c>
      <c r="U154" s="277">
        <f>IF(U$69=0,0,U$69/PPA_fec!U$69)</f>
        <v>0.85791440426690191</v>
      </c>
      <c r="V154" s="277">
        <f>IF(V$69=0,0,V$69/PPA_fec!V$69)</f>
        <v>0.79241073468327816</v>
      </c>
      <c r="W154" s="277">
        <f>IF(W$69=0,0,W$69/PPA_fec!W$69)</f>
        <v>0.75322230684895697</v>
      </c>
      <c r="X154" s="277">
        <f>IF(X$69=0,0,X$69/PPA_fec!X$69)</f>
        <v>0.70757285574965811</v>
      </c>
      <c r="Y154" s="277">
        <f>IF(Y$69=0,0,Y$69/PPA_fec!Y$69)</f>
        <v>0.6086818391979002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0.48690444630648222</v>
      </c>
      <c r="C156" s="320">
        <f>IF(C$83=0,0,C$83/PPA_fec!C$83)</f>
        <v>0.58603271491098041</v>
      </c>
      <c r="D156" s="320">
        <f>IF(D$83=0,0,D$83/PPA_fec!D$83)</f>
        <v>0.51137605842597944</v>
      </c>
      <c r="E156" s="320">
        <f>IF(E$83=0,0,E$83/PPA_fec!E$83)</f>
        <v>0.49953041743962012</v>
      </c>
      <c r="F156" s="320">
        <f>IF(F$83=0,0,F$83/PPA_fec!F$83)</f>
        <v>4.531464403186819E-2</v>
      </c>
      <c r="G156" s="320">
        <f>IF(G$83=0,0,G$83/PPA_fec!G$83)</f>
        <v>6.1162148950696799E-2</v>
      </c>
      <c r="H156" s="320">
        <f>IF(H$83=0,0,H$83/PPA_fec!H$83)</f>
        <v>3.3406064583117991E-2</v>
      </c>
      <c r="I156" s="320">
        <f>IF(I$83=0,0,I$83/PPA_fec!I$83)</f>
        <v>3.6582440740580174E-2</v>
      </c>
      <c r="J156" s="320">
        <f>IF(J$83=0,0,J$83/PPA_fec!J$83)</f>
        <v>0.17418686983429807</v>
      </c>
      <c r="K156" s="320">
        <f>IF(K$83=0,0,K$83/PPA_fec!K$83)</f>
        <v>0.36642558009770981</v>
      </c>
      <c r="L156" s="320">
        <f>IF(L$83=0,0,L$83/PPA_fec!L$83)</f>
        <v>0.11954498924882036</v>
      </c>
      <c r="M156" s="320">
        <f>IF(M$83=0,0,M$83/PPA_fec!M$83)</f>
        <v>0.24066654963861786</v>
      </c>
      <c r="N156" s="320">
        <f>IF(N$83=0,0,N$83/PPA_fec!N$83)</f>
        <v>0.18880897930378779</v>
      </c>
      <c r="O156" s="320">
        <f>IF(O$83=0,0,O$83/PPA_fec!O$83)</f>
        <v>0.16574157893352251</v>
      </c>
      <c r="P156" s="320">
        <f>IF(P$83=0,0,P$83/PPA_fec!P$83)</f>
        <v>4.3469384084259342E-2</v>
      </c>
      <c r="Q156" s="320">
        <f>IF(Q$83=0,0,Q$83/PPA_fec!Q$83)</f>
        <v>2.2345679290854237E-2</v>
      </c>
      <c r="R156" s="320">
        <f>IF(R$83=0,0,R$83/PPA_fec!R$83)</f>
        <v>5.0773504961743175E-2</v>
      </c>
      <c r="S156" s="320">
        <f>IF(S$83=0,0,S$83/PPA_fec!S$83)</f>
        <v>4.0539085893916603E-2</v>
      </c>
      <c r="T156" s="320">
        <f>IF(T$83=0,0,T$83/PPA_fec!T$83)</f>
        <v>0.18839226171190854</v>
      </c>
      <c r="U156" s="320">
        <f>IF(U$83=0,0,U$83/PPA_fec!U$83)</f>
        <v>0.12150841261250439</v>
      </c>
      <c r="V156" s="320">
        <f>IF(V$83=0,0,V$83/PPA_fec!V$83)</f>
        <v>0.10909615026587441</v>
      </c>
      <c r="W156" s="320">
        <f>IF(W$83=0,0,W$83/PPA_fec!W$83)</f>
        <v>4.8642281102454971E-2</v>
      </c>
      <c r="X156" s="320">
        <f>IF(X$83=0,0,X$83/PPA_fec!X$83)</f>
        <v>5.6640496646387574E-2</v>
      </c>
      <c r="Y156" s="320">
        <f>IF(Y$83=0,0,Y$83/PPA_fec!Y$83)</f>
        <v>4.7772632267833799E-2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2.0029925273977138</v>
      </c>
      <c r="C161" s="332">
        <f>IF(C$88=0,0,C$88/PPA_fec!C$88)</f>
        <v>2.1232216464426164</v>
      </c>
      <c r="D161" s="332">
        <f>IF(D$88=0,0,D$88/PPA_fec!D$88)</f>
        <v>2.0333708310609193</v>
      </c>
      <c r="E161" s="332">
        <f>IF(E$88=0,0,E$88/PPA_fec!E$88)</f>
        <v>1.9189480818739402</v>
      </c>
      <c r="F161" s="332">
        <f>IF(F$88=0,0,F$88/PPA_fec!F$88)</f>
        <v>0.23845877741227611</v>
      </c>
      <c r="G161" s="332">
        <f>IF(G$88=0,0,G$88/PPA_fec!G$88)</f>
        <v>0.31953335785152814</v>
      </c>
      <c r="H161" s="332">
        <f>IF(H$88=0,0,H$88/PPA_fec!H$88)</f>
        <v>0.17514634381842192</v>
      </c>
      <c r="I161" s="332">
        <f>IF(I$88=0,0,I$88/PPA_fec!I$88)</f>
        <v>0.19410573604631282</v>
      </c>
      <c r="J161" s="332">
        <f>IF(J$88=0,0,J$88/PPA_fec!J$88)</f>
        <v>1.0473578146951574</v>
      </c>
      <c r="K161" s="332">
        <f>IF(K$88=0,0,K$88/PPA_fec!K$88)</f>
        <v>1.7554308659767761</v>
      </c>
      <c r="L161" s="332">
        <f>IF(L$88=0,0,L$88/PPA_fec!L$88)</f>
        <v>0.74322685821895995</v>
      </c>
      <c r="M161" s="332">
        <f>IF(M$88=0,0,M$88/PPA_fec!M$88)</f>
        <v>1.3232127576062074</v>
      </c>
      <c r="N161" s="332">
        <f>IF(N$88=0,0,N$88/PPA_fec!N$88)</f>
        <v>1.1138177828023919</v>
      </c>
      <c r="O161" s="332">
        <f>IF(O$88=0,0,O$88/PPA_fec!O$88)</f>
        <v>0.97945549158398781</v>
      </c>
      <c r="P161" s="332">
        <f>IF(P$88=0,0,P$88/PPA_fec!P$88)</f>
        <v>0.27034281977102209</v>
      </c>
      <c r="Q161" s="332">
        <f>IF(Q$88=0,0,Q$88/PPA_fec!Q$88)</f>
        <v>0.1368745426273269</v>
      </c>
      <c r="R161" s="332">
        <f>IF(R$88=0,0,R$88/PPA_fec!R$88)</f>
        <v>0.31744776877004544</v>
      </c>
      <c r="S161" s="332">
        <f>IF(S$88=0,0,S$88/PPA_fec!S$88)</f>
        <v>0.25451183706728003</v>
      </c>
      <c r="T161" s="332">
        <f>IF(T$88=0,0,T$88/PPA_fec!T$88)</f>
        <v>1.0224734534258753</v>
      </c>
      <c r="U161" s="332">
        <f>IF(U$88=0,0,U$88/PPA_fec!U$88)</f>
        <v>0.68827352505159878</v>
      </c>
      <c r="V161" s="332">
        <f>IF(V$88=0,0,V$88/PPA_fec!V$88)</f>
        <v>0.62253127894391258</v>
      </c>
      <c r="W161" s="332">
        <f>IF(W$88=0,0,W$88/PPA_fec!W$88)</f>
        <v>0.28214675628182045</v>
      </c>
      <c r="X161" s="332">
        <f>IF(X$88=0,0,X$88/PPA_fec!X$88)</f>
        <v>0.32457501039597059</v>
      </c>
      <c r="Y161" s="332">
        <f>IF(Y$88=0,0,Y$88/PPA_fec!Y$88)</f>
        <v>0.27005248923303404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1380.598084322289</v>
      </c>
      <c r="C3" s="203">
        <v>1430.848801059419</v>
      </c>
      <c r="D3" s="203">
        <v>1370.3485824057341</v>
      </c>
      <c r="E3" s="203">
        <v>1460.2637713696281</v>
      </c>
      <c r="F3" s="203">
        <v>1497.6945785777</v>
      </c>
      <c r="G3" s="203">
        <v>1577.01271483306</v>
      </c>
      <c r="H3" s="203">
        <v>1588.352179838264</v>
      </c>
      <c r="I3" s="203">
        <v>1770.108557040988</v>
      </c>
      <c r="J3" s="203">
        <v>1665.149968507699</v>
      </c>
      <c r="K3" s="203">
        <v>1856.470577982368</v>
      </c>
      <c r="L3" s="203">
        <v>1911.601491945258</v>
      </c>
      <c r="M3" s="203">
        <v>2053.2413996293749</v>
      </c>
      <c r="N3" s="203">
        <v>2131.123881004642</v>
      </c>
      <c r="O3" s="203">
        <v>2249.540088863982</v>
      </c>
      <c r="P3" s="203">
        <v>2255.5131609367209</v>
      </c>
      <c r="Q3" s="203">
        <v>2210.659529</v>
      </c>
      <c r="R3" s="203">
        <v>2153.6376959100221</v>
      </c>
      <c r="S3" s="203">
        <v>2184.8524916405481</v>
      </c>
      <c r="T3" s="203">
        <v>2226.0753265229318</v>
      </c>
      <c r="U3" s="203">
        <v>2224.7522017319511</v>
      </c>
      <c r="V3" s="203">
        <v>2204.6654993652128</v>
      </c>
      <c r="W3" s="203">
        <v>2119.80214999083</v>
      </c>
      <c r="X3" s="203">
        <v>1974.288231802539</v>
      </c>
      <c r="Y3" s="203">
        <v>1669.781765300042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1588.1375331085681</v>
      </c>
      <c r="C5" s="203">
        <v>1409.415344498881</v>
      </c>
      <c r="D5" s="203">
        <v>1503.1690835599011</v>
      </c>
      <c r="E5" s="203">
        <v>1538.666203024723</v>
      </c>
      <c r="F5" s="203">
        <v>1497.269062790049</v>
      </c>
      <c r="G5" s="203">
        <v>1637.6883154948389</v>
      </c>
      <c r="H5" s="203">
        <v>1748.03969601324</v>
      </c>
      <c r="I5" s="203">
        <v>1865.6835661641121</v>
      </c>
      <c r="J5" s="203">
        <v>1675.300293326892</v>
      </c>
      <c r="K5" s="203">
        <v>1664.989365304195</v>
      </c>
      <c r="L5" s="203">
        <v>1733.91815474962</v>
      </c>
      <c r="M5" s="203">
        <v>1857.6659260330839</v>
      </c>
      <c r="N5" s="203">
        <v>1872.7543718027721</v>
      </c>
      <c r="O5" s="203">
        <v>1923.018481677537</v>
      </c>
      <c r="P5" s="203">
        <v>1896.0571161460659</v>
      </c>
      <c r="Q5" s="203">
        <v>1937.673759426362</v>
      </c>
      <c r="R5" s="203">
        <v>1960.1896257912399</v>
      </c>
      <c r="S5" s="203">
        <v>1987.661596434117</v>
      </c>
      <c r="T5" s="203">
        <v>1966.5859091105831</v>
      </c>
      <c r="U5" s="203">
        <v>1880.561525319536</v>
      </c>
      <c r="V5" s="203">
        <v>1956.3523538836421</v>
      </c>
      <c r="W5" s="203">
        <v>1924.4043860907891</v>
      </c>
      <c r="X5" s="203">
        <v>1797.3138739515521</v>
      </c>
      <c r="Y5" s="203">
        <v>2195.2183111174172</v>
      </c>
      <c r="DA5" s="112" t="s">
        <v>2111</v>
      </c>
    </row>
    <row r="6" spans="1:105" ht="12" customHeight="1" x14ac:dyDescent="0.25">
      <c r="A6" s="154" t="s">
        <v>2112</v>
      </c>
      <c r="B6" s="338">
        <v>1985.1719163857099</v>
      </c>
      <c r="C6" s="338">
        <v>1885.9133205664241</v>
      </c>
      <c r="D6" s="338">
        <v>1786.654724747139</v>
      </c>
      <c r="E6" s="338">
        <v>1786.654724747139</v>
      </c>
      <c r="F6" s="338">
        <v>1687.3961289278529</v>
      </c>
      <c r="G6" s="338">
        <v>1786.654724747139</v>
      </c>
      <c r="H6" s="338">
        <v>1885.9133205664241</v>
      </c>
      <c r="I6" s="338">
        <v>1985.1719163857099</v>
      </c>
      <c r="J6" s="338">
        <v>1885.9133205664241</v>
      </c>
      <c r="K6" s="338">
        <v>1885.9133205664241</v>
      </c>
      <c r="L6" s="338">
        <v>1885.9133205664241</v>
      </c>
      <c r="M6" s="338">
        <v>1985.1719163857099</v>
      </c>
      <c r="N6" s="338">
        <v>1985.1719163857099</v>
      </c>
      <c r="O6" s="338">
        <v>2084.430512204995</v>
      </c>
      <c r="P6" s="338">
        <v>2084.430512204995</v>
      </c>
      <c r="Q6" s="338">
        <v>2084.430512204995</v>
      </c>
      <c r="R6" s="338">
        <v>2084.430512204995</v>
      </c>
      <c r="S6" s="338">
        <v>2183.6891080242799</v>
      </c>
      <c r="T6" s="338">
        <v>2183.6891080242799</v>
      </c>
      <c r="U6" s="338">
        <v>2084.430512204995</v>
      </c>
      <c r="V6" s="338">
        <v>2084.430512204995</v>
      </c>
      <c r="W6" s="338">
        <v>2084.430512204995</v>
      </c>
      <c r="X6" s="338">
        <v>1985.171916385709</v>
      </c>
      <c r="Y6" s="338">
        <v>2382.206299662852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198.51719163857101</v>
      </c>
      <c r="H7" s="340">
        <v>99.258595819285489</v>
      </c>
      <c r="I7" s="340">
        <v>198.51719163857101</v>
      </c>
      <c r="J7" s="340">
        <v>0</v>
      </c>
      <c r="K7" s="340">
        <v>0</v>
      </c>
      <c r="L7" s="340">
        <v>99.258595819285489</v>
      </c>
      <c r="M7" s="340">
        <v>198.51719163857101</v>
      </c>
      <c r="N7" s="340">
        <v>0</v>
      </c>
      <c r="O7" s="340">
        <v>198.51719163857101</v>
      </c>
      <c r="P7" s="340">
        <v>99.258595819285489</v>
      </c>
      <c r="Q7" s="340">
        <v>0</v>
      </c>
      <c r="R7" s="340">
        <v>99.258595819285489</v>
      </c>
      <c r="S7" s="340">
        <v>198.51719163857101</v>
      </c>
      <c r="T7" s="340">
        <v>0</v>
      </c>
      <c r="U7" s="340">
        <v>0</v>
      </c>
      <c r="V7" s="340">
        <v>99.258595819285489</v>
      </c>
      <c r="W7" s="340">
        <v>0</v>
      </c>
      <c r="X7" s="340">
        <v>0</v>
      </c>
      <c r="Y7" s="340">
        <v>496.29297909642742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99.258595819285802</v>
      </c>
      <c r="D8" s="342">
        <f t="shared" si="0"/>
        <v>99.258595819285119</v>
      </c>
      <c r="E8" s="342">
        <f t="shared" si="0"/>
        <v>0</v>
      </c>
      <c r="F8" s="342">
        <f t="shared" si="0"/>
        <v>99.258595819286029</v>
      </c>
      <c r="G8" s="342">
        <f t="shared" si="0"/>
        <v>99.258595819284892</v>
      </c>
      <c r="H8" s="342">
        <f t="shared" si="0"/>
        <v>0</v>
      </c>
      <c r="I8" s="342">
        <f t="shared" si="0"/>
        <v>99.258595819285119</v>
      </c>
      <c r="J8" s="342">
        <f t="shared" si="0"/>
        <v>99.258595819285802</v>
      </c>
      <c r="K8" s="342">
        <f t="shared" si="0"/>
        <v>0</v>
      </c>
      <c r="L8" s="342">
        <f t="shared" si="0"/>
        <v>99.258595819285574</v>
      </c>
      <c r="M8" s="342">
        <f t="shared" si="0"/>
        <v>99.258595819285119</v>
      </c>
      <c r="N8" s="342">
        <f t="shared" si="0"/>
        <v>0</v>
      </c>
      <c r="O8" s="342">
        <f t="shared" si="0"/>
        <v>99.258595819285802</v>
      </c>
      <c r="P8" s="342">
        <f t="shared" si="0"/>
        <v>99.258595819285347</v>
      </c>
      <c r="Q8" s="342">
        <f t="shared" si="0"/>
        <v>0</v>
      </c>
      <c r="R8" s="342">
        <f t="shared" si="0"/>
        <v>99.258595819285347</v>
      </c>
      <c r="S8" s="342">
        <f t="shared" si="0"/>
        <v>99.258595819286256</v>
      </c>
      <c r="T8" s="342">
        <f t="shared" si="0"/>
        <v>0</v>
      </c>
      <c r="U8" s="342">
        <f t="shared" si="0"/>
        <v>99.258595819284892</v>
      </c>
      <c r="V8" s="342">
        <f t="shared" si="0"/>
        <v>99.258595819285347</v>
      </c>
      <c r="W8" s="342">
        <f t="shared" si="0"/>
        <v>0</v>
      </c>
      <c r="X8" s="342">
        <f t="shared" si="0"/>
        <v>99.258595819286029</v>
      </c>
      <c r="Y8" s="342">
        <f t="shared" si="0"/>
        <v>99.258595819284437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397.03438327714184</v>
      </c>
      <c r="C9" s="343">
        <f t="shared" si="1"/>
        <v>476.49797606754305</v>
      </c>
      <c r="D9" s="343">
        <f t="shared" si="1"/>
        <v>283.48564118723789</v>
      </c>
      <c r="E9" s="343">
        <f t="shared" si="1"/>
        <v>247.98852172241595</v>
      </c>
      <c r="F9" s="343">
        <f t="shared" si="1"/>
        <v>190.12706613780392</v>
      </c>
      <c r="G9" s="343">
        <f t="shared" si="1"/>
        <v>148.96640925230008</v>
      </c>
      <c r="H9" s="343">
        <f t="shared" si="1"/>
        <v>137.87362455318407</v>
      </c>
      <c r="I9" s="343">
        <f t="shared" si="1"/>
        <v>119.48835022159778</v>
      </c>
      <c r="J9" s="343">
        <f t="shared" si="1"/>
        <v>210.61302723953213</v>
      </c>
      <c r="K9" s="343">
        <f t="shared" si="1"/>
        <v>220.92395526222913</v>
      </c>
      <c r="L9" s="343">
        <f t="shared" si="1"/>
        <v>151.99516581680405</v>
      </c>
      <c r="M9" s="343">
        <f t="shared" si="1"/>
        <v>127.50599035262599</v>
      </c>
      <c r="N9" s="343">
        <f t="shared" si="1"/>
        <v>112.41754458293781</v>
      </c>
      <c r="O9" s="343">
        <f t="shared" si="1"/>
        <v>161.412030527458</v>
      </c>
      <c r="P9" s="343">
        <f t="shared" si="1"/>
        <v>188.37339605892907</v>
      </c>
      <c r="Q9" s="343">
        <f t="shared" si="1"/>
        <v>146.75675277863297</v>
      </c>
      <c r="R9" s="343">
        <f t="shared" si="1"/>
        <v>124.24088641375511</v>
      </c>
      <c r="S9" s="343">
        <f t="shared" si="1"/>
        <v>196.02751159016293</v>
      </c>
      <c r="T9" s="343">
        <f t="shared" si="1"/>
        <v>217.10319891369681</v>
      </c>
      <c r="U9" s="343">
        <f t="shared" si="1"/>
        <v>203.86898688545898</v>
      </c>
      <c r="V9" s="343">
        <f t="shared" si="1"/>
        <v>128.07815832135293</v>
      </c>
      <c r="W9" s="343">
        <f t="shared" si="1"/>
        <v>160.02612611420591</v>
      </c>
      <c r="X9" s="343">
        <f t="shared" si="1"/>
        <v>187.85804243415691</v>
      </c>
      <c r="Y9" s="343">
        <f t="shared" si="1"/>
        <v>186.98798854543475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173.02639724849519</v>
      </c>
      <c r="C12" s="210">
        <v>153.90154772141011</v>
      </c>
      <c r="D12" s="210">
        <v>167.64350816852959</v>
      </c>
      <c r="E12" s="210">
        <v>172.38873602751499</v>
      </c>
      <c r="F12" s="210">
        <v>164.8057609630267</v>
      </c>
      <c r="G12" s="210">
        <v>173.20034393809121</v>
      </c>
      <c r="H12" s="210">
        <v>177.7169389509888</v>
      </c>
      <c r="I12" s="210">
        <v>189.18865004299229</v>
      </c>
      <c r="J12" s="210">
        <v>168.30146173688729</v>
      </c>
      <c r="K12" s="210">
        <v>160.95047291487529</v>
      </c>
      <c r="L12" s="210">
        <v>171.99561478933791</v>
      </c>
      <c r="M12" s="210">
        <v>184.30361134995701</v>
      </c>
      <c r="N12" s="210">
        <v>187.26818572656919</v>
      </c>
      <c r="O12" s="210">
        <v>189.6950128976784</v>
      </c>
      <c r="P12" s="210">
        <v>184.46216680997421</v>
      </c>
      <c r="Q12" s="210">
        <v>185.3270851246775</v>
      </c>
      <c r="R12" s="210">
        <v>190.82304385210659</v>
      </c>
      <c r="S12" s="210">
        <v>194.17454858125541</v>
      </c>
      <c r="T12" s="210">
        <v>193.05282629863109</v>
      </c>
      <c r="U12" s="210">
        <v>180.472750383716</v>
      </c>
      <c r="V12" s="210">
        <v>189.03863964601291</v>
      </c>
      <c r="W12" s="210">
        <v>194.02144789959999</v>
      </c>
      <c r="X12" s="210">
        <v>179.7258448452273</v>
      </c>
      <c r="Y12" s="210">
        <v>199.7684934625083</v>
      </c>
      <c r="DA12" s="109" t="s">
        <v>2118</v>
      </c>
    </row>
    <row r="13" spans="1:105" ht="12" customHeight="1" x14ac:dyDescent="0.25">
      <c r="A13" s="24" t="s">
        <v>28</v>
      </c>
      <c r="B13" s="213">
        <v>4.5992261392949274</v>
      </c>
      <c r="C13" s="213">
        <v>3.1840928632846088</v>
      </c>
      <c r="D13" s="213">
        <v>3.726397248495271</v>
      </c>
      <c r="E13" s="213">
        <v>3.1840928632846088</v>
      </c>
      <c r="F13" s="213">
        <v>2.6417884780739471</v>
      </c>
      <c r="G13" s="213">
        <v>2.4842648323301799</v>
      </c>
      <c r="H13" s="213">
        <v>2.4842648323301799</v>
      </c>
      <c r="I13" s="213">
        <v>2.4842648323301799</v>
      </c>
      <c r="J13" s="213">
        <v>1.24213241616509</v>
      </c>
      <c r="K13" s="213">
        <v>1.9996560619088559</v>
      </c>
      <c r="L13" s="213">
        <v>1.717282889079965</v>
      </c>
      <c r="M13" s="213">
        <v>2.9172828890799649</v>
      </c>
      <c r="N13" s="213">
        <v>2.9172828890799649</v>
      </c>
      <c r="O13" s="213">
        <v>2.817454858125537</v>
      </c>
      <c r="P13" s="213">
        <v>2.9172828890799649</v>
      </c>
      <c r="Q13" s="213">
        <v>2.2174548581255369</v>
      </c>
      <c r="R13" s="213">
        <v>2.3172828890799648</v>
      </c>
      <c r="S13" s="213">
        <v>2.6604471195184871</v>
      </c>
      <c r="T13" s="213">
        <v>2.242476354256234</v>
      </c>
      <c r="U13" s="213">
        <v>1.7748065348237321</v>
      </c>
      <c r="V13" s="213">
        <v>2.3195184866723988</v>
      </c>
      <c r="W13" s="213">
        <v>1.8196044711951851</v>
      </c>
      <c r="X13" s="213">
        <v>1.2397248495270849</v>
      </c>
      <c r="Y13" s="213">
        <v>1.7796216680997421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44.731298366294062</v>
      </c>
      <c r="C14" s="204">
        <f t="shared" si="2"/>
        <v>30.979277730008604</v>
      </c>
      <c r="D14" s="204">
        <f t="shared" si="2"/>
        <v>19.386672398968187</v>
      </c>
      <c r="E14" s="204">
        <f t="shared" si="2"/>
        <v>19.60825451418744</v>
      </c>
      <c r="F14" s="204">
        <f t="shared" si="2"/>
        <v>18.653396388650037</v>
      </c>
      <c r="G14" s="204">
        <f t="shared" si="2"/>
        <v>19.163542562338776</v>
      </c>
      <c r="H14" s="204">
        <f t="shared" si="2"/>
        <v>18.229664660361134</v>
      </c>
      <c r="I14" s="204">
        <f t="shared" si="2"/>
        <v>17.169217540842645</v>
      </c>
      <c r="J14" s="204">
        <f t="shared" si="2"/>
        <v>13.190025795356835</v>
      </c>
      <c r="K14" s="204">
        <f t="shared" si="2"/>
        <v>13.261994840928633</v>
      </c>
      <c r="L14" s="204">
        <f t="shared" si="2"/>
        <v>13.220378331900257</v>
      </c>
      <c r="M14" s="204">
        <f t="shared" si="2"/>
        <v>14.170335339638866</v>
      </c>
      <c r="N14" s="204">
        <f t="shared" si="2"/>
        <v>14.323645743766122</v>
      </c>
      <c r="O14" s="204">
        <f t="shared" si="2"/>
        <v>12.350472914875322</v>
      </c>
      <c r="P14" s="204">
        <f t="shared" si="2"/>
        <v>12.069475494411007</v>
      </c>
      <c r="Q14" s="204">
        <f t="shared" si="2"/>
        <v>15.119776440240756</v>
      </c>
      <c r="R14" s="204">
        <f t="shared" si="2"/>
        <v>14.129148753224419</v>
      </c>
      <c r="S14" s="204">
        <f t="shared" si="2"/>
        <v>14.288907996560619</v>
      </c>
      <c r="T14" s="204">
        <f t="shared" si="2"/>
        <v>10.977987962166811</v>
      </c>
      <c r="U14" s="204">
        <f t="shared" si="2"/>
        <v>12.380911435941529</v>
      </c>
      <c r="V14" s="204">
        <f t="shared" si="2"/>
        <v>12.223817712811694</v>
      </c>
      <c r="W14" s="204">
        <f t="shared" si="2"/>
        <v>11.26663800515907</v>
      </c>
      <c r="X14" s="204">
        <f t="shared" si="2"/>
        <v>10.363800515907135</v>
      </c>
      <c r="Y14" s="204">
        <f t="shared" si="2"/>
        <v>13.241960447119519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2.219346517626827</v>
      </c>
      <c r="C16" s="204">
        <v>1.109716251074806</v>
      </c>
      <c r="D16" s="204">
        <v>1.109716251074806</v>
      </c>
      <c r="E16" s="204">
        <v>2.219346517626827</v>
      </c>
      <c r="F16" s="204">
        <v>2.219346517626827</v>
      </c>
      <c r="G16" s="204">
        <v>4.438693035253654</v>
      </c>
      <c r="H16" s="204">
        <v>5.5484092863284609</v>
      </c>
      <c r="I16" s="204">
        <v>5.5435941530524504</v>
      </c>
      <c r="J16" s="204">
        <v>4.4349097162510747</v>
      </c>
      <c r="K16" s="204">
        <v>4.4349097162510747</v>
      </c>
      <c r="L16" s="204">
        <v>4.4349097162510747</v>
      </c>
      <c r="M16" s="204">
        <v>4.4349097162510747</v>
      </c>
      <c r="N16" s="204">
        <v>5.5435941530524504</v>
      </c>
      <c r="O16" s="204">
        <v>5.5435941530524504</v>
      </c>
      <c r="P16" s="204">
        <v>3.3261392949269131</v>
      </c>
      <c r="Q16" s="204">
        <v>5.4636285468615648</v>
      </c>
      <c r="R16" s="204">
        <v>5.4636285468615648</v>
      </c>
      <c r="S16" s="204">
        <v>5.1402407566638004</v>
      </c>
      <c r="T16" s="204">
        <v>4.1523645743766124</v>
      </c>
      <c r="U16" s="204">
        <v>3.824505588993981</v>
      </c>
      <c r="V16" s="204">
        <v>2.9529664660361141</v>
      </c>
      <c r="W16" s="204">
        <v>3.390369733447979</v>
      </c>
      <c r="X16" s="204">
        <v>3.8320722269991401</v>
      </c>
      <c r="Y16" s="204">
        <v>5.8981083404987098</v>
      </c>
      <c r="DA16" s="71" t="s">
        <v>2121</v>
      </c>
    </row>
    <row r="17" spans="1:105" ht="12" customHeight="1" x14ac:dyDescent="0.25">
      <c r="A17" s="18" t="s">
        <v>71</v>
      </c>
      <c r="B17" s="204">
        <v>6.1306964746345649</v>
      </c>
      <c r="C17" s="204">
        <v>4.0871023215821154</v>
      </c>
      <c r="D17" s="204">
        <v>2.04359415305245</v>
      </c>
      <c r="E17" s="204">
        <v>3.065348237317282</v>
      </c>
      <c r="F17" s="204">
        <v>3.065348237317282</v>
      </c>
      <c r="G17" s="204">
        <v>6.1306964746345649</v>
      </c>
      <c r="H17" s="204">
        <v>4.0871023215821154</v>
      </c>
      <c r="I17" s="204">
        <v>2.0574376612209799</v>
      </c>
      <c r="J17" s="204">
        <v>2.0574376612209799</v>
      </c>
      <c r="K17" s="204">
        <v>3.086156491831471</v>
      </c>
      <c r="L17" s="204">
        <v>3.086156491831471</v>
      </c>
      <c r="M17" s="204">
        <v>3.086156491831471</v>
      </c>
      <c r="N17" s="204">
        <v>3.086156491831471</v>
      </c>
      <c r="O17" s="204">
        <v>2.0574376612209799</v>
      </c>
      <c r="P17" s="204">
        <v>3.086156491831471</v>
      </c>
      <c r="Q17" s="204">
        <v>3.0711092003439382</v>
      </c>
      <c r="R17" s="204">
        <v>2.0473774720550302</v>
      </c>
      <c r="S17" s="204">
        <v>2.0473774720550302</v>
      </c>
      <c r="T17" s="204">
        <v>2.5592433361994842</v>
      </c>
      <c r="U17" s="204">
        <v>2.866380051590713</v>
      </c>
      <c r="V17" s="204">
        <v>3.2796216680997419</v>
      </c>
      <c r="W17" s="204">
        <v>3.7920894239036969</v>
      </c>
      <c r="X17" s="204">
        <v>6.0468615649183146</v>
      </c>
      <c r="Y17" s="204">
        <v>6.7642304385210661</v>
      </c>
      <c r="DA17" s="71" t="s">
        <v>2122</v>
      </c>
    </row>
    <row r="18" spans="1:105" ht="12" customHeight="1" x14ac:dyDescent="0.25">
      <c r="A18" s="18" t="s">
        <v>32</v>
      </c>
      <c r="B18" s="204">
        <v>35.331556319862422</v>
      </c>
      <c r="C18" s="204">
        <v>25.782459157351681</v>
      </c>
      <c r="D18" s="204">
        <v>16.23336199484093</v>
      </c>
      <c r="E18" s="204">
        <v>14.323559759243331</v>
      </c>
      <c r="F18" s="204">
        <v>13.36870163370593</v>
      </c>
      <c r="G18" s="204">
        <v>8.5941530524505581</v>
      </c>
      <c r="H18" s="204">
        <v>8.5941530524505581</v>
      </c>
      <c r="I18" s="204">
        <v>9.568185726569217</v>
      </c>
      <c r="J18" s="204">
        <v>6.6976784178847808</v>
      </c>
      <c r="K18" s="204">
        <v>5.7409286328460869</v>
      </c>
      <c r="L18" s="204">
        <v>5.6993121238177116</v>
      </c>
      <c r="M18" s="204">
        <v>6.6492691315563199</v>
      </c>
      <c r="N18" s="204">
        <v>5.6938950988822006</v>
      </c>
      <c r="O18" s="204">
        <v>4.7494411006018913</v>
      </c>
      <c r="P18" s="204">
        <v>5.6571797076526229</v>
      </c>
      <c r="Q18" s="204">
        <v>6.5850386930352531</v>
      </c>
      <c r="R18" s="204">
        <v>6.6181427343078241</v>
      </c>
      <c r="S18" s="204">
        <v>7.1012897678417879</v>
      </c>
      <c r="T18" s="204">
        <v>4.2663800515907138</v>
      </c>
      <c r="U18" s="204">
        <v>5.6900257953568349</v>
      </c>
      <c r="V18" s="204">
        <v>5.9912295786758376</v>
      </c>
      <c r="W18" s="204">
        <v>4.0841788478073946</v>
      </c>
      <c r="X18" s="204">
        <v>0.37987962166809969</v>
      </c>
      <c r="Y18" s="204">
        <v>0.47463456577815988</v>
      </c>
      <c r="DA18" s="71" t="s">
        <v>2123</v>
      </c>
    </row>
    <row r="19" spans="1:105" ht="12" customHeight="1" x14ac:dyDescent="0.25">
      <c r="A19" s="18" t="s">
        <v>33</v>
      </c>
      <c r="B19" s="204">
        <v>1.0496990541702489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0.10498710232158209</v>
      </c>
      <c r="Y19" s="204">
        <v>0.10498710232158209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69.368013757523642</v>
      </c>
      <c r="C20" s="204">
        <f t="shared" si="3"/>
        <v>68.916595012897673</v>
      </c>
      <c r="D20" s="204">
        <f t="shared" si="3"/>
        <v>90.541702493551156</v>
      </c>
      <c r="E20" s="204">
        <f t="shared" si="3"/>
        <v>96.152192605331038</v>
      </c>
      <c r="F20" s="204">
        <f t="shared" si="3"/>
        <v>88.628546861564914</v>
      </c>
      <c r="G20" s="204">
        <f t="shared" si="3"/>
        <v>88.220120378331899</v>
      </c>
      <c r="H20" s="204">
        <f t="shared" si="3"/>
        <v>92.304385210662076</v>
      </c>
      <c r="I20" s="204">
        <f t="shared" si="3"/>
        <v>100.6233877901978</v>
      </c>
      <c r="J20" s="204">
        <f t="shared" si="3"/>
        <v>93.895098882201196</v>
      </c>
      <c r="K20" s="204">
        <f t="shared" si="3"/>
        <v>87.037833190025793</v>
      </c>
      <c r="L20" s="204">
        <f t="shared" si="3"/>
        <v>95.722269991401546</v>
      </c>
      <c r="M20" s="204">
        <f t="shared" si="3"/>
        <v>102.6225279449699</v>
      </c>
      <c r="N20" s="204">
        <f t="shared" si="3"/>
        <v>105.6104901117799</v>
      </c>
      <c r="O20" s="204">
        <f t="shared" si="3"/>
        <v>99.978503869303523</v>
      </c>
      <c r="P20" s="204">
        <f t="shared" si="3"/>
        <v>85.597592433361996</v>
      </c>
      <c r="Q20" s="204">
        <f t="shared" si="3"/>
        <v>80.696474634565774</v>
      </c>
      <c r="R20" s="204">
        <f t="shared" si="3"/>
        <v>83.963886500429922</v>
      </c>
      <c r="S20" s="204">
        <f t="shared" si="3"/>
        <v>83.040584694754941</v>
      </c>
      <c r="T20" s="204">
        <f t="shared" si="3"/>
        <v>91.142992261392934</v>
      </c>
      <c r="U20" s="204">
        <f t="shared" si="3"/>
        <v>81.493465176268273</v>
      </c>
      <c r="V20" s="204">
        <f t="shared" si="3"/>
        <v>84.457351676698195</v>
      </c>
      <c r="W20" s="204">
        <f t="shared" si="3"/>
        <v>84.436715391229569</v>
      </c>
      <c r="X20" s="204">
        <f t="shared" si="3"/>
        <v>75.624075666380051</v>
      </c>
      <c r="Y20" s="204">
        <f t="shared" si="3"/>
        <v>94.346431641898732</v>
      </c>
      <c r="DA20" s="71"/>
    </row>
    <row r="21" spans="1:105" ht="12" customHeight="1" x14ac:dyDescent="0.25">
      <c r="A21" s="18" t="s">
        <v>73</v>
      </c>
      <c r="B21" s="204">
        <v>69.368013757523642</v>
      </c>
      <c r="C21" s="204">
        <v>68.916595012897673</v>
      </c>
      <c r="D21" s="204">
        <v>90.541702493551156</v>
      </c>
      <c r="E21" s="204">
        <v>96.152192605331038</v>
      </c>
      <c r="F21" s="204">
        <v>88.628546861564914</v>
      </c>
      <c r="G21" s="204">
        <v>88.220120378331899</v>
      </c>
      <c r="H21" s="204">
        <v>92.304385210662076</v>
      </c>
      <c r="I21" s="204">
        <v>100.6233877901978</v>
      </c>
      <c r="J21" s="204">
        <v>93.895098882201196</v>
      </c>
      <c r="K21" s="204">
        <v>87.037833190025793</v>
      </c>
      <c r="L21" s="204">
        <v>95.722269991401546</v>
      </c>
      <c r="M21" s="204">
        <v>102.6225279449699</v>
      </c>
      <c r="N21" s="204">
        <v>105.6104901117799</v>
      </c>
      <c r="O21" s="204">
        <v>99.978503869303523</v>
      </c>
      <c r="P21" s="204">
        <v>85.597592433361996</v>
      </c>
      <c r="Q21" s="204">
        <v>80.696474634565774</v>
      </c>
      <c r="R21" s="204">
        <v>83.963886500429922</v>
      </c>
      <c r="S21" s="204">
        <v>83.040584694754941</v>
      </c>
      <c r="T21" s="204">
        <v>91.142992261392934</v>
      </c>
      <c r="U21" s="204">
        <v>81.493465176268273</v>
      </c>
      <c r="V21" s="204">
        <v>84.457351676698195</v>
      </c>
      <c r="W21" s="204">
        <v>84.436715391229569</v>
      </c>
      <c r="X21" s="204">
        <v>75.624075666380051</v>
      </c>
      <c r="Y21" s="204">
        <v>94.346431641898732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1.791315563198624</v>
      </c>
      <c r="C23" s="204">
        <f t="shared" si="4"/>
        <v>1.026999140154772</v>
      </c>
      <c r="D23" s="204">
        <f t="shared" si="4"/>
        <v>1.1703353396388649</v>
      </c>
      <c r="E23" s="204">
        <f t="shared" si="4"/>
        <v>1.7196904557179711</v>
      </c>
      <c r="F23" s="204">
        <f t="shared" si="4"/>
        <v>2.6750644883920889</v>
      </c>
      <c r="G23" s="204">
        <f t="shared" si="4"/>
        <v>7.1176268271711089</v>
      </c>
      <c r="H23" s="204">
        <f t="shared" si="4"/>
        <v>3.4871883061049007</v>
      </c>
      <c r="I23" s="204">
        <f t="shared" si="4"/>
        <v>2.2451418744625968</v>
      </c>
      <c r="J23" s="204">
        <f t="shared" si="4"/>
        <v>2.6750644883920889</v>
      </c>
      <c r="K23" s="204">
        <f t="shared" si="4"/>
        <v>2.2929492691315567</v>
      </c>
      <c r="L23" s="204">
        <f t="shared" si="4"/>
        <v>2.4362854686156488</v>
      </c>
      <c r="M23" s="204">
        <f t="shared" si="4"/>
        <v>2.340670679277729</v>
      </c>
      <c r="N23" s="204">
        <f t="shared" si="4"/>
        <v>1.6002579535683572</v>
      </c>
      <c r="O23" s="204">
        <f t="shared" si="4"/>
        <v>5.0635425623387782</v>
      </c>
      <c r="P23" s="204">
        <f t="shared" si="4"/>
        <v>14.115735167669822</v>
      </c>
      <c r="Q23" s="204">
        <f t="shared" si="4"/>
        <v>17.173000859845224</v>
      </c>
      <c r="R23" s="204">
        <f t="shared" si="4"/>
        <v>16.623645743766122</v>
      </c>
      <c r="S23" s="204">
        <f t="shared" si="4"/>
        <v>16.671453138435083</v>
      </c>
      <c r="T23" s="204">
        <f t="shared" si="4"/>
        <v>13.254202050995659</v>
      </c>
      <c r="U23" s="204">
        <f t="shared" si="4"/>
        <v>11.324942989047063</v>
      </c>
      <c r="V23" s="204">
        <f t="shared" si="4"/>
        <v>15.625054091412718</v>
      </c>
      <c r="W23" s="204">
        <f t="shared" si="4"/>
        <v>17.085076446461557</v>
      </c>
      <c r="X23" s="204">
        <f t="shared" si="4"/>
        <v>15.867891276869631</v>
      </c>
      <c r="Y23" s="204">
        <f t="shared" si="4"/>
        <v>16.578983574693851</v>
      </c>
      <c r="DA23" s="71"/>
    </row>
    <row r="24" spans="1:105" ht="12" customHeight="1" x14ac:dyDescent="0.25">
      <c r="A24" s="18" t="s">
        <v>38</v>
      </c>
      <c r="B24" s="204">
        <v>1.791315563198624</v>
      </c>
      <c r="C24" s="204">
        <v>1.026999140154772</v>
      </c>
      <c r="D24" s="204">
        <v>1.1703353396388649</v>
      </c>
      <c r="E24" s="204">
        <v>1.7196904557179711</v>
      </c>
      <c r="F24" s="204">
        <v>2.6750644883920889</v>
      </c>
      <c r="G24" s="204">
        <v>7.1176268271711089</v>
      </c>
      <c r="H24" s="204">
        <v>3.3438521066208078</v>
      </c>
      <c r="I24" s="204">
        <v>1.9346517626827171</v>
      </c>
      <c r="J24" s="204">
        <v>2.4361994840928629</v>
      </c>
      <c r="K24" s="204">
        <v>1.863026655202064</v>
      </c>
      <c r="L24" s="204">
        <v>2.1974204643164228</v>
      </c>
      <c r="M24" s="204">
        <v>2.101805674978503</v>
      </c>
      <c r="N24" s="204">
        <v>1.5047291487532239</v>
      </c>
      <c r="O24" s="204">
        <v>4.5858125537403263</v>
      </c>
      <c r="P24" s="204">
        <v>13.39922613929493</v>
      </c>
      <c r="Q24" s="204">
        <v>16.33705932932072</v>
      </c>
      <c r="R24" s="204">
        <v>15.859329320722271</v>
      </c>
      <c r="S24" s="204">
        <v>15.501117798796219</v>
      </c>
      <c r="T24" s="204">
        <v>12.10945829750645</v>
      </c>
      <c r="U24" s="204">
        <v>10.0792777300086</v>
      </c>
      <c r="V24" s="204">
        <v>13.99638865004299</v>
      </c>
      <c r="W24" s="204">
        <v>15.668271711092</v>
      </c>
      <c r="X24" s="204">
        <v>14.378503869303531</v>
      </c>
      <c r="Y24" s="204">
        <v>14.66517626827171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0.14333619948409279</v>
      </c>
      <c r="I25" s="204">
        <v>0.31049011177987962</v>
      </c>
      <c r="J25" s="204">
        <v>0.23886500429922611</v>
      </c>
      <c r="K25" s="204">
        <v>0.42992261392949271</v>
      </c>
      <c r="L25" s="204">
        <v>0.23886500429922611</v>
      </c>
      <c r="M25" s="204">
        <v>0.23886500429922611</v>
      </c>
      <c r="N25" s="204">
        <v>9.5528804815133275E-2</v>
      </c>
      <c r="O25" s="204">
        <v>0.47773000859845233</v>
      </c>
      <c r="P25" s="204">
        <v>0.7165090283748925</v>
      </c>
      <c r="Q25" s="204">
        <v>0.83594153052450548</v>
      </c>
      <c r="R25" s="204">
        <v>0.76431642304385194</v>
      </c>
      <c r="S25" s="204">
        <v>1.1703353396388649</v>
      </c>
      <c r="T25" s="204">
        <v>1.0031814273430779</v>
      </c>
      <c r="U25" s="204">
        <v>1.098710232158211</v>
      </c>
      <c r="V25" s="204">
        <v>1.4569217540842649</v>
      </c>
      <c r="W25" s="204">
        <v>1.0748065348237319</v>
      </c>
      <c r="X25" s="204">
        <v>1.098710232158211</v>
      </c>
      <c r="Y25" s="204">
        <v>1.4318142738364219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0.1415623261461306</v>
      </c>
      <c r="U29" s="204">
        <v>0.14695502688025169</v>
      </c>
      <c r="V29" s="204">
        <v>0.1717436872854631</v>
      </c>
      <c r="W29" s="204">
        <v>0.34199820054582541</v>
      </c>
      <c r="X29" s="204">
        <v>0.39067717540788971</v>
      </c>
      <c r="Y29" s="204">
        <v>0.48199303258571857</v>
      </c>
      <c r="DA29" s="71" t="s">
        <v>2132</v>
      </c>
    </row>
    <row r="30" spans="1:105" ht="12" customHeight="1" x14ac:dyDescent="0.25">
      <c r="A30" s="14" t="s">
        <v>39</v>
      </c>
      <c r="B30" s="204">
        <v>14.61736887360275</v>
      </c>
      <c r="C30" s="204">
        <v>12.56328460877042</v>
      </c>
      <c r="D30" s="204">
        <v>13.78142734307824</v>
      </c>
      <c r="E30" s="204">
        <v>12.94548581255374</v>
      </c>
      <c r="F30" s="204">
        <v>13.255975924333621</v>
      </c>
      <c r="G30" s="204">
        <v>13.5664660361135</v>
      </c>
      <c r="H30" s="204">
        <v>17.101375752364579</v>
      </c>
      <c r="I30" s="204">
        <v>17.913413585554601</v>
      </c>
      <c r="J30" s="204">
        <v>10.867497850386931</v>
      </c>
      <c r="K30" s="204">
        <v>10.700257953568361</v>
      </c>
      <c r="L30" s="204">
        <v>12.0378331900258</v>
      </c>
      <c r="M30" s="204">
        <v>10.31814273430782</v>
      </c>
      <c r="N30" s="204">
        <v>10.79587274290628</v>
      </c>
      <c r="O30" s="204">
        <v>12.99320722269991</v>
      </c>
      <c r="P30" s="204">
        <v>11.034651762682721</v>
      </c>
      <c r="Q30" s="204">
        <v>10.103181427343079</v>
      </c>
      <c r="R30" s="204">
        <v>11.106362854686161</v>
      </c>
      <c r="S30" s="204">
        <v>9.9121238177128124</v>
      </c>
      <c r="T30" s="204">
        <v>9.7687876182287177</v>
      </c>
      <c r="U30" s="204">
        <v>6.9981943250214949</v>
      </c>
      <c r="V30" s="204">
        <v>7.2847807394668953</v>
      </c>
      <c r="W30" s="204">
        <v>7.9774720550300948</v>
      </c>
      <c r="X30" s="204">
        <v>8.6939810834049869</v>
      </c>
      <c r="Y30" s="204">
        <v>7.690799656061909</v>
      </c>
      <c r="DA30" s="71" t="s">
        <v>2133</v>
      </c>
    </row>
    <row r="31" spans="1:105" ht="12" customHeight="1" x14ac:dyDescent="0.25">
      <c r="A31" s="21" t="s">
        <v>40</v>
      </c>
      <c r="B31" s="207">
        <v>37.919174548581253</v>
      </c>
      <c r="C31" s="207">
        <v>37.231298366294062</v>
      </c>
      <c r="D31" s="207">
        <v>39.036973344797943</v>
      </c>
      <c r="E31" s="207">
        <v>38.779019776440236</v>
      </c>
      <c r="F31" s="207">
        <v>38.950988822012043</v>
      </c>
      <c r="G31" s="207">
        <v>42.648323301805682</v>
      </c>
      <c r="H31" s="207">
        <v>44.110060189165949</v>
      </c>
      <c r="I31" s="207">
        <v>48.753224419604457</v>
      </c>
      <c r="J31" s="207">
        <v>46.431642304385207</v>
      </c>
      <c r="K31" s="207">
        <v>45.657781599312123</v>
      </c>
      <c r="L31" s="207">
        <v>46.861564918314699</v>
      </c>
      <c r="M31" s="207">
        <v>51.934651762682712</v>
      </c>
      <c r="N31" s="207">
        <v>52.020636285468612</v>
      </c>
      <c r="O31" s="207">
        <v>56.491831470335327</v>
      </c>
      <c r="P31" s="207">
        <v>58.727429062768699</v>
      </c>
      <c r="Q31" s="207">
        <v>60.017196904557167</v>
      </c>
      <c r="R31" s="207">
        <v>62.682717110920031</v>
      </c>
      <c r="S31" s="207">
        <v>67.601031814273426</v>
      </c>
      <c r="T31" s="207">
        <v>65.666380051590707</v>
      </c>
      <c r="U31" s="207">
        <v>66.500429922613918</v>
      </c>
      <c r="V31" s="207">
        <v>67.128116938950981</v>
      </c>
      <c r="W31" s="207">
        <v>71.435941530524502</v>
      </c>
      <c r="X31" s="207">
        <v>67.936371453138435</v>
      </c>
      <c r="Y31" s="207">
        <v>66.130696474634561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325.2943611348565</v>
      </c>
      <c r="C33" s="203">
        <f>FBT_emi!C5</f>
        <v>274.98307237086391</v>
      </c>
      <c r="D33" s="203">
        <f>FBT_emi!D5</f>
        <v>290.67124957038402</v>
      </c>
      <c r="E33" s="203">
        <f>FBT_emi!E5</f>
        <v>301.5819762098505</v>
      </c>
      <c r="F33" s="203">
        <f>FBT_emi!F5</f>
        <v>278.63647981062149</v>
      </c>
      <c r="G33" s="203">
        <f>FBT_emi!G5</f>
        <v>276.56080120702961</v>
      </c>
      <c r="H33" s="203">
        <f>FBT_emi!H5</f>
        <v>282.7455432470598</v>
      </c>
      <c r="I33" s="203">
        <f>FBT_emi!I5</f>
        <v>299.1320164063095</v>
      </c>
      <c r="J33" s="203">
        <f>FBT_emi!J5</f>
        <v>265.72086176213497</v>
      </c>
      <c r="K33" s="203">
        <f>FBT_emi!K5</f>
        <v>253.10687248671519</v>
      </c>
      <c r="L33" s="203">
        <f>FBT_emi!L5</f>
        <v>272.37356186304459</v>
      </c>
      <c r="M33" s="203">
        <f>FBT_emi!M5</f>
        <v>296.71985174236141</v>
      </c>
      <c r="N33" s="203">
        <f>FBT_emi!N5</f>
        <v>303.57099374201198</v>
      </c>
      <c r="O33" s="203">
        <f>FBT_emi!O5</f>
        <v>283.57016993843831</v>
      </c>
      <c r="P33" s="203">
        <f>FBT_emi!P5</f>
        <v>250.58759522563599</v>
      </c>
      <c r="Q33" s="203">
        <f>FBT_emi!Q5</f>
        <v>244.20339126185419</v>
      </c>
      <c r="R33" s="203">
        <f>FBT_emi!R5</f>
        <v>249.6170816655584</v>
      </c>
      <c r="S33" s="203">
        <f>FBT_emi!S5</f>
        <v>249.2472016449012</v>
      </c>
      <c r="T33" s="203">
        <f>FBT_emi!T5</f>
        <v>256.65528470575367</v>
      </c>
      <c r="U33" s="203">
        <f>FBT_emi!U5</f>
        <v>236.71253865766241</v>
      </c>
      <c r="V33" s="203">
        <f>FBT_emi!V5</f>
        <v>246.14907152520041</v>
      </c>
      <c r="W33" s="203">
        <f>FBT_emi!W5</f>
        <v>240.3472272496754</v>
      </c>
      <c r="X33" s="203">
        <f>FBT_emi!X5</f>
        <v>213.63774307282341</v>
      </c>
      <c r="Y33" s="203">
        <f>FBT_emi!Y5</f>
        <v>267.99956373631142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125.32713120012099</v>
      </c>
      <c r="C35" s="284">
        <f t="shared" si="5"/>
        <v>107.55961608763933</v>
      </c>
      <c r="D35" s="284">
        <f t="shared" si="5"/>
        <v>122.33639697296636</v>
      </c>
      <c r="E35" s="284">
        <f t="shared" si="5"/>
        <v>118.05314862110568</v>
      </c>
      <c r="F35" s="284">
        <f t="shared" si="5"/>
        <v>110.03963245933365</v>
      </c>
      <c r="G35" s="284">
        <f t="shared" si="5"/>
        <v>109.82812142794036</v>
      </c>
      <c r="H35" s="284">
        <f t="shared" si="5"/>
        <v>111.88761611362857</v>
      </c>
      <c r="I35" s="284">
        <f t="shared" si="5"/>
        <v>106.87968785329787</v>
      </c>
      <c r="J35" s="284">
        <f t="shared" si="5"/>
        <v>101.07285525022014</v>
      </c>
      <c r="K35" s="284">
        <f t="shared" si="5"/>
        <v>86.697023278331713</v>
      </c>
      <c r="L35" s="284">
        <f t="shared" si="5"/>
        <v>89.974618409778529</v>
      </c>
      <c r="M35" s="284">
        <f t="shared" si="5"/>
        <v>89.762271198712995</v>
      </c>
      <c r="N35" s="284">
        <f t="shared" si="5"/>
        <v>87.872970405778716</v>
      </c>
      <c r="O35" s="284">
        <f t="shared" si="5"/>
        <v>84.326131299786894</v>
      </c>
      <c r="P35" s="284">
        <f t="shared" si="5"/>
        <v>81.782793381425705</v>
      </c>
      <c r="Q35" s="284">
        <f t="shared" si="5"/>
        <v>83.833391209052834</v>
      </c>
      <c r="R35" s="284">
        <f t="shared" si="5"/>
        <v>88.604988765983734</v>
      </c>
      <c r="S35" s="284">
        <f t="shared" si="5"/>
        <v>88.873070069574752</v>
      </c>
      <c r="T35" s="284">
        <f t="shared" si="5"/>
        <v>86.723402392754721</v>
      </c>
      <c r="U35" s="284">
        <f t="shared" si="5"/>
        <v>81.120382864761055</v>
      </c>
      <c r="V35" s="284">
        <f t="shared" si="5"/>
        <v>85.744816935014697</v>
      </c>
      <c r="W35" s="284">
        <f t="shared" si="5"/>
        <v>91.528092798867718</v>
      </c>
      <c r="X35" s="284">
        <f t="shared" si="5"/>
        <v>91.033235142741205</v>
      </c>
      <c r="Y35" s="284">
        <f t="shared" si="5"/>
        <v>119.63748653502155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108.94925259389784</v>
      </c>
      <c r="C36" s="344">
        <f t="shared" si="6"/>
        <v>109.19531160357131</v>
      </c>
      <c r="D36" s="344">
        <f t="shared" si="6"/>
        <v>111.52671379556685</v>
      </c>
      <c r="E36" s="344">
        <f t="shared" si="6"/>
        <v>112.03777381256036</v>
      </c>
      <c r="F36" s="344">
        <f t="shared" si="6"/>
        <v>110.07090512905107</v>
      </c>
      <c r="G36" s="344">
        <f t="shared" si="6"/>
        <v>105.75903992192649</v>
      </c>
      <c r="H36" s="344">
        <f t="shared" si="6"/>
        <v>101.66642059462862</v>
      </c>
      <c r="I36" s="344">
        <f t="shared" si="6"/>
        <v>101.40446830003894</v>
      </c>
      <c r="J36" s="344">
        <f t="shared" si="6"/>
        <v>100.46047410561015</v>
      </c>
      <c r="K36" s="344">
        <f t="shared" si="6"/>
        <v>96.667568135169148</v>
      </c>
      <c r="L36" s="344">
        <f t="shared" si="6"/>
        <v>99.194771286176589</v>
      </c>
      <c r="M36" s="344">
        <f t="shared" si="6"/>
        <v>99.212462675420085</v>
      </c>
      <c r="N36" s="344">
        <f t="shared" si="6"/>
        <v>99.99612792055531</v>
      </c>
      <c r="O36" s="344">
        <f t="shared" si="6"/>
        <v>98.644404463652762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97.349277509353186</v>
      </c>
      <c r="S36" s="344">
        <f t="shared" si="6"/>
        <v>97.689943262779892</v>
      </c>
      <c r="T36" s="344">
        <f t="shared" si="6"/>
        <v>98.166485076638239</v>
      </c>
      <c r="U36" s="344">
        <f t="shared" si="6"/>
        <v>95.967479901010392</v>
      </c>
      <c r="V36" s="344">
        <f t="shared" si="6"/>
        <v>96.628114700679504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50.770747008145122</v>
      </c>
      <c r="C37" s="344">
        <f>IF(FBT_ued!C$5=0,"",FBT_ued!C$5/C$5*1000)</f>
        <v>51.532427078297133</v>
      </c>
      <c r="D37" s="344">
        <f>IF(FBT_ued!D$5=0,"",FBT_ued!D$5/D$5*1000)</f>
        <v>53.103666656260181</v>
      </c>
      <c r="E37" s="344">
        <f>IF(FBT_ued!E$5=0,"",FBT_ued!E$5/E$5*1000)</f>
        <v>53.342699761050753</v>
      </c>
      <c r="F37" s="344">
        <f>IF(FBT_ued!F$5=0,"",FBT_ued!F$5/F$5*1000)</f>
        <v>52.507227662298945</v>
      </c>
      <c r="G37" s="344">
        <f>IF(FBT_ued!G$5=0,"",FBT_ued!G$5/G$5*1000)</f>
        <v>50.517694100546322</v>
      </c>
      <c r="H37" s="344">
        <f>IF(FBT_ued!H$5=0,"",FBT_ued!H$5/H$5*1000)</f>
        <v>48.806354237629805</v>
      </c>
      <c r="I37" s="344">
        <f>IF(FBT_ued!I$5=0,"",FBT_ued!I$5/I$5*1000)</f>
        <v>48.858655472327847</v>
      </c>
      <c r="J37" s="344">
        <f>IF(FBT_ued!J$5=0,"",FBT_ued!J$5/J$5*1000)</f>
        <v>48.620235189908975</v>
      </c>
      <c r="K37" s="344">
        <f>IF(FBT_ued!K$5=0,"",FBT_ued!K$5/K$5*1000)</f>
        <v>46.842431101229849</v>
      </c>
      <c r="L37" s="344">
        <f>IF(FBT_ued!L$5=0,"",FBT_ued!L$5/L$5*1000)</f>
        <v>48.003854252819423</v>
      </c>
      <c r="M37" s="344">
        <f>IF(FBT_ued!M$5=0,"",FBT_ued!M$5/M$5*1000)</f>
        <v>48.029861282539031</v>
      </c>
      <c r="N37" s="344">
        <f>IF(FBT_ued!N$5=0,"",FBT_ued!N$5/N$5*1000)</f>
        <v>48.432114288351748</v>
      </c>
      <c r="O37" s="344">
        <f>IF(FBT_ued!O$5=0,"",FBT_ued!O$5/O$5*1000)</f>
        <v>47.911797742909947</v>
      </c>
      <c r="P37" s="344">
        <f>IF(FBT_ued!P$5=0,"",FBT_ued!P$5/P$5*1000)</f>
        <v>47.040313426901484</v>
      </c>
      <c r="Q37" s="344">
        <f>IF(FBT_ued!Q$5=0,"",FBT_ued!Q$5/Q$5*1000)</f>
        <v>46.164135247206417</v>
      </c>
      <c r="R37" s="344">
        <f>IF(FBT_ued!R$5=0,"",FBT_ued!R$5/R$5*1000)</f>
        <v>47.090193914488601</v>
      </c>
      <c r="S37" s="344">
        <f>IF(FBT_ued!S$5=0,"",FBT_ued!S$5/S$5*1000)</f>
        <v>47.425689265401971</v>
      </c>
      <c r="T37" s="344">
        <f>IF(FBT_ued!T$5=0,"",FBT_ued!T$5/T$5*1000)</f>
        <v>47.839966127824844</v>
      </c>
      <c r="U37" s="344">
        <f>IF(FBT_ued!U$5=0,"",FBT_ued!U$5/U$5*1000)</f>
        <v>47.001667309835454</v>
      </c>
      <c r="V37" s="344">
        <f>IF(FBT_ued!V$5=0,"",FBT_ued!V$5/V$5*1000)</f>
        <v>47.066367023403707</v>
      </c>
      <c r="W37" s="344">
        <f>IF(FBT_ued!W$5=0,"",FBT_ued!W$5/W$5*1000)</f>
        <v>49.301226754375705</v>
      </c>
      <c r="X37" s="344">
        <f>IF(FBT_ued!X$5=0,"",FBT_ued!X$5/X$5*1000)</f>
        <v>49.113475202350742</v>
      </c>
      <c r="Y37" s="344">
        <f>IF(FBT_ued!Y$5=0,"",FBT_ued!Y$5/Y$5*1000)</f>
        <v>44.3163724662882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1.8800273617653771</v>
      </c>
      <c r="C38" s="345">
        <f t="shared" si="7"/>
        <v>1.7867466340795575</v>
      </c>
      <c r="D38" s="345">
        <f t="shared" si="7"/>
        <v>1.7338652283402256</v>
      </c>
      <c r="E38" s="345">
        <f t="shared" si="7"/>
        <v>1.7494297084567925</v>
      </c>
      <c r="F38" s="345">
        <f t="shared" si="7"/>
        <v>1.6906962364812728</v>
      </c>
      <c r="G38" s="345">
        <f t="shared" si="7"/>
        <v>1.5967681987160696</v>
      </c>
      <c r="H38" s="345">
        <f t="shared" si="7"/>
        <v>1.590988146183612</v>
      </c>
      <c r="I38" s="345">
        <f t="shared" si="7"/>
        <v>1.5811308782970492</v>
      </c>
      <c r="J38" s="345">
        <f t="shared" si="7"/>
        <v>1.5788387041910992</v>
      </c>
      <c r="K38" s="345">
        <f t="shared" si="7"/>
        <v>1.5725761341538913</v>
      </c>
      <c r="L38" s="345">
        <f t="shared" si="7"/>
        <v>1.5836075948601984</v>
      </c>
      <c r="M38" s="345">
        <f t="shared" si="7"/>
        <v>1.6099513708331392</v>
      </c>
      <c r="N38" s="345">
        <f t="shared" si="7"/>
        <v>1.6210494727879559</v>
      </c>
      <c r="O38" s="345">
        <f t="shared" si="7"/>
        <v>1.4948741435358464</v>
      </c>
      <c r="P38" s="345">
        <f t="shared" si="7"/>
        <v>1.3584769145847757</v>
      </c>
      <c r="Q38" s="345">
        <f t="shared" si="7"/>
        <v>1.3176886211617049</v>
      </c>
      <c r="R38" s="345">
        <f t="shared" si="7"/>
        <v>1.3081076406003611</v>
      </c>
      <c r="S38" s="345">
        <f t="shared" si="7"/>
        <v>1.2836244681192075</v>
      </c>
      <c r="T38" s="345">
        <f t="shared" si="7"/>
        <v>1.3294562406910153</v>
      </c>
      <c r="U38" s="345">
        <f t="shared" si="7"/>
        <v>1.311624819560687</v>
      </c>
      <c r="V38" s="345">
        <f t="shared" si="7"/>
        <v>1.3021098331332182</v>
      </c>
      <c r="W38" s="345">
        <f t="shared" si="7"/>
        <v>1.2387662799735808</v>
      </c>
      <c r="X38" s="345">
        <f t="shared" si="7"/>
        <v>1.1886868205115391</v>
      </c>
      <c r="Y38" s="345">
        <f t="shared" si="7"/>
        <v>1.3415507074773452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173.0263972484953</v>
      </c>
      <c r="C5" s="223">
        <v>153.9015477214102</v>
      </c>
      <c r="D5" s="223">
        <v>167.64350816852959</v>
      </c>
      <c r="E5" s="223">
        <v>172.38873602751511</v>
      </c>
      <c r="F5" s="223">
        <v>164.8057609630267</v>
      </c>
      <c r="G5" s="223">
        <v>173.20034393809109</v>
      </c>
      <c r="H5" s="223">
        <v>177.71693895098889</v>
      </c>
      <c r="I5" s="223">
        <v>189.18865004299229</v>
      </c>
      <c r="J5" s="223">
        <v>168.30146173688729</v>
      </c>
      <c r="K5" s="223">
        <v>160.95047291487529</v>
      </c>
      <c r="L5" s="223">
        <v>171.99561478933791</v>
      </c>
      <c r="M5" s="223">
        <v>184.30361134995701</v>
      </c>
      <c r="N5" s="223">
        <v>187.2681857265693</v>
      </c>
      <c r="O5" s="223">
        <v>189.6950128976784</v>
      </c>
      <c r="P5" s="223">
        <v>184.46216680997429</v>
      </c>
      <c r="Q5" s="223">
        <v>185.32708512467761</v>
      </c>
      <c r="R5" s="223">
        <v>190.82304385210659</v>
      </c>
      <c r="S5" s="223">
        <v>194.17454858125541</v>
      </c>
      <c r="T5" s="223">
        <v>193.052826298631</v>
      </c>
      <c r="U5" s="223">
        <v>180.472750383716</v>
      </c>
      <c r="V5" s="223">
        <v>189.03863964601291</v>
      </c>
      <c r="W5" s="223">
        <v>194.02144789959999</v>
      </c>
      <c r="X5" s="223">
        <v>179.7258448452273</v>
      </c>
      <c r="Y5" s="223">
        <v>199.7684934625083</v>
      </c>
      <c r="DA5" s="89" t="s">
        <v>2118</v>
      </c>
    </row>
    <row r="6" spans="1:105" ht="12" customHeight="1" x14ac:dyDescent="0.25">
      <c r="A6" s="55" t="s">
        <v>91</v>
      </c>
      <c r="B6" s="259">
        <v>1.9442548156308721</v>
      </c>
      <c r="C6" s="259">
        <v>1.8806838180073879</v>
      </c>
      <c r="D6" s="259">
        <v>1.988789447961115</v>
      </c>
      <c r="E6" s="259">
        <v>1.9888107816364531</v>
      </c>
      <c r="F6" s="259">
        <v>1.9780142499622371</v>
      </c>
      <c r="G6" s="259">
        <v>2.143964393234401</v>
      </c>
      <c r="H6" s="259">
        <v>2.2150234747106872</v>
      </c>
      <c r="I6" s="259">
        <v>2.4329297195098678</v>
      </c>
      <c r="J6" s="259">
        <v>2.2926900088010922</v>
      </c>
      <c r="K6" s="259">
        <v>2.2408032496363122</v>
      </c>
      <c r="L6" s="259">
        <v>2.3192724906201811</v>
      </c>
      <c r="M6" s="259">
        <v>2.5563935405343559</v>
      </c>
      <c r="N6" s="259">
        <v>2.569295523798278</v>
      </c>
      <c r="O6" s="259">
        <v>2.7360590685099391</v>
      </c>
      <c r="P6" s="259">
        <v>2.7797167574909341</v>
      </c>
      <c r="Q6" s="259">
        <v>2.8219867175865199</v>
      </c>
      <c r="R6" s="259">
        <v>2.937163202171043</v>
      </c>
      <c r="S6" s="259">
        <v>3.12472660533302</v>
      </c>
      <c r="T6" s="259">
        <v>3.0668979779259908</v>
      </c>
      <c r="U6" s="259">
        <v>3.0496635614897669</v>
      </c>
      <c r="V6" s="259">
        <v>3.099601525568517</v>
      </c>
      <c r="W6" s="259">
        <v>3.262852234969071</v>
      </c>
      <c r="X6" s="259">
        <v>3.0785990677914219</v>
      </c>
      <c r="Y6" s="259">
        <v>3.1141506497719149</v>
      </c>
      <c r="DA6" s="67" t="s">
        <v>2137</v>
      </c>
    </row>
    <row r="7" spans="1:105" ht="12" customHeight="1" x14ac:dyDescent="0.25">
      <c r="A7" s="173" t="s">
        <v>92</v>
      </c>
      <c r="B7" s="224">
        <v>2.2682972849026841</v>
      </c>
      <c r="C7" s="224">
        <v>2.1941311210086192</v>
      </c>
      <c r="D7" s="224">
        <v>2.3202543559546349</v>
      </c>
      <c r="E7" s="224">
        <v>2.3202792452425292</v>
      </c>
      <c r="F7" s="224">
        <v>2.3076832916226109</v>
      </c>
      <c r="G7" s="224">
        <v>2.5012917921068021</v>
      </c>
      <c r="H7" s="224">
        <v>2.5841940538291341</v>
      </c>
      <c r="I7" s="224">
        <v>2.8384180060948472</v>
      </c>
      <c r="J7" s="224">
        <v>2.6748050102679408</v>
      </c>
      <c r="K7" s="224">
        <v>2.6142704579090301</v>
      </c>
      <c r="L7" s="224">
        <v>2.7058179057235439</v>
      </c>
      <c r="M7" s="224">
        <v>2.9824591306234161</v>
      </c>
      <c r="N7" s="224">
        <v>2.997511444431324</v>
      </c>
      <c r="O7" s="224">
        <v>3.1920689132615951</v>
      </c>
      <c r="P7" s="224">
        <v>3.2430028837394218</v>
      </c>
      <c r="Q7" s="224">
        <v>3.2923178371842732</v>
      </c>
      <c r="R7" s="224">
        <v>3.4266904025328841</v>
      </c>
      <c r="S7" s="224">
        <v>3.6455143728885222</v>
      </c>
      <c r="T7" s="224">
        <v>3.578047640913657</v>
      </c>
      <c r="U7" s="224">
        <v>3.5579408217380641</v>
      </c>
      <c r="V7" s="224">
        <v>3.6162017798299382</v>
      </c>
      <c r="W7" s="224">
        <v>3.8066609407972498</v>
      </c>
      <c r="X7" s="224">
        <v>3.5916989124233272</v>
      </c>
      <c r="Y7" s="224">
        <v>3.6331757580672339</v>
      </c>
      <c r="DA7" s="177" t="s">
        <v>2138</v>
      </c>
    </row>
    <row r="8" spans="1:105" ht="12" customHeight="1" x14ac:dyDescent="0.25">
      <c r="A8" s="173" t="s">
        <v>93</v>
      </c>
      <c r="B8" s="224">
        <v>5.1846795083489923</v>
      </c>
      <c r="C8" s="224">
        <v>5.0151568480197017</v>
      </c>
      <c r="D8" s="224">
        <v>5.303438527896307</v>
      </c>
      <c r="E8" s="224">
        <v>5.3034954176972082</v>
      </c>
      <c r="F8" s="224">
        <v>5.2747046665659667</v>
      </c>
      <c r="G8" s="224">
        <v>5.7172383819584054</v>
      </c>
      <c r="H8" s="224">
        <v>5.9067292658951667</v>
      </c>
      <c r="I8" s="224">
        <v>6.4878125853596504</v>
      </c>
      <c r="J8" s="224">
        <v>6.1138400234695789</v>
      </c>
      <c r="K8" s="224">
        <v>5.975475332363497</v>
      </c>
      <c r="L8" s="224">
        <v>6.1847266416538158</v>
      </c>
      <c r="M8" s="224">
        <v>6.8170494414249507</v>
      </c>
      <c r="N8" s="224">
        <v>6.8514547301287401</v>
      </c>
      <c r="O8" s="224">
        <v>7.2961575160265024</v>
      </c>
      <c r="P8" s="224">
        <v>7.4125780199758209</v>
      </c>
      <c r="Q8" s="224">
        <v>7.5252979135640539</v>
      </c>
      <c r="R8" s="224">
        <v>7.8324352057894471</v>
      </c>
      <c r="S8" s="224">
        <v>8.3326042808880487</v>
      </c>
      <c r="T8" s="224">
        <v>8.1783946078026464</v>
      </c>
      <c r="U8" s="224">
        <v>8.1324361639727165</v>
      </c>
      <c r="V8" s="224">
        <v>8.2656040681827143</v>
      </c>
      <c r="W8" s="224">
        <v>8.7009392932508565</v>
      </c>
      <c r="X8" s="224">
        <v>8.2095975141104596</v>
      </c>
      <c r="Y8" s="224">
        <v>8.3044017327251058</v>
      </c>
      <c r="DA8" s="177" t="s">
        <v>2139</v>
      </c>
    </row>
    <row r="9" spans="1:105" ht="12" customHeight="1" x14ac:dyDescent="0.25">
      <c r="A9" s="173" t="s">
        <v>94</v>
      </c>
      <c r="B9" s="224">
        <v>3.8885096312617442</v>
      </c>
      <c r="C9" s="224">
        <v>3.7613676360147759</v>
      </c>
      <c r="D9" s="224">
        <v>3.97757889592223</v>
      </c>
      <c r="E9" s="224">
        <v>3.9776215632729062</v>
      </c>
      <c r="F9" s="224">
        <v>3.9560284999244741</v>
      </c>
      <c r="G9" s="224">
        <v>4.2879287864688029</v>
      </c>
      <c r="H9" s="224">
        <v>4.4300469494213743</v>
      </c>
      <c r="I9" s="224">
        <v>4.8658594390197356</v>
      </c>
      <c r="J9" s="224">
        <v>4.5853800176021844</v>
      </c>
      <c r="K9" s="224">
        <v>4.4816064992726226</v>
      </c>
      <c r="L9" s="224">
        <v>4.6385449812403623</v>
      </c>
      <c r="M9" s="224">
        <v>5.1127870810687117</v>
      </c>
      <c r="N9" s="224">
        <v>5.1385910475965551</v>
      </c>
      <c r="O9" s="224">
        <v>5.4721181370198773</v>
      </c>
      <c r="P9" s="224">
        <v>5.5594335149818672</v>
      </c>
      <c r="Q9" s="224">
        <v>5.6439734351730397</v>
      </c>
      <c r="R9" s="224">
        <v>5.874326404342086</v>
      </c>
      <c r="S9" s="224">
        <v>6.2494532106660401</v>
      </c>
      <c r="T9" s="224">
        <v>6.1337959558519817</v>
      </c>
      <c r="U9" s="224">
        <v>6.0993271229795347</v>
      </c>
      <c r="V9" s="224">
        <v>6.199203051137034</v>
      </c>
      <c r="W9" s="224">
        <v>6.5257044699381419</v>
      </c>
      <c r="X9" s="224">
        <v>6.1571981355828438</v>
      </c>
      <c r="Y9" s="224">
        <v>6.2283012995438298</v>
      </c>
      <c r="DA9" s="177" t="s">
        <v>2140</v>
      </c>
    </row>
    <row r="10" spans="1:105" ht="12" customHeight="1" x14ac:dyDescent="0.25">
      <c r="A10" s="56" t="s">
        <v>95</v>
      </c>
      <c r="B10" s="260">
        <v>3.3767047788717801</v>
      </c>
      <c r="C10" s="260">
        <v>3.0123743372788212</v>
      </c>
      <c r="D10" s="260">
        <v>3.3277583062823952</v>
      </c>
      <c r="E10" s="260">
        <v>3.4458200177042619</v>
      </c>
      <c r="F10" s="260">
        <v>3.266571461089339</v>
      </c>
      <c r="G10" s="260">
        <v>3.4091312520375401</v>
      </c>
      <c r="H10" s="260">
        <v>3.497534224375352</v>
      </c>
      <c r="I10" s="260">
        <v>3.721612594312921</v>
      </c>
      <c r="J10" s="260">
        <v>3.322763722352525</v>
      </c>
      <c r="K10" s="260">
        <v>3.1756759715437779</v>
      </c>
      <c r="L10" s="260">
        <v>3.3962460998038639</v>
      </c>
      <c r="M10" s="260">
        <v>3.6434328872073798</v>
      </c>
      <c r="N10" s="260">
        <v>3.7046395129457048</v>
      </c>
      <c r="O10" s="260">
        <v>3.7368837488085118</v>
      </c>
      <c r="P10" s="260">
        <v>3.629727983723432</v>
      </c>
      <c r="Q10" s="260">
        <v>3.6487477682545371</v>
      </c>
      <c r="R10" s="260">
        <v>3.765996386141754</v>
      </c>
      <c r="S10" s="260">
        <v>3.8808667059160959</v>
      </c>
      <c r="T10" s="260">
        <v>3.9137739021015032</v>
      </c>
      <c r="U10" s="260">
        <v>3.738168613915156</v>
      </c>
      <c r="V10" s="260">
        <v>3.8831336435948072</v>
      </c>
      <c r="W10" s="260">
        <v>4.100022015796176</v>
      </c>
      <c r="X10" s="260">
        <v>3.8576998590512139</v>
      </c>
      <c r="Y10" s="260">
        <v>4.2011062708795803</v>
      </c>
      <c r="DA10" s="68" t="s">
        <v>2141</v>
      </c>
    </row>
    <row r="11" spans="1:105" ht="12" customHeight="1" x14ac:dyDescent="0.25">
      <c r="A11" s="37" t="s">
        <v>159</v>
      </c>
      <c r="B11" s="226">
        <v>0.22985828609884251</v>
      </c>
      <c r="C11" s="226">
        <v>0.13429738071230499</v>
      </c>
      <c r="D11" s="226">
        <v>6.1666361189771098E-2</v>
      </c>
      <c r="E11" s="226">
        <v>9.1689492649668511E-2</v>
      </c>
      <c r="F11" s="226">
        <v>9.0963187985557137E-2</v>
      </c>
      <c r="G11" s="226">
        <v>0.1789462201742083</v>
      </c>
      <c r="H11" s="226">
        <v>0.1189017957025017</v>
      </c>
      <c r="I11" s="226">
        <v>5.810310750214169E-2</v>
      </c>
      <c r="J11" s="226">
        <v>5.3122405807955783E-2</v>
      </c>
      <c r="K11" s="226">
        <v>7.855378741320955E-2</v>
      </c>
      <c r="L11" s="226">
        <v>8.0099228755745919E-2</v>
      </c>
      <c r="M11" s="226">
        <v>7.7949209125123292E-2</v>
      </c>
      <c r="N11" s="226">
        <v>7.8394770175322093E-2</v>
      </c>
      <c r="O11" s="226">
        <v>5.1230613836689531E-2</v>
      </c>
      <c r="P11" s="226">
        <v>7.6124427326733329E-2</v>
      </c>
      <c r="Q11" s="226">
        <v>7.6779075492394502E-2</v>
      </c>
      <c r="R11" s="226">
        <v>5.0380259188295161E-2</v>
      </c>
      <c r="S11" s="226">
        <v>4.7181875580969278E-2</v>
      </c>
      <c r="T11" s="226">
        <v>5.6585889800255001E-2</v>
      </c>
      <c r="U11" s="226">
        <v>5.751410391142972E-2</v>
      </c>
      <c r="V11" s="226">
        <v>6.9450682727702981E-2</v>
      </c>
      <c r="W11" s="226">
        <v>7.5221812248490422E-2</v>
      </c>
      <c r="X11" s="226">
        <v>0.1136553285263753</v>
      </c>
      <c r="Y11" s="226">
        <v>0.144119588241162</v>
      </c>
      <c r="DA11" s="69" t="s">
        <v>2142</v>
      </c>
    </row>
    <row r="12" spans="1:105" ht="12" customHeight="1" x14ac:dyDescent="0.25">
      <c r="A12" s="37" t="s">
        <v>35</v>
      </c>
      <c r="B12" s="226">
        <v>2.481469042345152</v>
      </c>
      <c r="C12" s="226">
        <v>2.1730774683286449</v>
      </c>
      <c r="D12" s="226">
        <v>2.639405829613465</v>
      </c>
      <c r="E12" s="226">
        <v>2.7806741570181339</v>
      </c>
      <c r="F12" s="226">
        <v>2.5407595919594952</v>
      </c>
      <c r="G12" s="226">
        <v>2.4839888743633289</v>
      </c>
      <c r="H12" s="226">
        <v>2.5964899412649678</v>
      </c>
      <c r="I12" s="226">
        <v>2.7550706168857539</v>
      </c>
      <c r="J12" s="226">
        <v>2.3540681963778671</v>
      </c>
      <c r="K12" s="226">
        <v>2.1549090495031811</v>
      </c>
      <c r="L12" s="226">
        <v>2.4118375485133612</v>
      </c>
      <c r="M12" s="226">
        <v>2.516554483333608</v>
      </c>
      <c r="N12" s="226">
        <v>2.6015024659667989</v>
      </c>
      <c r="O12" s="226">
        <v>2.4203565856546292</v>
      </c>
      <c r="P12" s="226">
        <v>2.0531960388074868</v>
      </c>
      <c r="Q12" s="226">
        <v>1.961735617173793</v>
      </c>
      <c r="R12" s="226">
        <v>2.0076411087593988</v>
      </c>
      <c r="S12" s="226">
        <v>1.868505050798517</v>
      </c>
      <c r="T12" s="226">
        <v>1.967742960477701</v>
      </c>
      <c r="U12" s="226">
        <v>1.5999477083806191</v>
      </c>
      <c r="V12" s="226">
        <v>1.7551894470482301</v>
      </c>
      <c r="W12" s="226">
        <v>1.635617113251945</v>
      </c>
      <c r="X12" s="226">
        <v>1.389542808700712</v>
      </c>
      <c r="Y12" s="226">
        <v>1.970600226273487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0.14156232614568329</v>
      </c>
      <c r="U14" s="226">
        <v>0.14695502687966161</v>
      </c>
      <c r="V14" s="226">
        <v>0.17174368728500641</v>
      </c>
      <c r="W14" s="226">
        <v>0.34199820054437807</v>
      </c>
      <c r="X14" s="226">
        <v>0.39067717540693808</v>
      </c>
      <c r="Y14" s="226">
        <v>0.48199303258482751</v>
      </c>
      <c r="DA14" s="69" t="s">
        <v>2145</v>
      </c>
    </row>
    <row r="15" spans="1:105" ht="12" customHeight="1" x14ac:dyDescent="0.25">
      <c r="A15" s="37" t="s">
        <v>40</v>
      </c>
      <c r="B15" s="226">
        <v>0.66537745042778573</v>
      </c>
      <c r="C15" s="226">
        <v>0.70499948823787095</v>
      </c>
      <c r="D15" s="226">
        <v>0.62668611547915809</v>
      </c>
      <c r="E15" s="226">
        <v>0.57345636803645994</v>
      </c>
      <c r="F15" s="226">
        <v>0.6348486811442865</v>
      </c>
      <c r="G15" s="226">
        <v>0.74619615750000234</v>
      </c>
      <c r="H15" s="226">
        <v>0.78214248740788228</v>
      </c>
      <c r="I15" s="226">
        <v>0.90843886992502421</v>
      </c>
      <c r="J15" s="226">
        <v>0.91557312016670322</v>
      </c>
      <c r="K15" s="226">
        <v>0.94221313462738732</v>
      </c>
      <c r="L15" s="226">
        <v>0.90430932253475782</v>
      </c>
      <c r="M15" s="226">
        <v>1.048929194748649</v>
      </c>
      <c r="N15" s="226">
        <v>1.0247422768035841</v>
      </c>
      <c r="O15" s="226">
        <v>1.2652965493171939</v>
      </c>
      <c r="P15" s="226">
        <v>1.500407517589212</v>
      </c>
      <c r="Q15" s="226">
        <v>1.6102330755883489</v>
      </c>
      <c r="R15" s="226">
        <v>1.7079750181940589</v>
      </c>
      <c r="S15" s="226">
        <v>1.9651797795366099</v>
      </c>
      <c r="T15" s="226">
        <v>1.7478827256778631</v>
      </c>
      <c r="U15" s="226">
        <v>1.933751774743445</v>
      </c>
      <c r="V15" s="226">
        <v>1.886749826533868</v>
      </c>
      <c r="W15" s="226">
        <v>2.0471848897513629</v>
      </c>
      <c r="X15" s="226">
        <v>1.9638245464171891</v>
      </c>
      <c r="Y15" s="226">
        <v>1.604393423780105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10.700373201675669</v>
      </c>
      <c r="C16" s="261">
        <f t="shared" si="0"/>
        <v>9.4202275371294313</v>
      </c>
      <c r="D16" s="261">
        <f t="shared" si="0"/>
        <v>10.300007895392806</v>
      </c>
      <c r="E16" s="261">
        <f t="shared" si="0"/>
        <v>10.647271272172516</v>
      </c>
      <c r="F16" s="261">
        <f t="shared" si="0"/>
        <v>10.09092300993359</v>
      </c>
      <c r="G16" s="261">
        <f t="shared" si="0"/>
        <v>10.506682519368018</v>
      </c>
      <c r="H16" s="261">
        <f t="shared" si="0"/>
        <v>10.782850401339477</v>
      </c>
      <c r="I16" s="261">
        <f t="shared" si="0"/>
        <v>11.46623795104335</v>
      </c>
      <c r="J16" s="261">
        <f t="shared" si="0"/>
        <v>10.206324034622218</v>
      </c>
      <c r="K16" s="261">
        <f t="shared" si="0"/>
        <v>9.753187287149121</v>
      </c>
      <c r="L16" s="261">
        <f t="shared" si="0"/>
        <v>10.429530046007548</v>
      </c>
      <c r="M16" s="261">
        <f t="shared" si="0"/>
        <v>11.189370292311422</v>
      </c>
      <c r="N16" s="261">
        <f t="shared" si="0"/>
        <v>11.378380045812332</v>
      </c>
      <c r="O16" s="261">
        <f t="shared" si="0"/>
        <v>11.466436709093653</v>
      </c>
      <c r="P16" s="261">
        <f t="shared" si="0"/>
        <v>11.124544088312136</v>
      </c>
      <c r="Q16" s="261">
        <f t="shared" si="0"/>
        <v>11.180018608342044</v>
      </c>
      <c r="R16" s="261">
        <f t="shared" si="0"/>
        <v>11.533560440606735</v>
      </c>
      <c r="S16" s="261">
        <f t="shared" si="0"/>
        <v>11.859213733130277</v>
      </c>
      <c r="T16" s="261">
        <f t="shared" si="0"/>
        <v>11.763526605105337</v>
      </c>
      <c r="U16" s="261">
        <f t="shared" si="0"/>
        <v>11.190238154526163</v>
      </c>
      <c r="V16" s="261">
        <f t="shared" si="0"/>
        <v>11.609053223807186</v>
      </c>
      <c r="W16" s="261">
        <f t="shared" si="0"/>
        <v>12.006076329225875</v>
      </c>
      <c r="X16" s="261">
        <f t="shared" si="0"/>
        <v>11.199809968003034</v>
      </c>
      <c r="Y16" s="261">
        <f t="shared" si="0"/>
        <v>12.120904951630052</v>
      </c>
      <c r="DA16" s="70"/>
    </row>
    <row r="17" spans="1:105" ht="12" customHeight="1" x14ac:dyDescent="0.25">
      <c r="A17" s="60" t="s">
        <v>2148</v>
      </c>
      <c r="B17" s="329">
        <v>9.1467747210044124</v>
      </c>
      <c r="C17" s="329">
        <v>7.6498358816276877</v>
      </c>
      <c r="D17" s="329">
        <v>8.5454610814343219</v>
      </c>
      <c r="E17" s="329">
        <v>9.004597917156552</v>
      </c>
      <c r="F17" s="329">
        <v>8.2837230240232884</v>
      </c>
      <c r="G17" s="329">
        <v>8.3453007509504378</v>
      </c>
      <c r="H17" s="329">
        <v>8.5296527865763192</v>
      </c>
      <c r="I17" s="329">
        <v>8.8526045506557054</v>
      </c>
      <c r="J17" s="329">
        <v>7.5092548767979146</v>
      </c>
      <c r="K17" s="329">
        <v>6.9919250182129824</v>
      </c>
      <c r="L17" s="329">
        <v>7.7483975357100654</v>
      </c>
      <c r="M17" s="329">
        <v>8.1087616693769942</v>
      </c>
      <c r="N17" s="329">
        <v>8.362212543760279</v>
      </c>
      <c r="O17" s="329">
        <v>7.7523092661387194</v>
      </c>
      <c r="P17" s="329">
        <v>6.7406420135314873</v>
      </c>
      <c r="Q17" s="329">
        <v>6.5605166773088577</v>
      </c>
      <c r="R17" s="329">
        <v>6.6251774953691118</v>
      </c>
      <c r="S17" s="329">
        <v>6.2188373551562748</v>
      </c>
      <c r="T17" s="329">
        <v>6.5017062191232116</v>
      </c>
      <c r="U17" s="329">
        <v>5.4085117383853616</v>
      </c>
      <c r="V17" s="329">
        <v>5.9413340336208709</v>
      </c>
      <c r="W17" s="329">
        <v>5.6518998802036249</v>
      </c>
      <c r="X17" s="329">
        <v>4.9305420756560112</v>
      </c>
      <c r="Y17" s="329">
        <v>6.9836541415347613</v>
      </c>
      <c r="DA17" s="72" t="s">
        <v>2149</v>
      </c>
    </row>
    <row r="18" spans="1:105" ht="12" customHeight="1" x14ac:dyDescent="0.25">
      <c r="A18" s="59" t="s">
        <v>28</v>
      </c>
      <c r="B18" s="230">
        <v>0.37643358381610947</v>
      </c>
      <c r="C18" s="230">
        <v>0.2485748545102911</v>
      </c>
      <c r="D18" s="230">
        <v>0.29517600079057033</v>
      </c>
      <c r="E18" s="230">
        <v>0.25399279013827059</v>
      </c>
      <c r="F18" s="230">
        <v>0.20984862118757869</v>
      </c>
      <c r="G18" s="230">
        <v>0.19918023613980521</v>
      </c>
      <c r="H18" s="230">
        <v>0.19757558377177131</v>
      </c>
      <c r="I18" s="230">
        <v>0.19224354415173339</v>
      </c>
      <c r="J18" s="230">
        <v>9.038410358905985E-2</v>
      </c>
      <c r="K18" s="230">
        <v>0.1431227641997776</v>
      </c>
      <c r="L18" s="230">
        <v>0.12627846096855561</v>
      </c>
      <c r="M18" s="230">
        <v>0.207271636567218</v>
      </c>
      <c r="N18" s="230">
        <v>0.20855004262544061</v>
      </c>
      <c r="O18" s="230">
        <v>0.19874480716595971</v>
      </c>
      <c r="P18" s="230">
        <v>0.20463254710699</v>
      </c>
      <c r="Q18" s="230">
        <v>0.1551471824132041</v>
      </c>
      <c r="R18" s="230">
        <v>0.15996108916226709</v>
      </c>
      <c r="S18" s="230">
        <v>0.1721376742899714</v>
      </c>
      <c r="T18" s="230">
        <v>0.14551923936232239</v>
      </c>
      <c r="U18" s="230">
        <v>0.104070405188462</v>
      </c>
      <c r="V18" s="230">
        <v>0.1441488604152161</v>
      </c>
      <c r="W18" s="230">
        <v>0.10960449716939991</v>
      </c>
      <c r="X18" s="230">
        <v>7.2834039634981987E-2</v>
      </c>
      <c r="Y18" s="230">
        <v>0.11803649677436839</v>
      </c>
      <c r="DA18" s="71" t="s">
        <v>2150</v>
      </c>
    </row>
    <row r="19" spans="1:105" ht="12" customHeight="1" x14ac:dyDescent="0.25">
      <c r="A19" s="59" t="s">
        <v>31</v>
      </c>
      <c r="B19" s="230">
        <v>0.18164720282446109</v>
      </c>
      <c r="C19" s="230">
        <v>8.6633012133342777E-2</v>
      </c>
      <c r="D19" s="230">
        <v>8.7903028893882934E-2</v>
      </c>
      <c r="E19" s="230">
        <v>0.17703567028324649</v>
      </c>
      <c r="F19" s="230">
        <v>0.17629223933968849</v>
      </c>
      <c r="G19" s="230">
        <v>0.35587990274155562</v>
      </c>
      <c r="H19" s="230">
        <v>0.44126946108351278</v>
      </c>
      <c r="I19" s="230">
        <v>0.4289881551485033</v>
      </c>
      <c r="J19" s="230">
        <v>0.32270741346507892</v>
      </c>
      <c r="K19" s="230">
        <v>0.317422855688688</v>
      </c>
      <c r="L19" s="230">
        <v>0.32611608551152421</v>
      </c>
      <c r="M19" s="230">
        <v>0.31509833974487073</v>
      </c>
      <c r="N19" s="230">
        <v>0.39629917319463009</v>
      </c>
      <c r="O19" s="230">
        <v>0.39104816454371022</v>
      </c>
      <c r="P19" s="230">
        <v>0.2333117430953697</v>
      </c>
      <c r="Q19" s="230">
        <v>0.38227004788475011</v>
      </c>
      <c r="R19" s="230">
        <v>0.37715204183854478</v>
      </c>
      <c r="S19" s="230">
        <v>0.33258661021714808</v>
      </c>
      <c r="T19" s="230">
        <v>0.26945610073946591</v>
      </c>
      <c r="U19" s="230">
        <v>0.22425984944419361</v>
      </c>
      <c r="V19" s="230">
        <v>0.18351513616695461</v>
      </c>
      <c r="W19" s="230">
        <v>0.20422007954774751</v>
      </c>
      <c r="X19" s="230">
        <v>0.2251348761556555</v>
      </c>
      <c r="Y19" s="230">
        <v>0.39120227551035408</v>
      </c>
      <c r="DA19" s="71" t="s">
        <v>2151</v>
      </c>
    </row>
    <row r="20" spans="1:105" ht="12" customHeight="1" x14ac:dyDescent="0.25">
      <c r="A20" s="59" t="s">
        <v>159</v>
      </c>
      <c r="B20" s="230">
        <v>0.48296682953927572</v>
      </c>
      <c r="C20" s="230">
        <v>0.30858644997893853</v>
      </c>
      <c r="D20" s="230">
        <v>0.15699279503652569</v>
      </c>
      <c r="E20" s="230">
        <v>0.2372066123404509</v>
      </c>
      <c r="F20" s="230">
        <v>0.23626819734570809</v>
      </c>
      <c r="G20" s="230">
        <v>0.47719188618735281</v>
      </c>
      <c r="H20" s="230">
        <v>0.3155941851371441</v>
      </c>
      <c r="I20" s="230">
        <v>0.15471746633043629</v>
      </c>
      <c r="J20" s="230">
        <v>0.14584454548709461</v>
      </c>
      <c r="K20" s="230">
        <v>0.21526522529087419</v>
      </c>
      <c r="L20" s="230">
        <v>0.22104703143459481</v>
      </c>
      <c r="M20" s="230">
        <v>0.21373177382074621</v>
      </c>
      <c r="N20" s="230">
        <v>0.21501817242563809</v>
      </c>
      <c r="O20" s="230">
        <v>0.14151894274986271</v>
      </c>
      <c r="P20" s="230">
        <v>0.21113842971448379</v>
      </c>
      <c r="Q20" s="230">
        <v>0.20950229511249491</v>
      </c>
      <c r="R20" s="230">
        <v>0.13785190005480011</v>
      </c>
      <c r="S20" s="230">
        <v>0.12941772665806131</v>
      </c>
      <c r="T20" s="230">
        <v>0.16240296460349149</v>
      </c>
      <c r="U20" s="230">
        <v>0.16470517296357859</v>
      </c>
      <c r="V20" s="230">
        <v>0.19949937538251669</v>
      </c>
      <c r="W20" s="230">
        <v>0.2238867908216757</v>
      </c>
      <c r="X20" s="230">
        <v>0.3485768461838285</v>
      </c>
      <c r="Y20" s="230">
        <v>0.43909034545492948</v>
      </c>
      <c r="DA20" s="71" t="s">
        <v>2152</v>
      </c>
    </row>
    <row r="21" spans="1:105" ht="12" customHeight="1" x14ac:dyDescent="0.25">
      <c r="A21" s="59" t="s">
        <v>32</v>
      </c>
      <c r="B21" s="230">
        <v>2.8917874365111009</v>
      </c>
      <c r="C21" s="230">
        <v>2.012777676133803</v>
      </c>
      <c r="D21" s="230">
        <v>1.2858797797142221</v>
      </c>
      <c r="E21" s="230">
        <v>1.142580026453607</v>
      </c>
      <c r="F21" s="230">
        <v>1.061933469763128</v>
      </c>
      <c r="G21" s="230">
        <v>0.68905110764826005</v>
      </c>
      <c r="H21" s="230">
        <v>0.68349991686240241</v>
      </c>
      <c r="I21" s="230">
        <v>0.74042908438725596</v>
      </c>
      <c r="J21" s="230">
        <v>0.48735839436288458</v>
      </c>
      <c r="K21" s="230">
        <v>0.41089944948944562</v>
      </c>
      <c r="L21" s="230">
        <v>0.41909249090620743</v>
      </c>
      <c r="M21" s="230">
        <v>0.47242757979779348</v>
      </c>
      <c r="N21" s="230">
        <v>0.40704385235370999</v>
      </c>
      <c r="O21" s="230">
        <v>0.33502817373024552</v>
      </c>
      <c r="P21" s="230">
        <v>0.39682236417738159</v>
      </c>
      <c r="Q21" s="230">
        <v>0.46073100228519231</v>
      </c>
      <c r="R21" s="230">
        <v>0.45684768355215372</v>
      </c>
      <c r="S21" s="230">
        <v>0.45947145354901758</v>
      </c>
      <c r="T21" s="230">
        <v>0.27685481666716683</v>
      </c>
      <c r="U21" s="230">
        <v>0.33364948710558961</v>
      </c>
      <c r="V21" s="230">
        <v>0.37233112010718511</v>
      </c>
      <c r="W21" s="230">
        <v>0.24601190865935749</v>
      </c>
      <c r="X21" s="230">
        <v>2.2317990505434201E-2</v>
      </c>
      <c r="Y21" s="230">
        <v>3.1480961598034173E-2</v>
      </c>
      <c r="DA21" s="71" t="s">
        <v>2153</v>
      </c>
    </row>
    <row r="22" spans="1:105" ht="12" customHeight="1" x14ac:dyDescent="0.25">
      <c r="A22" s="59" t="s">
        <v>35</v>
      </c>
      <c r="B22" s="230">
        <v>5.2139396683134649</v>
      </c>
      <c r="C22" s="230">
        <v>4.9932638888713132</v>
      </c>
      <c r="D22" s="230">
        <v>6.7195094769991206</v>
      </c>
      <c r="E22" s="230">
        <v>7.1937828179409768</v>
      </c>
      <c r="F22" s="230">
        <v>6.5993804963871856</v>
      </c>
      <c r="G22" s="230">
        <v>6.6239976182334646</v>
      </c>
      <c r="H22" s="230">
        <v>6.8917136397214884</v>
      </c>
      <c r="I22" s="230">
        <v>7.3362263006377768</v>
      </c>
      <c r="J22" s="230">
        <v>6.4629604198937969</v>
      </c>
      <c r="K22" s="230">
        <v>5.905214723544197</v>
      </c>
      <c r="L22" s="230">
        <v>6.6558634668891834</v>
      </c>
      <c r="M22" s="230">
        <v>6.900232339446366</v>
      </c>
      <c r="N22" s="230">
        <v>7.1353013031608601</v>
      </c>
      <c r="O22" s="230">
        <v>6.685969177948941</v>
      </c>
      <c r="P22" s="230">
        <v>5.6947369294372621</v>
      </c>
      <c r="Q22" s="230">
        <v>5.3528661496132166</v>
      </c>
      <c r="R22" s="230">
        <v>5.4933647807613459</v>
      </c>
      <c r="S22" s="230">
        <v>5.1252238904420766</v>
      </c>
      <c r="T22" s="230">
        <v>5.6474730977507646</v>
      </c>
      <c r="U22" s="230">
        <v>4.5818268236835387</v>
      </c>
      <c r="V22" s="230">
        <v>5.041839541548998</v>
      </c>
      <c r="W22" s="230">
        <v>4.8681766040054439</v>
      </c>
      <c r="X22" s="230">
        <v>4.2616783231761124</v>
      </c>
      <c r="Y22" s="230">
        <v>6.003844062197075</v>
      </c>
      <c r="DA22" s="71" t="s">
        <v>2154</v>
      </c>
    </row>
    <row r="23" spans="1:105" ht="12" customHeight="1" x14ac:dyDescent="0.25">
      <c r="A23" s="60" t="s">
        <v>2155</v>
      </c>
      <c r="B23" s="329">
        <v>1.3980580954207871</v>
      </c>
      <c r="C23" s="329">
        <v>1.619936950061152</v>
      </c>
      <c r="D23" s="329">
        <v>1.5954436581215941</v>
      </c>
      <c r="E23" s="329">
        <v>1.483568492485047</v>
      </c>
      <c r="F23" s="329">
        <v>1.648958845913322</v>
      </c>
      <c r="G23" s="329">
        <v>1.9898646169588281</v>
      </c>
      <c r="H23" s="329">
        <v>2.0759957367863038</v>
      </c>
      <c r="I23" s="329">
        <v>2.4189990228268559</v>
      </c>
      <c r="J23" s="329">
        <v>2.5136539571202152</v>
      </c>
      <c r="K23" s="329">
        <v>2.5819980089652339</v>
      </c>
      <c r="L23" s="329">
        <v>2.4955907110478668</v>
      </c>
      <c r="M23" s="329">
        <v>2.8760971396916779</v>
      </c>
      <c r="N23" s="329">
        <v>2.8106238601481901</v>
      </c>
      <c r="O23" s="329">
        <v>3.4952427174741381</v>
      </c>
      <c r="P23" s="329">
        <v>4.1615247341813753</v>
      </c>
      <c r="Q23" s="329">
        <v>4.3937429936262662</v>
      </c>
      <c r="R23" s="329">
        <v>4.6734098890639393</v>
      </c>
      <c r="S23" s="329">
        <v>5.390398249547359</v>
      </c>
      <c r="T23" s="329">
        <v>5.0164685477480457</v>
      </c>
      <c r="U23" s="329">
        <v>5.5377533312216203</v>
      </c>
      <c r="V23" s="329">
        <v>5.4197510681408332</v>
      </c>
      <c r="W23" s="329">
        <v>6.0931482702247246</v>
      </c>
      <c r="X23" s="329">
        <v>6.0229799669237094</v>
      </c>
      <c r="Y23" s="329">
        <v>4.8881187581135386</v>
      </c>
      <c r="DA23" s="72" t="s">
        <v>2156</v>
      </c>
    </row>
    <row r="24" spans="1:105" ht="12" customHeight="1" x14ac:dyDescent="0.25">
      <c r="A24" s="60" t="s">
        <v>2157</v>
      </c>
      <c r="B24" s="329">
        <v>0.1555403852504697</v>
      </c>
      <c r="C24" s="329">
        <v>0.150454705440591</v>
      </c>
      <c r="D24" s="329">
        <v>0.15910315583688919</v>
      </c>
      <c r="E24" s="329">
        <v>0.15910486253091621</v>
      </c>
      <c r="F24" s="329">
        <v>0.158241139996979</v>
      </c>
      <c r="G24" s="329">
        <v>0.17151715145875199</v>
      </c>
      <c r="H24" s="329">
        <v>0.17720187797685491</v>
      </c>
      <c r="I24" s="329">
        <v>0.1946343775607895</v>
      </c>
      <c r="J24" s="329">
        <v>0.18341520070408729</v>
      </c>
      <c r="K24" s="329">
        <v>0.17926425997090489</v>
      </c>
      <c r="L24" s="329">
        <v>0.1855417992496145</v>
      </c>
      <c r="M24" s="329">
        <v>0.20451148324274859</v>
      </c>
      <c r="N24" s="329">
        <v>0.20554364190386221</v>
      </c>
      <c r="O24" s="329">
        <v>0.21888472548079499</v>
      </c>
      <c r="P24" s="329">
        <v>0.22237734059927461</v>
      </c>
      <c r="Q24" s="329">
        <v>0.22575893740692149</v>
      </c>
      <c r="R24" s="329">
        <v>0.23497305617368339</v>
      </c>
      <c r="S24" s="329">
        <v>0.24997812842664149</v>
      </c>
      <c r="T24" s="329">
        <v>0.2453518382340793</v>
      </c>
      <c r="U24" s="329">
        <v>0.24397308491918149</v>
      </c>
      <c r="V24" s="329">
        <v>0.24796812204548141</v>
      </c>
      <c r="W24" s="329">
        <v>0.2610281787975256</v>
      </c>
      <c r="X24" s="329">
        <v>0.24628792542331379</v>
      </c>
      <c r="Y24" s="329">
        <v>0.2491320519817532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8.9169776680630548</v>
      </c>
      <c r="C25" s="261">
        <f t="shared" si="1"/>
        <v>7.8501896142745275</v>
      </c>
      <c r="D25" s="261">
        <f t="shared" si="1"/>
        <v>8.5833399128273378</v>
      </c>
      <c r="E25" s="261">
        <f t="shared" si="1"/>
        <v>8.8727260601437656</v>
      </c>
      <c r="F25" s="261">
        <f t="shared" si="1"/>
        <v>8.4091025082779911</v>
      </c>
      <c r="G25" s="261">
        <f t="shared" si="1"/>
        <v>8.7555687661400174</v>
      </c>
      <c r="H25" s="261">
        <f t="shared" si="1"/>
        <v>8.9857086677828981</v>
      </c>
      <c r="I25" s="261">
        <f t="shared" si="1"/>
        <v>9.5551982925361258</v>
      </c>
      <c r="J25" s="261">
        <f t="shared" si="1"/>
        <v>8.5052700288518501</v>
      </c>
      <c r="K25" s="261">
        <f t="shared" si="1"/>
        <v>8.127656072624271</v>
      </c>
      <c r="L25" s="261">
        <f t="shared" si="1"/>
        <v>8.691275038339624</v>
      </c>
      <c r="M25" s="261">
        <f t="shared" si="1"/>
        <v>9.3244752435928522</v>
      </c>
      <c r="N25" s="261">
        <f t="shared" si="1"/>
        <v>9.4819833715102764</v>
      </c>
      <c r="O25" s="261">
        <f t="shared" si="1"/>
        <v>9.5553639242447108</v>
      </c>
      <c r="P25" s="261">
        <f t="shared" si="1"/>
        <v>9.2704534069267801</v>
      </c>
      <c r="Q25" s="261">
        <f t="shared" si="1"/>
        <v>9.3166821736183731</v>
      </c>
      <c r="R25" s="261">
        <f t="shared" si="1"/>
        <v>9.6113003671722748</v>
      </c>
      <c r="S25" s="261">
        <f t="shared" si="1"/>
        <v>9.8826781109418995</v>
      </c>
      <c r="T25" s="261">
        <f t="shared" si="1"/>
        <v>9.8029388375877815</v>
      </c>
      <c r="U25" s="261">
        <f t="shared" si="1"/>
        <v>9.3251984621051385</v>
      </c>
      <c r="V25" s="261">
        <f t="shared" si="1"/>
        <v>9.6742110198393227</v>
      </c>
      <c r="W25" s="261">
        <f t="shared" si="1"/>
        <v>10.005063607688234</v>
      </c>
      <c r="X25" s="261">
        <f t="shared" si="1"/>
        <v>9.3331749733358631</v>
      </c>
      <c r="Y25" s="261">
        <f t="shared" si="1"/>
        <v>10.10075412635838</v>
      </c>
      <c r="DA25" s="70"/>
    </row>
    <row r="26" spans="1:105" ht="12" customHeight="1" x14ac:dyDescent="0.25">
      <c r="A26" s="60" t="s">
        <v>2160</v>
      </c>
      <c r="B26" s="329">
        <v>7.6223122675036752</v>
      </c>
      <c r="C26" s="329">
        <v>6.3748632346897409</v>
      </c>
      <c r="D26" s="329">
        <v>7.1212175678619349</v>
      </c>
      <c r="E26" s="329">
        <v>7.5038315976304624</v>
      </c>
      <c r="F26" s="329">
        <v>6.9031025200194076</v>
      </c>
      <c r="G26" s="329">
        <v>6.9544172924586993</v>
      </c>
      <c r="H26" s="329">
        <v>7.1080439888135976</v>
      </c>
      <c r="I26" s="329">
        <v>7.3771704588797551</v>
      </c>
      <c r="J26" s="329">
        <v>6.2577123973315976</v>
      </c>
      <c r="K26" s="329">
        <v>5.8266041818441536</v>
      </c>
      <c r="L26" s="329">
        <v>6.456997946425056</v>
      </c>
      <c r="M26" s="329">
        <v>6.7573013911474966</v>
      </c>
      <c r="N26" s="329">
        <v>6.9685104531335664</v>
      </c>
      <c r="O26" s="329">
        <v>6.4602577217822663</v>
      </c>
      <c r="P26" s="329">
        <v>5.617201677942905</v>
      </c>
      <c r="Q26" s="329">
        <v>5.4670972310907153</v>
      </c>
      <c r="R26" s="329">
        <v>5.5209812461409236</v>
      </c>
      <c r="S26" s="329">
        <v>5.1823644626302308</v>
      </c>
      <c r="T26" s="329">
        <v>5.4180885159360104</v>
      </c>
      <c r="U26" s="329">
        <v>4.5070931153211369</v>
      </c>
      <c r="V26" s="329">
        <v>4.9511116946840588</v>
      </c>
      <c r="W26" s="329">
        <v>4.7099165668363554</v>
      </c>
      <c r="X26" s="329">
        <v>4.1087850630466773</v>
      </c>
      <c r="Y26" s="329">
        <v>5.8197117846123012</v>
      </c>
      <c r="DA26" s="72" t="s">
        <v>2161</v>
      </c>
    </row>
    <row r="27" spans="1:105" ht="12" customHeight="1" x14ac:dyDescent="0.25">
      <c r="A27" s="59" t="s">
        <v>28</v>
      </c>
      <c r="B27" s="230">
        <v>0.31369465318009132</v>
      </c>
      <c r="C27" s="230">
        <v>0.20714571209190921</v>
      </c>
      <c r="D27" s="230">
        <v>0.24598000065880871</v>
      </c>
      <c r="E27" s="230">
        <v>0.2116606584485588</v>
      </c>
      <c r="F27" s="230">
        <v>0.17487385098964889</v>
      </c>
      <c r="G27" s="230">
        <v>0.16598353011650441</v>
      </c>
      <c r="H27" s="230">
        <v>0.1646463198098094</v>
      </c>
      <c r="I27" s="230">
        <v>0.16020295345977789</v>
      </c>
      <c r="J27" s="230">
        <v>7.5320086324216565E-2</v>
      </c>
      <c r="K27" s="230">
        <v>0.1192689701664813</v>
      </c>
      <c r="L27" s="230">
        <v>0.1052320508071297</v>
      </c>
      <c r="M27" s="230">
        <v>0.172726363806015</v>
      </c>
      <c r="N27" s="230">
        <v>0.1737917021878671</v>
      </c>
      <c r="O27" s="230">
        <v>0.16562067263829969</v>
      </c>
      <c r="P27" s="230">
        <v>0.17052712258915831</v>
      </c>
      <c r="Q27" s="230">
        <v>0.1292893186776701</v>
      </c>
      <c r="R27" s="230">
        <v>0.13330090763522259</v>
      </c>
      <c r="S27" s="230">
        <v>0.1434480619083095</v>
      </c>
      <c r="T27" s="230">
        <v>0.12126603280193531</v>
      </c>
      <c r="U27" s="230">
        <v>8.6725337657051663E-2</v>
      </c>
      <c r="V27" s="230">
        <v>0.12012405034601339</v>
      </c>
      <c r="W27" s="230">
        <v>9.1337080974499926E-2</v>
      </c>
      <c r="X27" s="230">
        <v>6.0695033029151683E-2</v>
      </c>
      <c r="Y27" s="230">
        <v>9.8363747311973684E-2</v>
      </c>
      <c r="DA27" s="71" t="s">
        <v>2162</v>
      </c>
    </row>
    <row r="28" spans="1:105" ht="12" customHeight="1" x14ac:dyDescent="0.25">
      <c r="A28" s="59" t="s">
        <v>31</v>
      </c>
      <c r="B28" s="230">
        <v>0.15137266902038421</v>
      </c>
      <c r="C28" s="230">
        <v>7.219417677778564E-2</v>
      </c>
      <c r="D28" s="230">
        <v>7.3252524078235806E-2</v>
      </c>
      <c r="E28" s="230">
        <v>0.1475297252360388</v>
      </c>
      <c r="F28" s="230">
        <v>0.1469101994497404</v>
      </c>
      <c r="G28" s="230">
        <v>0.29656658561796312</v>
      </c>
      <c r="H28" s="230">
        <v>0.36772455090292733</v>
      </c>
      <c r="I28" s="230">
        <v>0.35749012929041951</v>
      </c>
      <c r="J28" s="230">
        <v>0.26892284455423249</v>
      </c>
      <c r="K28" s="230">
        <v>0.26451904640724</v>
      </c>
      <c r="L28" s="230">
        <v>0.2717634045929368</v>
      </c>
      <c r="M28" s="230">
        <v>0.26258194978739219</v>
      </c>
      <c r="N28" s="230">
        <v>0.33024931099552512</v>
      </c>
      <c r="O28" s="230">
        <v>0.32587347045309178</v>
      </c>
      <c r="P28" s="230">
        <v>0.19442645257947469</v>
      </c>
      <c r="Q28" s="230">
        <v>0.3185583732372918</v>
      </c>
      <c r="R28" s="230">
        <v>0.31429336819878723</v>
      </c>
      <c r="S28" s="230">
        <v>0.27715550851429011</v>
      </c>
      <c r="T28" s="230">
        <v>0.22454675061622159</v>
      </c>
      <c r="U28" s="230">
        <v>0.1868832078701613</v>
      </c>
      <c r="V28" s="230">
        <v>0.15292928013912879</v>
      </c>
      <c r="W28" s="230">
        <v>0.17018339962312301</v>
      </c>
      <c r="X28" s="230">
        <v>0.18761239679637959</v>
      </c>
      <c r="Y28" s="230">
        <v>0.32600189625862852</v>
      </c>
      <c r="DA28" s="71" t="s">
        <v>2163</v>
      </c>
    </row>
    <row r="29" spans="1:105" ht="12" customHeight="1" x14ac:dyDescent="0.25">
      <c r="A29" s="59" t="s">
        <v>159</v>
      </c>
      <c r="B29" s="230">
        <v>0.40247235794939629</v>
      </c>
      <c r="C29" s="230">
        <v>0.25715537498244878</v>
      </c>
      <c r="D29" s="230">
        <v>0.13082732919710471</v>
      </c>
      <c r="E29" s="230">
        <v>0.19767217695037581</v>
      </c>
      <c r="F29" s="230">
        <v>0.19689016445475679</v>
      </c>
      <c r="G29" s="230">
        <v>0.39765990515612742</v>
      </c>
      <c r="H29" s="230">
        <v>0.26299515428095332</v>
      </c>
      <c r="I29" s="230">
        <v>0.12893122194203019</v>
      </c>
      <c r="J29" s="230">
        <v>0.12153712123924559</v>
      </c>
      <c r="K29" s="230">
        <v>0.17938768774239519</v>
      </c>
      <c r="L29" s="230">
        <v>0.18420585952882901</v>
      </c>
      <c r="M29" s="230">
        <v>0.17810981151728861</v>
      </c>
      <c r="N29" s="230">
        <v>0.17918181035469841</v>
      </c>
      <c r="O29" s="230">
        <v>0.1179324522915523</v>
      </c>
      <c r="P29" s="230">
        <v>0.17594869142873651</v>
      </c>
      <c r="Q29" s="230">
        <v>0.17458524592707911</v>
      </c>
      <c r="R29" s="230">
        <v>0.114876583379</v>
      </c>
      <c r="S29" s="230">
        <v>0.10784810554838439</v>
      </c>
      <c r="T29" s="230">
        <v>0.13533580383624291</v>
      </c>
      <c r="U29" s="230">
        <v>0.1372543108029822</v>
      </c>
      <c r="V29" s="230">
        <v>0.16624947948543059</v>
      </c>
      <c r="W29" s="230">
        <v>0.18657232568472981</v>
      </c>
      <c r="X29" s="230">
        <v>0.29048070515319052</v>
      </c>
      <c r="Y29" s="230">
        <v>0.36590862121244128</v>
      </c>
      <c r="DA29" s="71" t="s">
        <v>2164</v>
      </c>
    </row>
    <row r="30" spans="1:105" ht="12" customHeight="1" x14ac:dyDescent="0.25">
      <c r="A30" s="59" t="s">
        <v>32</v>
      </c>
      <c r="B30" s="230">
        <v>2.40982286375925</v>
      </c>
      <c r="C30" s="230">
        <v>1.6773147301115019</v>
      </c>
      <c r="D30" s="230">
        <v>1.071566483095185</v>
      </c>
      <c r="E30" s="230">
        <v>0.95215002204467236</v>
      </c>
      <c r="F30" s="230">
        <v>0.88494455813593942</v>
      </c>
      <c r="G30" s="230">
        <v>0.57420925637355014</v>
      </c>
      <c r="H30" s="230">
        <v>0.56958326405200199</v>
      </c>
      <c r="I30" s="230">
        <v>0.61702423698937992</v>
      </c>
      <c r="J30" s="230">
        <v>0.40613199530240401</v>
      </c>
      <c r="K30" s="230">
        <v>0.34241620790787142</v>
      </c>
      <c r="L30" s="230">
        <v>0.34924374242183948</v>
      </c>
      <c r="M30" s="230">
        <v>0.39368964983149463</v>
      </c>
      <c r="N30" s="230">
        <v>0.33920321029475842</v>
      </c>
      <c r="O30" s="230">
        <v>0.27919014477520449</v>
      </c>
      <c r="P30" s="230">
        <v>0.33068530348115133</v>
      </c>
      <c r="Q30" s="230">
        <v>0.38394250190432699</v>
      </c>
      <c r="R30" s="230">
        <v>0.38070640296012809</v>
      </c>
      <c r="S30" s="230">
        <v>0.3828928779575147</v>
      </c>
      <c r="T30" s="230">
        <v>0.23071234722263911</v>
      </c>
      <c r="U30" s="230">
        <v>0.27804123925465801</v>
      </c>
      <c r="V30" s="230">
        <v>0.3102759334226543</v>
      </c>
      <c r="W30" s="230">
        <v>0.20500992388279801</v>
      </c>
      <c r="X30" s="230">
        <v>1.8598325421195171E-2</v>
      </c>
      <c r="Y30" s="230">
        <v>2.6234134665028479E-2</v>
      </c>
      <c r="DA30" s="71" t="s">
        <v>2165</v>
      </c>
    </row>
    <row r="31" spans="1:105" ht="12" customHeight="1" x14ac:dyDescent="0.25">
      <c r="A31" s="59" t="s">
        <v>35</v>
      </c>
      <c r="B31" s="230">
        <v>4.3449497235945529</v>
      </c>
      <c r="C31" s="230">
        <v>4.1610532407260949</v>
      </c>
      <c r="D31" s="230">
        <v>5.5995912308326012</v>
      </c>
      <c r="E31" s="230">
        <v>5.9948190149508163</v>
      </c>
      <c r="F31" s="230">
        <v>5.4994837469893234</v>
      </c>
      <c r="G31" s="230">
        <v>5.5199980151945542</v>
      </c>
      <c r="H31" s="230">
        <v>5.7430946997679069</v>
      </c>
      <c r="I31" s="230">
        <v>6.1135219171981472</v>
      </c>
      <c r="J31" s="230">
        <v>5.3858003499114986</v>
      </c>
      <c r="K31" s="230">
        <v>4.9210122696201646</v>
      </c>
      <c r="L31" s="230">
        <v>5.546552889074321</v>
      </c>
      <c r="M31" s="230">
        <v>5.7501936162053058</v>
      </c>
      <c r="N31" s="230">
        <v>5.9460844193007176</v>
      </c>
      <c r="O31" s="230">
        <v>5.5716409816241184</v>
      </c>
      <c r="P31" s="230">
        <v>4.7456141078643848</v>
      </c>
      <c r="Q31" s="230">
        <v>4.4607217913443478</v>
      </c>
      <c r="R31" s="230">
        <v>4.5778039839677866</v>
      </c>
      <c r="S31" s="230">
        <v>4.2710199087017324</v>
      </c>
      <c r="T31" s="230">
        <v>4.7062275814589718</v>
      </c>
      <c r="U31" s="230">
        <v>3.818189019736284</v>
      </c>
      <c r="V31" s="230">
        <v>4.2015329512908313</v>
      </c>
      <c r="W31" s="230">
        <v>4.0568138366712043</v>
      </c>
      <c r="X31" s="230">
        <v>3.5513986026467599</v>
      </c>
      <c r="Y31" s="230">
        <v>5.0032033851642286</v>
      </c>
      <c r="DA31" s="71" t="s">
        <v>2166</v>
      </c>
    </row>
    <row r="32" spans="1:105" ht="12" customHeight="1" x14ac:dyDescent="0.25">
      <c r="A32" s="60" t="s">
        <v>2167</v>
      </c>
      <c r="B32" s="329">
        <v>1.165048412850656</v>
      </c>
      <c r="C32" s="329">
        <v>1.3499474583842941</v>
      </c>
      <c r="D32" s="329">
        <v>1.329536381767995</v>
      </c>
      <c r="E32" s="329">
        <v>1.2363070770708731</v>
      </c>
      <c r="F32" s="329">
        <v>1.3741323715944349</v>
      </c>
      <c r="G32" s="329">
        <v>1.6582205141323569</v>
      </c>
      <c r="H32" s="329">
        <v>1.72999644732192</v>
      </c>
      <c r="I32" s="329">
        <v>2.0158325190223811</v>
      </c>
      <c r="J32" s="329">
        <v>2.0947116309335132</v>
      </c>
      <c r="K32" s="329">
        <v>2.15166500747103</v>
      </c>
      <c r="L32" s="329">
        <v>2.0796589258732232</v>
      </c>
      <c r="M32" s="329">
        <v>2.3967476164097321</v>
      </c>
      <c r="N32" s="329">
        <v>2.342186550123492</v>
      </c>
      <c r="O32" s="329">
        <v>2.9127022645617822</v>
      </c>
      <c r="P32" s="329">
        <v>3.4679372784844791</v>
      </c>
      <c r="Q32" s="329">
        <v>3.661452494688556</v>
      </c>
      <c r="R32" s="329">
        <v>3.8945082408866152</v>
      </c>
      <c r="S32" s="329">
        <v>4.4919985412894672</v>
      </c>
      <c r="T32" s="329">
        <v>4.1803904564567063</v>
      </c>
      <c r="U32" s="329">
        <v>4.6147944426846843</v>
      </c>
      <c r="V32" s="329">
        <v>4.5164592234506946</v>
      </c>
      <c r="W32" s="329">
        <v>5.0776235585206067</v>
      </c>
      <c r="X32" s="329">
        <v>5.0191499724364252</v>
      </c>
      <c r="Y32" s="329">
        <v>4.0734322984279494</v>
      </c>
      <c r="DA32" s="72" t="s">
        <v>2168</v>
      </c>
    </row>
    <row r="33" spans="1:105" ht="12" customHeight="1" x14ac:dyDescent="0.25">
      <c r="A33" s="60" t="s">
        <v>2169</v>
      </c>
      <c r="B33" s="329">
        <v>0.12961698770872479</v>
      </c>
      <c r="C33" s="329">
        <v>0.12537892120049249</v>
      </c>
      <c r="D33" s="329">
        <v>0.1325859631974077</v>
      </c>
      <c r="E33" s="329">
        <v>0.13258738544243021</v>
      </c>
      <c r="F33" s="329">
        <v>0.1318676166641492</v>
      </c>
      <c r="G33" s="329">
        <v>0.1429309595489601</v>
      </c>
      <c r="H33" s="329">
        <v>0.14766823164737919</v>
      </c>
      <c r="I33" s="329">
        <v>0.1621953146339912</v>
      </c>
      <c r="J33" s="329">
        <v>0.15284600058673939</v>
      </c>
      <c r="K33" s="329">
        <v>0.1493868833090875</v>
      </c>
      <c r="L33" s="329">
        <v>0.1546181660413454</v>
      </c>
      <c r="M33" s="329">
        <v>0.17042623603562379</v>
      </c>
      <c r="N33" s="329">
        <v>0.1712863682532185</v>
      </c>
      <c r="O33" s="329">
        <v>0.18240393790066259</v>
      </c>
      <c r="P33" s="329">
        <v>0.18531445049939549</v>
      </c>
      <c r="Q33" s="329">
        <v>0.18813244783910141</v>
      </c>
      <c r="R33" s="329">
        <v>0.19581088014473619</v>
      </c>
      <c r="S33" s="329">
        <v>0.20831510702220121</v>
      </c>
      <c r="T33" s="329">
        <v>0.2044598651950662</v>
      </c>
      <c r="U33" s="329">
        <v>0.2033109040993179</v>
      </c>
      <c r="V33" s="329">
        <v>0.20664010170456781</v>
      </c>
      <c r="W33" s="329">
        <v>0.21752348233127139</v>
      </c>
      <c r="X33" s="329">
        <v>0.20523993785276151</v>
      </c>
      <c r="Y33" s="329">
        <v>0.20761004331812771</v>
      </c>
      <c r="DA33" s="72" t="s">
        <v>2170</v>
      </c>
    </row>
    <row r="34" spans="1:105" ht="12" customHeight="1" x14ac:dyDescent="0.25">
      <c r="A34" s="57" t="s">
        <v>2171</v>
      </c>
      <c r="B34" s="261">
        <v>96.140244801316356</v>
      </c>
      <c r="C34" s="261">
        <v>83.393083246655465</v>
      </c>
      <c r="D34" s="261">
        <v>91.610044495661285</v>
      </c>
      <c r="E34" s="261">
        <v>94.914719036721351</v>
      </c>
      <c r="F34" s="261">
        <v>89.794864495337137</v>
      </c>
      <c r="G34" s="261">
        <v>93.632837994203655</v>
      </c>
      <c r="H34" s="261">
        <v>95.837255458233955</v>
      </c>
      <c r="I34" s="261">
        <v>100.9147997582695</v>
      </c>
      <c r="J34" s="261">
        <v>87.807979585646748</v>
      </c>
      <c r="K34" s="261">
        <v>83.275080722543152</v>
      </c>
      <c r="L34" s="261">
        <v>90.092978717714374</v>
      </c>
      <c r="M34" s="261">
        <v>95.436028802473913</v>
      </c>
      <c r="N34" s="261">
        <v>97.365968792271261</v>
      </c>
      <c r="O34" s="261">
        <v>96.831416816276771</v>
      </c>
      <c r="P34" s="261">
        <v>92.546818858271507</v>
      </c>
      <c r="Q34" s="261">
        <v>92.571942388061473</v>
      </c>
      <c r="R34" s="261">
        <v>94.807940293746739</v>
      </c>
      <c r="S34" s="261">
        <v>94.215323970457689</v>
      </c>
      <c r="T34" s="261">
        <v>94.204583643665202</v>
      </c>
      <c r="U34" s="261">
        <v>84.978475663604641</v>
      </c>
      <c r="V34" s="261">
        <v>90.645752789040529</v>
      </c>
      <c r="W34" s="261">
        <v>91.622032202227601</v>
      </c>
      <c r="X34" s="261">
        <v>83.890807935472338</v>
      </c>
      <c r="Y34" s="261">
        <v>98.306695581517744</v>
      </c>
      <c r="DA34" s="70" t="s">
        <v>2172</v>
      </c>
    </row>
    <row r="35" spans="1:105" ht="12" customHeight="1" x14ac:dyDescent="0.25">
      <c r="A35" s="64" t="s">
        <v>28</v>
      </c>
      <c r="B35" s="229">
        <v>3.294962307842169</v>
      </c>
      <c r="C35" s="229">
        <v>2.303109243339418</v>
      </c>
      <c r="D35" s="229">
        <v>2.6887662600024731</v>
      </c>
      <c r="E35" s="229">
        <v>2.2963167508609228</v>
      </c>
      <c r="F35" s="229">
        <v>1.903085460948293</v>
      </c>
      <c r="G35" s="229">
        <v>1.7801388678253369</v>
      </c>
      <c r="H35" s="229">
        <v>1.783790319882208</v>
      </c>
      <c r="I35" s="229">
        <v>1.794538834921243</v>
      </c>
      <c r="J35" s="229">
        <v>0.90942521365775519</v>
      </c>
      <c r="K35" s="229">
        <v>1.467790547188937</v>
      </c>
      <c r="L35" s="229">
        <v>1.2546300069981851</v>
      </c>
      <c r="M35" s="229">
        <v>2.147119985190534</v>
      </c>
      <c r="N35" s="229">
        <v>2.145757288415489</v>
      </c>
      <c r="O35" s="229">
        <v>2.0674261996839118</v>
      </c>
      <c r="P35" s="229">
        <v>2.1264412566128819</v>
      </c>
      <c r="Q35" s="229">
        <v>1.6133775838293429</v>
      </c>
      <c r="R35" s="229">
        <v>1.6895061127559901</v>
      </c>
      <c r="S35" s="229">
        <v>1.960080539685314</v>
      </c>
      <c r="T35" s="229">
        <v>1.6575153087665491</v>
      </c>
      <c r="U35" s="229">
        <v>1.332538663931399</v>
      </c>
      <c r="V35" s="229">
        <v>1.7237628814882071</v>
      </c>
      <c r="W35" s="229">
        <v>1.3544979254778771</v>
      </c>
      <c r="X35" s="229">
        <v>0.92393745852750286</v>
      </c>
      <c r="Y35" s="229">
        <v>1.311956852946762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1.5899768574419819</v>
      </c>
      <c r="C37" s="229">
        <v>0.80267688948552607</v>
      </c>
      <c r="D37" s="229">
        <v>0.80071109307286681</v>
      </c>
      <c r="E37" s="229">
        <v>1.6005571455394469</v>
      </c>
      <c r="F37" s="229">
        <v>1.5987677005772809</v>
      </c>
      <c r="G37" s="229">
        <v>3.1806150018994721</v>
      </c>
      <c r="H37" s="229">
        <v>3.9839547889159328</v>
      </c>
      <c r="I37" s="229">
        <v>4.004482478369181</v>
      </c>
      <c r="J37" s="229">
        <v>3.2470118835691331</v>
      </c>
      <c r="K37" s="229">
        <v>3.2553190936924219</v>
      </c>
      <c r="L37" s="229">
        <v>3.2401014671015629</v>
      </c>
      <c r="M37" s="229">
        <v>3.264093214930365</v>
      </c>
      <c r="N37" s="229">
        <v>4.07749539904278</v>
      </c>
      <c r="O37" s="229">
        <v>4.0678457578057552</v>
      </c>
      <c r="P37" s="229">
        <v>2.4244614221161331</v>
      </c>
      <c r="Q37" s="229">
        <v>3.975231239353374</v>
      </c>
      <c r="R37" s="229">
        <v>3.9834730024764782</v>
      </c>
      <c r="S37" s="229">
        <v>3.787064889400074</v>
      </c>
      <c r="T37" s="229">
        <v>3.0691997427513109</v>
      </c>
      <c r="U37" s="229">
        <v>2.871468787026048</v>
      </c>
      <c r="V37" s="229">
        <v>2.1945132206016269</v>
      </c>
      <c r="W37" s="229">
        <v>2.5237620830541849</v>
      </c>
      <c r="X37" s="229">
        <v>2.8559523314048558</v>
      </c>
      <c r="Y37" s="229">
        <v>4.3481509555917857</v>
      </c>
      <c r="DA37" s="73" t="s">
        <v>2175</v>
      </c>
    </row>
    <row r="38" spans="1:105" ht="12" customHeight="1" x14ac:dyDescent="0.25">
      <c r="A38" s="64" t="s">
        <v>159</v>
      </c>
      <c r="B38" s="229">
        <v>4.2274588870033867</v>
      </c>
      <c r="C38" s="229">
        <v>2.8591319372023061</v>
      </c>
      <c r="D38" s="229">
        <v>1.4300516614736209</v>
      </c>
      <c r="E38" s="229">
        <v>2.1445550365261221</v>
      </c>
      <c r="F38" s="229">
        <v>2.1426806080901439</v>
      </c>
      <c r="G38" s="229">
        <v>4.2648198459647748</v>
      </c>
      <c r="H38" s="229">
        <v>2.8493088149446919</v>
      </c>
      <c r="I38" s="229">
        <v>1.4442435661269719</v>
      </c>
      <c r="J38" s="229">
        <v>1.467456130819816</v>
      </c>
      <c r="K38" s="229">
        <v>2.2076450562358061</v>
      </c>
      <c r="L38" s="229">
        <v>2.1961959028370779</v>
      </c>
      <c r="M38" s="229">
        <v>2.2140403320061779</v>
      </c>
      <c r="N38" s="229">
        <v>2.2123074386166959</v>
      </c>
      <c r="O38" s="229">
        <v>1.472138941211772</v>
      </c>
      <c r="P38" s="229">
        <v>2.194047203872199</v>
      </c>
      <c r="Q38" s="229">
        <v>2.1786171133619781</v>
      </c>
      <c r="R38" s="229">
        <v>1.455989259746495</v>
      </c>
      <c r="S38" s="229">
        <v>1.4736411919070389</v>
      </c>
      <c r="T38" s="229">
        <v>1.849826876493804</v>
      </c>
      <c r="U38" s="229">
        <v>2.1089185799365899</v>
      </c>
      <c r="V38" s="229">
        <v>2.3856561694202898</v>
      </c>
      <c r="W38" s="229">
        <v>2.7668042967357711</v>
      </c>
      <c r="X38" s="229">
        <v>4.4218775586069876</v>
      </c>
      <c r="Y38" s="229">
        <v>4.8804192222303326</v>
      </c>
      <c r="DA38" s="73" t="s">
        <v>2176</v>
      </c>
    </row>
    <row r="39" spans="1:105" ht="12" customHeight="1" x14ac:dyDescent="0.25">
      <c r="A39" s="64" t="s">
        <v>32</v>
      </c>
      <c r="B39" s="229">
        <v>25.312116174656349</v>
      </c>
      <c r="C39" s="229">
        <v>18.64889704883273</v>
      </c>
      <c r="D39" s="229">
        <v>11.71311406366023</v>
      </c>
      <c r="E39" s="229">
        <v>10.329921776583539</v>
      </c>
      <c r="F39" s="229">
        <v>9.6305142981811827</v>
      </c>
      <c r="G39" s="229">
        <v>6.1582749494372981</v>
      </c>
      <c r="H39" s="229">
        <v>6.1709069109866643</v>
      </c>
      <c r="I39" s="229">
        <v>6.9116950184260704</v>
      </c>
      <c r="J39" s="229">
        <v>4.9036942816459366</v>
      </c>
      <c r="K39" s="229">
        <v>4.2139650612385511</v>
      </c>
      <c r="L39" s="229">
        <v>4.1638614437142367</v>
      </c>
      <c r="M39" s="229">
        <v>4.8938615767144906</v>
      </c>
      <c r="N39" s="229">
        <v>4.1880466764581969</v>
      </c>
      <c r="O39" s="229">
        <v>3.4851024984203791</v>
      </c>
      <c r="P39" s="229">
        <v>4.1235837537235147</v>
      </c>
      <c r="Q39" s="229">
        <v>4.7911477327537497</v>
      </c>
      <c r="R39" s="229">
        <v>4.8252169199523474</v>
      </c>
      <c r="S39" s="229">
        <v>5.2318648916172918</v>
      </c>
      <c r="T39" s="229">
        <v>3.1534737189562358</v>
      </c>
      <c r="U39" s="229">
        <v>4.2721159869027794</v>
      </c>
      <c r="V39" s="229">
        <v>4.4524151118155126</v>
      </c>
      <c r="W39" s="229">
        <v>3.040227623205447</v>
      </c>
      <c r="X39" s="229">
        <v>0.28311525119812081</v>
      </c>
      <c r="Y39" s="229">
        <v>0.34990587178171367</v>
      </c>
      <c r="DA39" s="73" t="s">
        <v>2177</v>
      </c>
    </row>
    <row r="40" spans="1:105" ht="12" customHeight="1" x14ac:dyDescent="0.25">
      <c r="A40" s="64" t="s">
        <v>33</v>
      </c>
      <c r="B40" s="229">
        <v>0.96667682112518671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9.6683518889586054E-2</v>
      </c>
      <c r="Y40" s="229">
        <v>9.6683518889683476E-2</v>
      </c>
      <c r="DA40" s="73" t="s">
        <v>2178</v>
      </c>
    </row>
    <row r="41" spans="1:105" ht="12" customHeight="1" x14ac:dyDescent="0.25">
      <c r="A41" s="64" t="s">
        <v>35</v>
      </c>
      <c r="B41" s="229">
        <v>45.63815616103048</v>
      </c>
      <c r="C41" s="229">
        <v>46.263859792046418</v>
      </c>
      <c r="D41" s="229">
        <v>61.208195507536942</v>
      </c>
      <c r="E41" s="229">
        <v>65.038082293204084</v>
      </c>
      <c r="F41" s="229">
        <v>59.848785295157263</v>
      </c>
      <c r="G41" s="229">
        <v>59.200831614253453</v>
      </c>
      <c r="H41" s="229">
        <v>62.221109730522272</v>
      </c>
      <c r="I41" s="229">
        <v>68.481587022106424</v>
      </c>
      <c r="J41" s="229">
        <v>65.028903616132766</v>
      </c>
      <c r="K41" s="229">
        <v>60.56072490495243</v>
      </c>
      <c r="L41" s="229">
        <v>66.128823268772038</v>
      </c>
      <c r="M41" s="229">
        <v>71.479277164285975</v>
      </c>
      <c r="N41" s="229">
        <v>73.414632687446129</v>
      </c>
      <c r="O41" s="229">
        <v>69.55023402059615</v>
      </c>
      <c r="P41" s="229">
        <v>59.176918449737187</v>
      </c>
      <c r="Q41" s="229">
        <v>55.664525263656031</v>
      </c>
      <c r="R41" s="229">
        <v>58.020818846012517</v>
      </c>
      <c r="S41" s="229">
        <v>58.359401279369038</v>
      </c>
      <c r="T41" s="229">
        <v>64.32670454016143</v>
      </c>
      <c r="U41" s="229">
        <v>58.66664382578189</v>
      </c>
      <c r="V41" s="229">
        <v>60.291394819964061</v>
      </c>
      <c r="W41" s="229">
        <v>60.161172956197362</v>
      </c>
      <c r="X41" s="229">
        <v>54.061593435027667</v>
      </c>
      <c r="Y41" s="229">
        <v>66.731770059899162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1.649637796076427</v>
      </c>
      <c r="C43" s="229">
        <v>0.94577227649986917</v>
      </c>
      <c r="D43" s="229">
        <v>1.077771806381399</v>
      </c>
      <c r="E43" s="229">
        <v>1.583677623068932</v>
      </c>
      <c r="F43" s="229">
        <v>2.4634897265707019</v>
      </c>
      <c r="G43" s="229">
        <v>6.5546833141457483</v>
      </c>
      <c r="H43" s="229">
        <v>3.0793819541891359</v>
      </c>
      <c r="I43" s="229">
        <v>1.7816373259550879</v>
      </c>
      <c r="J43" s="229">
        <v>2.243516904720197</v>
      </c>
      <c r="K43" s="229">
        <v>1.7156771529552519</v>
      </c>
      <c r="L43" s="229">
        <v>2.0236232667653939</v>
      </c>
      <c r="M43" s="229">
        <v>1.9355707909178841</v>
      </c>
      <c r="N43" s="229">
        <v>1.385717920185868</v>
      </c>
      <c r="O43" s="229">
        <v>4.2231139335629146</v>
      </c>
      <c r="P43" s="229">
        <v>12.33946175198207</v>
      </c>
      <c r="Q43" s="229">
        <v>15.0449374194157</v>
      </c>
      <c r="R43" s="229">
        <v>14.604991775695289</v>
      </c>
      <c r="S43" s="229">
        <v>14.275111726758469</v>
      </c>
      <c r="T43" s="229">
        <v>11.15170353466506</v>
      </c>
      <c r="U43" s="229">
        <v>9.2820929167220392</v>
      </c>
      <c r="V43" s="229">
        <v>12.889393806575139</v>
      </c>
      <c r="W43" s="229">
        <v>14.42904519178132</v>
      </c>
      <c r="X43" s="229">
        <v>13.2412869744098</v>
      </c>
      <c r="Y43" s="229">
        <v>13.50528603419235</v>
      </c>
      <c r="DA43" s="73" t="s">
        <v>2181</v>
      </c>
    </row>
    <row r="44" spans="1:105" ht="12" customHeight="1" x14ac:dyDescent="0.25">
      <c r="A44" s="64" t="s">
        <v>39</v>
      </c>
      <c r="B44" s="229">
        <v>13.46125979614038</v>
      </c>
      <c r="C44" s="229">
        <v>11.56963605924919</v>
      </c>
      <c r="D44" s="229">
        <v>12.69143410353375</v>
      </c>
      <c r="E44" s="229">
        <v>11.921608410938299</v>
      </c>
      <c r="F44" s="229">
        <v>12.20754140581227</v>
      </c>
      <c r="G44" s="229">
        <v>12.493474400677581</v>
      </c>
      <c r="H44" s="229">
        <v>15.748802938793061</v>
      </c>
      <c r="I44" s="229">
        <v>16.49661551236451</v>
      </c>
      <c r="J44" s="229">
        <v>10.00797155510115</v>
      </c>
      <c r="K44" s="229">
        <v>9.8539589062797521</v>
      </c>
      <c r="L44" s="229">
        <v>11.08574336152588</v>
      </c>
      <c r="M44" s="229">
        <v>9.5020657384284917</v>
      </c>
      <c r="N44" s="229">
        <v>9.9420113821061076</v>
      </c>
      <c r="O44" s="229">
        <v>11.965555464995891</v>
      </c>
      <c r="P44" s="229">
        <v>10.16190502022752</v>
      </c>
      <c r="Q44" s="229">
        <v>9.3041060356912908</v>
      </c>
      <c r="R44" s="229">
        <v>10.227944377107599</v>
      </c>
      <c r="S44" s="229">
        <v>9.1281594517204674</v>
      </c>
      <c r="T44" s="229">
        <v>8.9961599218708148</v>
      </c>
      <c r="U44" s="229">
        <v>6.4446969033039014</v>
      </c>
      <c r="V44" s="229">
        <v>6.7086167791756814</v>
      </c>
      <c r="W44" s="229">
        <v>7.3465221257756363</v>
      </c>
      <c r="X44" s="229">
        <v>8.0063614074078124</v>
      </c>
      <c r="Y44" s="229">
        <v>7.0825230659859546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17.08791258588419</v>
      </c>
      <c r="C45" s="261">
        <f t="shared" si="2"/>
        <v>15.051862422035995</v>
      </c>
      <c r="D45" s="261">
        <f t="shared" si="2"/>
        <v>16.449847040837753</v>
      </c>
      <c r="E45" s="261">
        <f t="shared" si="2"/>
        <v>16.974238397155627</v>
      </c>
      <c r="F45" s="261">
        <f t="shared" si="2"/>
        <v>16.140558653292885</v>
      </c>
      <c r="G45" s="261">
        <f t="shared" si="2"/>
        <v>16.871532921097295</v>
      </c>
      <c r="H45" s="261">
        <f t="shared" si="2"/>
        <v>17.300123788144528</v>
      </c>
      <c r="I45" s="261">
        <f t="shared" si="2"/>
        <v>18.346830631879126</v>
      </c>
      <c r="J45" s="261">
        <f t="shared" si="2"/>
        <v>16.200187333423226</v>
      </c>
      <c r="K45" s="261">
        <f t="shared" si="2"/>
        <v>15.43710048775198</v>
      </c>
      <c r="L45" s="261">
        <f t="shared" si="2"/>
        <v>16.579310423418221</v>
      </c>
      <c r="M45" s="261">
        <f t="shared" si="2"/>
        <v>17.699299173995886</v>
      </c>
      <c r="N45" s="261">
        <f t="shared" si="2"/>
        <v>18.018741809314967</v>
      </c>
      <c r="O45" s="261">
        <f t="shared" si="2"/>
        <v>18.061287327195647</v>
      </c>
      <c r="P45" s="261">
        <f t="shared" si="2"/>
        <v>17.358125212748671</v>
      </c>
      <c r="Q45" s="261">
        <f t="shared" si="2"/>
        <v>17.385576255155836</v>
      </c>
      <c r="R45" s="261">
        <f t="shared" si="2"/>
        <v>17.859191965286801</v>
      </c>
      <c r="S45" s="261">
        <f t="shared" si="2"/>
        <v>17.992695418568292</v>
      </c>
      <c r="T45" s="261">
        <f t="shared" si="2"/>
        <v>17.965859499127191</v>
      </c>
      <c r="U45" s="261">
        <f t="shared" si="2"/>
        <v>16.546253086753261</v>
      </c>
      <c r="V45" s="261">
        <f t="shared" si="2"/>
        <v>17.449013177727096</v>
      </c>
      <c r="W45" s="261">
        <f t="shared" si="2"/>
        <v>17.757912292168349</v>
      </c>
      <c r="X45" s="261">
        <f t="shared" si="2"/>
        <v>16.343812335120695</v>
      </c>
      <c r="Y45" s="261">
        <f t="shared" si="2"/>
        <v>18.657211190983698</v>
      </c>
      <c r="DA45" s="70"/>
    </row>
    <row r="46" spans="1:105" ht="12" customHeight="1" x14ac:dyDescent="0.25">
      <c r="A46" s="165" t="s">
        <v>2184</v>
      </c>
      <c r="B46" s="346">
        <v>8.0464633875833691</v>
      </c>
      <c r="C46" s="346">
        <v>7.0001058850190789</v>
      </c>
      <c r="D46" s="346">
        <v>7.6878502037520544</v>
      </c>
      <c r="E46" s="346">
        <v>7.9733870340226254</v>
      </c>
      <c r="F46" s="346">
        <v>7.521347669608466</v>
      </c>
      <c r="G46" s="346">
        <v>7.7962754371626088</v>
      </c>
      <c r="H46" s="346">
        <v>7.9890442901491054</v>
      </c>
      <c r="I46" s="346">
        <v>8.4341804260360984</v>
      </c>
      <c r="J46" s="346">
        <v>7.3857692618047892</v>
      </c>
      <c r="K46" s="346">
        <v>7.0061435024991869</v>
      </c>
      <c r="L46" s="346">
        <v>7.5711331063747496</v>
      </c>
      <c r="M46" s="346">
        <v>8.0496748867181438</v>
      </c>
      <c r="N46" s="346">
        <v>8.2157480306707722</v>
      </c>
      <c r="O46" s="346">
        <v>8.1173773112743177</v>
      </c>
      <c r="P46" s="346">
        <v>7.6768618493281311</v>
      </c>
      <c r="Q46" s="346">
        <v>7.6569865364639416</v>
      </c>
      <c r="R46" s="346">
        <v>7.8449981506024598</v>
      </c>
      <c r="S46" s="346">
        <v>7.8193872106477711</v>
      </c>
      <c r="T46" s="346">
        <v>7.8555896589973599</v>
      </c>
      <c r="U46" s="346">
        <v>7.1213174073503858</v>
      </c>
      <c r="V46" s="346">
        <v>7.5607321613232008</v>
      </c>
      <c r="W46" s="346">
        <v>7.6233081596224448</v>
      </c>
      <c r="X46" s="346">
        <v>6.966329405082452</v>
      </c>
      <c r="Y46" s="346">
        <v>8.1996029584981187</v>
      </c>
      <c r="DA46" s="167" t="s">
        <v>2185</v>
      </c>
    </row>
    <row r="47" spans="1:105" ht="12" customHeight="1" x14ac:dyDescent="0.25">
      <c r="A47" s="59" t="s">
        <v>28</v>
      </c>
      <c r="B47" s="230">
        <v>0.33115050303769922</v>
      </c>
      <c r="C47" s="230">
        <v>0.22746243564574509</v>
      </c>
      <c r="D47" s="230">
        <v>0.26555253791403549</v>
      </c>
      <c r="E47" s="230">
        <v>0.22490541368483699</v>
      </c>
      <c r="F47" s="230">
        <v>0.19053563637538959</v>
      </c>
      <c r="G47" s="230">
        <v>0.18607645535221221</v>
      </c>
      <c r="H47" s="230">
        <v>0.18505326405417599</v>
      </c>
      <c r="I47" s="230">
        <v>0.1831570277242599</v>
      </c>
      <c r="J47" s="230">
        <v>8.88977861314139E-2</v>
      </c>
      <c r="K47" s="230">
        <v>0.14341381262613681</v>
      </c>
      <c r="L47" s="230">
        <v>0.12338951790416471</v>
      </c>
      <c r="M47" s="230">
        <v>0.20576129323237291</v>
      </c>
      <c r="N47" s="230">
        <v>0.20489727964099291</v>
      </c>
      <c r="O47" s="230">
        <v>0.2081040026962313</v>
      </c>
      <c r="P47" s="230">
        <v>0.233054327890863</v>
      </c>
      <c r="Q47" s="230">
        <v>0.18107718421280261</v>
      </c>
      <c r="R47" s="230">
        <v>0.18941295527908369</v>
      </c>
      <c r="S47" s="230">
        <v>0.2164409602540297</v>
      </c>
      <c r="T47" s="230">
        <v>0.17582145261463061</v>
      </c>
      <c r="U47" s="230">
        <v>0.13702815560123999</v>
      </c>
      <c r="V47" s="230">
        <v>0.18343875614332439</v>
      </c>
      <c r="W47" s="230">
        <v>0.14783504225356131</v>
      </c>
      <c r="X47" s="230">
        <v>0.10290671983214091</v>
      </c>
      <c r="Y47" s="230">
        <v>0.13858825029802591</v>
      </c>
      <c r="DA47" s="71" t="s">
        <v>2186</v>
      </c>
    </row>
    <row r="48" spans="1:105" ht="12" customHeight="1" x14ac:dyDescent="0.25">
      <c r="A48" s="59" t="s">
        <v>31</v>
      </c>
      <c r="B48" s="230">
        <v>0.1597959512031642</v>
      </c>
      <c r="C48" s="230">
        <v>7.9274937064729156E-2</v>
      </c>
      <c r="D48" s="230">
        <v>7.9081200201175442E-2</v>
      </c>
      <c r="E48" s="230">
        <v>0.15676146019873419</v>
      </c>
      <c r="F48" s="230">
        <v>0.1600675468846888</v>
      </c>
      <c r="G48" s="230">
        <v>0.33246707663685099</v>
      </c>
      <c r="H48" s="230">
        <v>0.41330184905468148</v>
      </c>
      <c r="I48" s="230">
        <v>0.40871175036129342</v>
      </c>
      <c r="J48" s="230">
        <v>0.31740066544967938</v>
      </c>
      <c r="K48" s="230">
        <v>0.31806835344130052</v>
      </c>
      <c r="L48" s="230">
        <v>0.31865534520633931</v>
      </c>
      <c r="M48" s="230">
        <v>0.31280228667588211</v>
      </c>
      <c r="N48" s="230">
        <v>0.38935797609685507</v>
      </c>
      <c r="O48" s="230">
        <v>0.40946321792753138</v>
      </c>
      <c r="P48" s="230">
        <v>0.26571682874918218</v>
      </c>
      <c r="Q48" s="230">
        <v>0.44615946485904467</v>
      </c>
      <c r="R48" s="230">
        <v>0.44659287585690299</v>
      </c>
      <c r="S48" s="230">
        <v>0.41818483710759657</v>
      </c>
      <c r="T48" s="230">
        <v>0.32556631862215268</v>
      </c>
      <c r="U48" s="230">
        <v>0.29528004132491409</v>
      </c>
      <c r="V48" s="230">
        <v>0.2335348903555082</v>
      </c>
      <c r="W48" s="230">
        <v>0.27545296834221361</v>
      </c>
      <c r="X48" s="230">
        <v>0.31809153715903887</v>
      </c>
      <c r="Y48" s="230">
        <v>0.45931589260245859</v>
      </c>
      <c r="DA48" s="71" t="s">
        <v>2187</v>
      </c>
    </row>
    <row r="49" spans="1:105" ht="12" customHeight="1" x14ac:dyDescent="0.25">
      <c r="A49" s="59" t="s">
        <v>159</v>
      </c>
      <c r="B49" s="230">
        <v>0.42486833117042799</v>
      </c>
      <c r="C49" s="230">
        <v>0.28237701539749788</v>
      </c>
      <c r="D49" s="230">
        <v>0.1412372111706556</v>
      </c>
      <c r="E49" s="230">
        <v>0.21004159703968489</v>
      </c>
      <c r="F49" s="230">
        <v>0.21452374136063809</v>
      </c>
      <c r="G49" s="230">
        <v>0.44579811945927189</v>
      </c>
      <c r="H49" s="230">
        <v>0.29559185887872153</v>
      </c>
      <c r="I49" s="230">
        <v>0.1474046444324015</v>
      </c>
      <c r="J49" s="230">
        <v>0.1434462112064841</v>
      </c>
      <c r="K49" s="230">
        <v>0.2157029795881803</v>
      </c>
      <c r="L49" s="230">
        <v>0.21599001471559809</v>
      </c>
      <c r="M49" s="230">
        <v>0.21217435687079081</v>
      </c>
      <c r="N49" s="230">
        <v>0.21125211986898351</v>
      </c>
      <c r="O49" s="230">
        <v>0.14818328520650489</v>
      </c>
      <c r="P49" s="230">
        <v>0.24046382418000201</v>
      </c>
      <c r="Q49" s="230">
        <v>0.24451675560600791</v>
      </c>
      <c r="R49" s="230">
        <v>0.16323304571731939</v>
      </c>
      <c r="S49" s="230">
        <v>0.16272612690571381</v>
      </c>
      <c r="T49" s="230">
        <v>0.1962209620572099</v>
      </c>
      <c r="U49" s="230">
        <v>0.21686516957737939</v>
      </c>
      <c r="V49" s="230">
        <v>0.25387586947358232</v>
      </c>
      <c r="W49" s="230">
        <v>0.30197951759206909</v>
      </c>
      <c r="X49" s="230">
        <v>0.49250185805953578</v>
      </c>
      <c r="Y49" s="230">
        <v>0.51554192442424807</v>
      </c>
      <c r="DA49" s="71" t="s">
        <v>2188</v>
      </c>
    </row>
    <row r="50" spans="1:105" ht="12" customHeight="1" x14ac:dyDescent="0.25">
      <c r="A50" s="59" t="s">
        <v>32</v>
      </c>
      <c r="B50" s="230">
        <v>2.5439198452244152</v>
      </c>
      <c r="C50" s="230">
        <v>1.8418247232960689</v>
      </c>
      <c r="D50" s="230">
        <v>1.1568306300000559</v>
      </c>
      <c r="E50" s="230">
        <v>1.0117312124398801</v>
      </c>
      <c r="F50" s="230">
        <v>0.9642006142550712</v>
      </c>
      <c r="G50" s="230">
        <v>0.64371942795422965</v>
      </c>
      <c r="H50" s="230">
        <v>0.64017976402515853</v>
      </c>
      <c r="I50" s="230">
        <v>0.70543222106812231</v>
      </c>
      <c r="J50" s="230">
        <v>0.47934405045828332</v>
      </c>
      <c r="K50" s="230">
        <v>0.41173503730690048</v>
      </c>
      <c r="L50" s="230">
        <v>0.40950467731032197</v>
      </c>
      <c r="M50" s="230">
        <v>0.46898510277507149</v>
      </c>
      <c r="N50" s="230">
        <v>0.39991446173740131</v>
      </c>
      <c r="O50" s="230">
        <v>0.35080516046415688</v>
      </c>
      <c r="P50" s="230">
        <v>0.45193773269640269</v>
      </c>
      <c r="Q50" s="230">
        <v>0.53773372661806484</v>
      </c>
      <c r="R50" s="230">
        <v>0.54096199461505723</v>
      </c>
      <c r="S50" s="230">
        <v>0.57772618937525588</v>
      </c>
      <c r="T50" s="230">
        <v>0.33450570689542708</v>
      </c>
      <c r="U50" s="230">
        <v>0.43931196148016349</v>
      </c>
      <c r="V50" s="230">
        <v>0.47381545264511282</v>
      </c>
      <c r="W50" s="230">
        <v>0.33182197675087</v>
      </c>
      <c r="X50" s="230">
        <v>3.1532937177028618E-2</v>
      </c>
      <c r="Y50" s="230">
        <v>3.6962223590138808E-2</v>
      </c>
      <c r="DA50" s="71" t="s">
        <v>2189</v>
      </c>
    </row>
    <row r="51" spans="1:105" ht="12" customHeight="1" x14ac:dyDescent="0.25">
      <c r="A51" s="59" t="s">
        <v>35</v>
      </c>
      <c r="B51" s="230">
        <v>4.5867287569476627</v>
      </c>
      <c r="C51" s="230">
        <v>4.5691667736150379</v>
      </c>
      <c r="D51" s="230">
        <v>6.0451486244661323</v>
      </c>
      <c r="E51" s="230">
        <v>6.3699473506594888</v>
      </c>
      <c r="F51" s="230">
        <v>5.9920201307326781</v>
      </c>
      <c r="G51" s="230">
        <v>6.1882143577600441</v>
      </c>
      <c r="H51" s="230">
        <v>6.454917554136367</v>
      </c>
      <c r="I51" s="230">
        <v>6.9894747824500207</v>
      </c>
      <c r="J51" s="230">
        <v>6.3566805485589288</v>
      </c>
      <c r="K51" s="230">
        <v>5.917223319536669</v>
      </c>
      <c r="L51" s="230">
        <v>6.5035935512383256</v>
      </c>
      <c r="M51" s="230">
        <v>6.8499518471640268</v>
      </c>
      <c r="N51" s="230">
        <v>7.0103261933265388</v>
      </c>
      <c r="O51" s="230">
        <v>7.0008216449798928</v>
      </c>
      <c r="P51" s="230">
        <v>6.4856891358116808</v>
      </c>
      <c r="Q51" s="230">
        <v>6.2474994051680222</v>
      </c>
      <c r="R51" s="230">
        <v>6.5047972791340962</v>
      </c>
      <c r="S51" s="230">
        <v>6.4443090970051751</v>
      </c>
      <c r="T51" s="230">
        <v>6.8234752188079391</v>
      </c>
      <c r="U51" s="230">
        <v>6.0328320793666892</v>
      </c>
      <c r="V51" s="230">
        <v>6.4160671927056727</v>
      </c>
      <c r="W51" s="230">
        <v>6.5662186546837296</v>
      </c>
      <c r="X51" s="230">
        <v>6.0212963528547077</v>
      </c>
      <c r="Y51" s="230">
        <v>7.0491946675832482</v>
      </c>
      <c r="DA51" s="71" t="s">
        <v>2190</v>
      </c>
    </row>
    <row r="52" spans="1:105" ht="12" customHeight="1" x14ac:dyDescent="0.25">
      <c r="A52" s="165" t="s">
        <v>2191</v>
      </c>
      <c r="B52" s="346">
        <v>6.9481348468049111</v>
      </c>
      <c r="C52" s="346">
        <v>6.026886959628964</v>
      </c>
      <c r="D52" s="346">
        <v>6.6207335314475637</v>
      </c>
      <c r="E52" s="346">
        <v>6.8595650882377539</v>
      </c>
      <c r="F52" s="346">
        <v>6.4895489745584092</v>
      </c>
      <c r="G52" s="346">
        <v>6.7669224872189782</v>
      </c>
      <c r="H52" s="346">
        <v>6.9262375568902463</v>
      </c>
      <c r="I52" s="346">
        <v>7.293195874504069</v>
      </c>
      <c r="J52" s="346">
        <v>6.3459551621425936</v>
      </c>
      <c r="K52" s="346">
        <v>6.0183588198110307</v>
      </c>
      <c r="L52" s="346">
        <v>6.5110939354757429</v>
      </c>
      <c r="M52" s="346">
        <v>6.8972405753024146</v>
      </c>
      <c r="N52" s="346">
        <v>7.0367189313547147</v>
      </c>
      <c r="O52" s="346">
        <v>6.99808641882563</v>
      </c>
      <c r="P52" s="346">
        <v>6.6884349878553024</v>
      </c>
      <c r="Q52" s="346">
        <v>6.6902506860904074</v>
      </c>
      <c r="R52" s="346">
        <v>6.8518481003468539</v>
      </c>
      <c r="S52" s="346">
        <v>6.8090192295119687</v>
      </c>
      <c r="T52" s="346">
        <v>6.8082430172295139</v>
      </c>
      <c r="U52" s="346">
        <v>6.1414645781988906</v>
      </c>
      <c r="V52" s="346">
        <v>6.5510433738751219</v>
      </c>
      <c r="W52" s="346">
        <v>6.6215998928958726</v>
      </c>
      <c r="X52" s="346">
        <v>6.0628579337161446</v>
      </c>
      <c r="Y52" s="346">
        <v>7.1047060328978207</v>
      </c>
      <c r="DA52" s="167" t="s">
        <v>2192</v>
      </c>
    </row>
    <row r="53" spans="1:105" ht="12" customHeight="1" x14ac:dyDescent="0.25">
      <c r="A53" s="64" t="s">
        <v>28</v>
      </c>
      <c r="B53" s="229">
        <v>0.23812964567896991</v>
      </c>
      <c r="C53" s="229">
        <v>0.16644760602300851</v>
      </c>
      <c r="D53" s="229">
        <v>0.19431935694198171</v>
      </c>
      <c r="E53" s="229">
        <v>0.16595670698500389</v>
      </c>
      <c r="F53" s="229">
        <v>0.13753755708641149</v>
      </c>
      <c r="G53" s="229">
        <v>0.1286521053202031</v>
      </c>
      <c r="H53" s="229">
        <v>0.1289159987742943</v>
      </c>
      <c r="I53" s="229">
        <v>0.12969280282808529</v>
      </c>
      <c r="J53" s="229">
        <v>6.5724910838711861E-2</v>
      </c>
      <c r="K53" s="229">
        <v>0.1060784343727265</v>
      </c>
      <c r="L53" s="229">
        <v>9.0673146188533713E-2</v>
      </c>
      <c r="M53" s="229">
        <v>0.15517413358166671</v>
      </c>
      <c r="N53" s="229">
        <v>0.15507565036095211</v>
      </c>
      <c r="O53" s="229">
        <v>0.1494145979231431</v>
      </c>
      <c r="P53" s="229">
        <v>0.15367966479895309</v>
      </c>
      <c r="Q53" s="229">
        <v>0.1166001296795646</v>
      </c>
      <c r="R53" s="229">
        <v>0.12210200130225871</v>
      </c>
      <c r="S53" s="229">
        <v>0.14165663847098131</v>
      </c>
      <c r="T53" s="229">
        <v>0.1197899994924474</v>
      </c>
      <c r="U53" s="229">
        <v>9.6303669131595951E-2</v>
      </c>
      <c r="V53" s="229">
        <v>0.1245777662543778</v>
      </c>
      <c r="W53" s="229">
        <v>9.789068308892987E-2</v>
      </c>
      <c r="X53" s="229">
        <v>6.6773722753984618E-2</v>
      </c>
      <c r="Y53" s="229">
        <v>9.4816204663326256E-2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0.1149089398683821</v>
      </c>
      <c r="C55" s="229">
        <v>5.8010121339767969E-2</v>
      </c>
      <c r="D55" s="229">
        <v>5.7868051610439231E-2</v>
      </c>
      <c r="E55" s="229">
        <v>0.11567358602224979</v>
      </c>
      <c r="F55" s="229">
        <v>0.1155442613578103</v>
      </c>
      <c r="G55" s="229">
        <v>0.2298656714952072</v>
      </c>
      <c r="H55" s="229">
        <v>0.28792370098669751</v>
      </c>
      <c r="I55" s="229">
        <v>0.28940725404722112</v>
      </c>
      <c r="J55" s="229">
        <v>0.23466422893805081</v>
      </c>
      <c r="K55" s="229">
        <v>0.23526459787050599</v>
      </c>
      <c r="L55" s="229">
        <v>0.23416480743602011</v>
      </c>
      <c r="M55" s="229">
        <v>0.23589871085460989</v>
      </c>
      <c r="N55" s="229">
        <v>0.29468395808981679</v>
      </c>
      <c r="O55" s="229">
        <v>0.29398657055271721</v>
      </c>
      <c r="P55" s="229">
        <v>0.1752178281483702</v>
      </c>
      <c r="Q55" s="229">
        <v>0.28729324285931579</v>
      </c>
      <c r="R55" s="229">
        <v>0.28788888188304718</v>
      </c>
      <c r="S55" s="229">
        <v>0.2736943054340108</v>
      </c>
      <c r="T55" s="229">
        <v>0.22181359875342299</v>
      </c>
      <c r="U55" s="229">
        <v>0.20752341937426741</v>
      </c>
      <c r="V55" s="229">
        <v>0.15859928182362459</v>
      </c>
      <c r="W55" s="229">
        <v>0.18239436887801261</v>
      </c>
      <c r="X55" s="229">
        <v>0.20640203231910331</v>
      </c>
      <c r="Y55" s="229">
        <v>0.31424445856311878</v>
      </c>
      <c r="DA55" s="73" t="s">
        <v>2195</v>
      </c>
    </row>
    <row r="56" spans="1:105" ht="12" customHeight="1" x14ac:dyDescent="0.25">
      <c r="A56" s="64" t="s">
        <v>159</v>
      </c>
      <c r="B56" s="229">
        <v>0.30552194314592762</v>
      </c>
      <c r="C56" s="229">
        <v>0.20663182505455999</v>
      </c>
      <c r="D56" s="229">
        <v>0.1033510139520685</v>
      </c>
      <c r="E56" s="229">
        <v>0.1549887626245581</v>
      </c>
      <c r="F56" s="229">
        <v>0.15485329613432</v>
      </c>
      <c r="G56" s="229">
        <v>0.30822205048813511</v>
      </c>
      <c r="H56" s="229">
        <v>0.2059218999009097</v>
      </c>
      <c r="I56" s="229">
        <v>0.10437667461549049</v>
      </c>
      <c r="J56" s="229">
        <v>0.10605426582569991</v>
      </c>
      <c r="K56" s="229">
        <v>0.15954833042404079</v>
      </c>
      <c r="L56" s="229">
        <v>0.1587208906576815</v>
      </c>
      <c r="M56" s="229">
        <v>0.16001052228268309</v>
      </c>
      <c r="N56" s="229">
        <v>0.1598852846470796</v>
      </c>
      <c r="O56" s="229">
        <v>0.10639269639795999</v>
      </c>
      <c r="P56" s="229">
        <v>0.1585656024099345</v>
      </c>
      <c r="Q56" s="229">
        <v>0.15745045703262681</v>
      </c>
      <c r="R56" s="229">
        <v>0.1052255455883736</v>
      </c>
      <c r="S56" s="229">
        <v>0.10650126529567799</v>
      </c>
      <c r="T56" s="229">
        <v>0.13368851522777589</v>
      </c>
      <c r="U56" s="229">
        <v>0.15241328649218419</v>
      </c>
      <c r="V56" s="229">
        <v>0.17241334050584059</v>
      </c>
      <c r="W56" s="229">
        <v>0.1999592302699873</v>
      </c>
      <c r="X56" s="229">
        <v>0.31957274101762179</v>
      </c>
      <c r="Y56" s="229">
        <v>0.35271192553205127</v>
      </c>
      <c r="DA56" s="73" t="s">
        <v>2196</v>
      </c>
    </row>
    <row r="57" spans="1:105" ht="12" customHeight="1" x14ac:dyDescent="0.25">
      <c r="A57" s="64" t="s">
        <v>32</v>
      </c>
      <c r="B57" s="229">
        <v>1.829327528788401</v>
      </c>
      <c r="C57" s="229">
        <v>1.347771182684754</v>
      </c>
      <c r="D57" s="229">
        <v>0.84651642148932826</v>
      </c>
      <c r="E57" s="229">
        <v>0.7465519732030701</v>
      </c>
      <c r="F57" s="229">
        <v>0.69600521744177435</v>
      </c>
      <c r="G57" s="229">
        <v>0.44506361369078989</v>
      </c>
      <c r="H57" s="229">
        <v>0.44597653597849629</v>
      </c>
      <c r="I57" s="229">
        <v>0.49951390395623929</v>
      </c>
      <c r="J57" s="229">
        <v>0.35439403328745839</v>
      </c>
      <c r="K57" s="229">
        <v>0.30454673321997888</v>
      </c>
      <c r="L57" s="229">
        <v>0.30092570342552483</v>
      </c>
      <c r="M57" s="229">
        <v>0.35368341558606059</v>
      </c>
      <c r="N57" s="229">
        <v>0.30267359015863732</v>
      </c>
      <c r="O57" s="229">
        <v>0.25187123419546298</v>
      </c>
      <c r="P57" s="229">
        <v>0.29801480152433157</v>
      </c>
      <c r="Q57" s="229">
        <v>0.34626020130209673</v>
      </c>
      <c r="R57" s="229">
        <v>0.34872240958194978</v>
      </c>
      <c r="S57" s="229">
        <v>0.37811119414503058</v>
      </c>
      <c r="T57" s="229">
        <v>0.22790414857424299</v>
      </c>
      <c r="U57" s="229">
        <v>0.30874934861602438</v>
      </c>
      <c r="V57" s="229">
        <v>0.32177971519396997</v>
      </c>
      <c r="W57" s="229">
        <v>0.21971975975999811</v>
      </c>
      <c r="X57" s="229">
        <v>2.0460972889936459E-2</v>
      </c>
      <c r="Y57" s="229">
        <v>2.5287986169085432E-2</v>
      </c>
      <c r="DA57" s="73" t="s">
        <v>2197</v>
      </c>
    </row>
    <row r="58" spans="1:105" ht="12" customHeight="1" x14ac:dyDescent="0.25">
      <c r="A58" s="64" t="s">
        <v>33</v>
      </c>
      <c r="B58" s="229">
        <v>6.9862531766369515E-2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6.9873977135874307E-3</v>
      </c>
      <c r="Y58" s="229">
        <v>6.9873977135944676E-3</v>
      </c>
      <c r="DA58" s="73" t="s">
        <v>2198</v>
      </c>
    </row>
    <row r="59" spans="1:105" ht="12" customHeight="1" x14ac:dyDescent="0.25">
      <c r="A59" s="64" t="s">
        <v>35</v>
      </c>
      <c r="B59" s="229">
        <v>3.2983072158979811</v>
      </c>
      <c r="C59" s="229">
        <v>3.3435273337728511</v>
      </c>
      <c r="D59" s="229">
        <v>4.4235668111190636</v>
      </c>
      <c r="E59" s="229">
        <v>4.7003558903418696</v>
      </c>
      <c r="F59" s="229">
        <v>4.3253211130010962</v>
      </c>
      <c r="G59" s="229">
        <v>4.2784929656554409</v>
      </c>
      <c r="H59" s="229">
        <v>4.4967709580826307</v>
      </c>
      <c r="I59" s="229">
        <v>4.9492208193990948</v>
      </c>
      <c r="J59" s="229">
        <v>4.6996925397737632</v>
      </c>
      <c r="K59" s="229">
        <v>4.3767735762422824</v>
      </c>
      <c r="L59" s="229">
        <v>4.7791846409534751</v>
      </c>
      <c r="M59" s="229">
        <v>5.1658663602945367</v>
      </c>
      <c r="N59" s="229">
        <v>5.3057361014129967</v>
      </c>
      <c r="O59" s="229">
        <v>5.0264528200506913</v>
      </c>
      <c r="P59" s="229">
        <v>4.2767647415177121</v>
      </c>
      <c r="Q59" s="229">
        <v>4.0229211867990289</v>
      </c>
      <c r="R59" s="229">
        <v>4.1932124689016277</v>
      </c>
      <c r="S59" s="229">
        <v>4.2176821008292578</v>
      </c>
      <c r="T59" s="229">
        <v>4.6489440329519489</v>
      </c>
      <c r="U59" s="229">
        <v>4.2398867732592462</v>
      </c>
      <c r="V59" s="229">
        <v>4.3573088686927228</v>
      </c>
      <c r="W59" s="229">
        <v>4.3478976271120198</v>
      </c>
      <c r="X59" s="229">
        <v>3.907075980469858</v>
      </c>
      <c r="Y59" s="229">
        <v>4.8227601032258809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0.1192206851481632</v>
      </c>
      <c r="C61" s="229">
        <v>6.8351743071500631E-2</v>
      </c>
      <c r="D61" s="229">
        <v>7.7891458049625675E-2</v>
      </c>
      <c r="E61" s="229">
        <v>0.11445368900079771</v>
      </c>
      <c r="F61" s="229">
        <v>0.17803843592561189</v>
      </c>
      <c r="G61" s="229">
        <v>0.47371237340726219</v>
      </c>
      <c r="H61" s="229">
        <v>0.22254947557852259</v>
      </c>
      <c r="I61" s="229">
        <v>0.12876040012608089</v>
      </c>
      <c r="J61" s="229">
        <v>0.1621408185229507</v>
      </c>
      <c r="K61" s="229">
        <v>0.12399340397926879</v>
      </c>
      <c r="L61" s="229">
        <v>0.1462489238057911</v>
      </c>
      <c r="M61" s="229">
        <v>0.13988529869699429</v>
      </c>
      <c r="N61" s="229">
        <v>0.1001469778757379</v>
      </c>
      <c r="O61" s="229">
        <v>0.30520792977442129</v>
      </c>
      <c r="P61" s="229">
        <v>0.89178308591730437</v>
      </c>
      <c r="Q61" s="229">
        <v>1.08731004552643</v>
      </c>
      <c r="R61" s="229">
        <v>1.0555148107197061</v>
      </c>
      <c r="S61" s="229">
        <v>1.031674107297113</v>
      </c>
      <c r="T61" s="229">
        <v>0.80594281916560018</v>
      </c>
      <c r="U61" s="229">
        <v>0.67082451661361275</v>
      </c>
      <c r="V61" s="229">
        <v>0.93152712942155758</v>
      </c>
      <c r="W61" s="229">
        <v>1.0427990058723671</v>
      </c>
      <c r="X61" s="229">
        <v>0.95695873911672213</v>
      </c>
      <c r="Y61" s="229">
        <v>0.97603816907438012</v>
      </c>
      <c r="DA61" s="73" t="s">
        <v>2201</v>
      </c>
    </row>
    <row r="62" spans="1:105" ht="12" customHeight="1" x14ac:dyDescent="0.25">
      <c r="A62" s="64" t="s">
        <v>39</v>
      </c>
      <c r="B62" s="229">
        <v>0.97285635651071634</v>
      </c>
      <c r="C62" s="229">
        <v>0.83614714768252074</v>
      </c>
      <c r="D62" s="229">
        <v>0.9172204182850564</v>
      </c>
      <c r="E62" s="229">
        <v>0.86158448006020438</v>
      </c>
      <c r="F62" s="229">
        <v>0.88224909361138515</v>
      </c>
      <c r="G62" s="229">
        <v>0.90291370716193975</v>
      </c>
      <c r="H62" s="229">
        <v>1.1381789875886961</v>
      </c>
      <c r="I62" s="229">
        <v>1.1922240195318581</v>
      </c>
      <c r="J62" s="229">
        <v>0.72328436495596016</v>
      </c>
      <c r="K62" s="229">
        <v>0.71215374370222628</v>
      </c>
      <c r="L62" s="229">
        <v>0.80117582300871681</v>
      </c>
      <c r="M62" s="229">
        <v>0.68672213400586291</v>
      </c>
      <c r="N62" s="229">
        <v>0.71851736880949435</v>
      </c>
      <c r="O62" s="229">
        <v>0.8647605699312354</v>
      </c>
      <c r="P62" s="229">
        <v>0.73440926353869496</v>
      </c>
      <c r="Q62" s="229">
        <v>0.67241542289134471</v>
      </c>
      <c r="R62" s="229">
        <v>0.73918198236989152</v>
      </c>
      <c r="S62" s="229">
        <v>0.65969961803989696</v>
      </c>
      <c r="T62" s="229">
        <v>0.65015990306407578</v>
      </c>
      <c r="U62" s="229">
        <v>0.4657635647119594</v>
      </c>
      <c r="V62" s="229">
        <v>0.48483727198302751</v>
      </c>
      <c r="W62" s="229">
        <v>0.53093921791455734</v>
      </c>
      <c r="X62" s="229">
        <v>0.5786263474353307</v>
      </c>
      <c r="Y62" s="229">
        <v>0.51185978795638298</v>
      </c>
      <c r="DA62" s="73" t="s">
        <v>2202</v>
      </c>
    </row>
    <row r="63" spans="1:105" ht="12" customHeight="1" x14ac:dyDescent="0.25">
      <c r="A63" s="166" t="s">
        <v>2203</v>
      </c>
      <c r="B63" s="347">
        <v>0.6156806916164429</v>
      </c>
      <c r="C63" s="347">
        <v>0.59554987570233953</v>
      </c>
      <c r="D63" s="347">
        <v>0.62978332518768665</v>
      </c>
      <c r="E63" s="347">
        <v>0.62979008085154331</v>
      </c>
      <c r="F63" s="347">
        <v>0.62637117915470841</v>
      </c>
      <c r="G63" s="347">
        <v>0.67892205785756043</v>
      </c>
      <c r="H63" s="347">
        <v>0.70142410032505076</v>
      </c>
      <c r="I63" s="347">
        <v>0.77042774451145812</v>
      </c>
      <c r="J63" s="347">
        <v>0.7260185027870123</v>
      </c>
      <c r="K63" s="347">
        <v>0.70958769571816527</v>
      </c>
      <c r="L63" s="347">
        <v>0.73443628869639066</v>
      </c>
      <c r="M63" s="347">
        <v>0.80952462116921275</v>
      </c>
      <c r="N63" s="347">
        <v>0.81361024920278791</v>
      </c>
      <c r="O63" s="347">
        <v>0.86641870502814711</v>
      </c>
      <c r="P63" s="347">
        <v>0.88024363987212884</v>
      </c>
      <c r="Q63" s="347">
        <v>0.89362912723573118</v>
      </c>
      <c r="R63" s="347">
        <v>0.93010168068749699</v>
      </c>
      <c r="S63" s="347">
        <v>0.98949675835545592</v>
      </c>
      <c r="T63" s="347">
        <v>0.97118435967656402</v>
      </c>
      <c r="U63" s="347">
        <v>0.96572679447176024</v>
      </c>
      <c r="V63" s="347">
        <v>0.98154048309669728</v>
      </c>
      <c r="W63" s="347">
        <v>1.0332365410735389</v>
      </c>
      <c r="X63" s="347">
        <v>0.9748897048006171</v>
      </c>
      <c r="Y63" s="347">
        <v>0.98614770576110622</v>
      </c>
      <c r="DA63" s="168" t="s">
        <v>2204</v>
      </c>
    </row>
    <row r="64" spans="1:105" ht="12" customHeight="1" x14ac:dyDescent="0.25">
      <c r="A64" s="60" t="s">
        <v>2205</v>
      </c>
      <c r="B64" s="262">
        <v>1.231361383232886</v>
      </c>
      <c r="C64" s="262">
        <v>1.1910997514046791</v>
      </c>
      <c r="D64" s="262">
        <v>1.2595666503753731</v>
      </c>
      <c r="E64" s="262">
        <v>1.2595801617030871</v>
      </c>
      <c r="F64" s="262">
        <v>1.252742358309417</v>
      </c>
      <c r="G64" s="262">
        <v>1.3578441157151211</v>
      </c>
      <c r="H64" s="262">
        <v>1.402848200650102</v>
      </c>
      <c r="I64" s="262">
        <v>1.540855489022916</v>
      </c>
      <c r="J64" s="262">
        <v>1.452037005574025</v>
      </c>
      <c r="K64" s="262">
        <v>1.419175391436331</v>
      </c>
      <c r="L64" s="262">
        <v>1.4688725773927811</v>
      </c>
      <c r="M64" s="262">
        <v>1.619049242338426</v>
      </c>
      <c r="N64" s="262">
        <v>1.627220498405576</v>
      </c>
      <c r="O64" s="262">
        <v>1.732837410056294</v>
      </c>
      <c r="P64" s="262">
        <v>1.7604872797442579</v>
      </c>
      <c r="Q64" s="262">
        <v>1.7872582544714619</v>
      </c>
      <c r="R64" s="262">
        <v>1.860203361374994</v>
      </c>
      <c r="S64" s="262">
        <v>1.9789935167109121</v>
      </c>
      <c r="T64" s="262">
        <v>1.942368719353128</v>
      </c>
      <c r="U64" s="262">
        <v>1.93145358894352</v>
      </c>
      <c r="V64" s="262">
        <v>1.963080966193395</v>
      </c>
      <c r="W64" s="262">
        <v>2.0664730821470778</v>
      </c>
      <c r="X64" s="262">
        <v>1.949779409601234</v>
      </c>
      <c r="Y64" s="262">
        <v>1.972295411522212</v>
      </c>
      <c r="DA64" s="72" t="s">
        <v>2206</v>
      </c>
    </row>
    <row r="65" spans="1:105" ht="12" customHeight="1" x14ac:dyDescent="0.25">
      <c r="A65" s="101" t="s">
        <v>2207</v>
      </c>
      <c r="B65" s="278">
        <v>0.24627227664657711</v>
      </c>
      <c r="C65" s="278">
        <v>0.23821995028093579</v>
      </c>
      <c r="D65" s="278">
        <v>0.25191333007507449</v>
      </c>
      <c r="E65" s="278">
        <v>0.25191603234061738</v>
      </c>
      <c r="F65" s="278">
        <v>0.25054847166188349</v>
      </c>
      <c r="G65" s="278">
        <v>0.27156882314302422</v>
      </c>
      <c r="H65" s="278">
        <v>0.28056964013002028</v>
      </c>
      <c r="I65" s="278">
        <v>0.30817109780458329</v>
      </c>
      <c r="J65" s="278">
        <v>0.29040740111480501</v>
      </c>
      <c r="K65" s="278">
        <v>0.28383507828726617</v>
      </c>
      <c r="L65" s="278">
        <v>0.29377451547855621</v>
      </c>
      <c r="M65" s="278">
        <v>0.32380984846768518</v>
      </c>
      <c r="N65" s="278">
        <v>0.32544409968111521</v>
      </c>
      <c r="O65" s="278">
        <v>0.34656748201125892</v>
      </c>
      <c r="P65" s="278">
        <v>0.35209745594885161</v>
      </c>
      <c r="Q65" s="278">
        <v>0.35745165089429248</v>
      </c>
      <c r="R65" s="278">
        <v>0.37204067227499882</v>
      </c>
      <c r="S65" s="278">
        <v>0.39579870334218242</v>
      </c>
      <c r="T65" s="278">
        <v>0.38847374387062572</v>
      </c>
      <c r="U65" s="278">
        <v>0.386290717788704</v>
      </c>
      <c r="V65" s="278">
        <v>0.3926161932386788</v>
      </c>
      <c r="W65" s="278">
        <v>0.41329461642941562</v>
      </c>
      <c r="X65" s="278">
        <v>0.38995588192024688</v>
      </c>
      <c r="Y65" s="278">
        <v>0.39445908230444238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12.517849225700473</v>
      </c>
      <c r="C66" s="261">
        <f t="shared" si="3"/>
        <v>11.681562098699649</v>
      </c>
      <c r="D66" s="261">
        <f t="shared" si="3"/>
        <v>12.529878593229757</v>
      </c>
      <c r="E66" s="261">
        <f t="shared" si="3"/>
        <v>12.691062833269395</v>
      </c>
      <c r="F66" s="261">
        <f t="shared" si="3"/>
        <v>12.395705500734069</v>
      </c>
      <c r="G66" s="261">
        <f t="shared" si="3"/>
        <v>13.243616594555958</v>
      </c>
      <c r="H66" s="261">
        <f t="shared" si="3"/>
        <v>13.644869847343205</v>
      </c>
      <c r="I66" s="261">
        <f t="shared" si="3"/>
        <v>14.793434711980385</v>
      </c>
      <c r="J66" s="261">
        <f t="shared" si="3"/>
        <v>13.620181902053407</v>
      </c>
      <c r="K66" s="261">
        <f t="shared" si="3"/>
        <v>13.191152047639328</v>
      </c>
      <c r="L66" s="261">
        <f t="shared" si="3"/>
        <v>13.835468692887394</v>
      </c>
      <c r="M66" s="261">
        <f t="shared" si="3"/>
        <v>15.078241104380744</v>
      </c>
      <c r="N66" s="261">
        <f t="shared" si="3"/>
        <v>15.224545375109209</v>
      </c>
      <c r="O66" s="261">
        <f t="shared" si="3"/>
        <v>15.866598527611966</v>
      </c>
      <c r="P66" s="261">
        <f t="shared" si="3"/>
        <v>15.810128669920001</v>
      </c>
      <c r="Q66" s="261">
        <f t="shared" si="3"/>
        <v>15.973741179632867</v>
      </c>
      <c r="R66" s="261">
        <f t="shared" si="3"/>
        <v>16.555969786433046</v>
      </c>
      <c r="S66" s="261">
        <f t="shared" si="3"/>
        <v>17.311769039491253</v>
      </c>
      <c r="T66" s="261">
        <f t="shared" si="3"/>
        <v>17.092498869444469</v>
      </c>
      <c r="U66" s="261">
        <f t="shared" si="3"/>
        <v>16.600052301722453</v>
      </c>
      <c r="V66" s="261">
        <f t="shared" si="3"/>
        <v>17.059319935619101</v>
      </c>
      <c r="W66" s="261">
        <f t="shared" si="3"/>
        <v>17.772966568083461</v>
      </c>
      <c r="X66" s="261">
        <f t="shared" si="3"/>
        <v>16.644732618772206</v>
      </c>
      <c r="Y66" s="261">
        <f t="shared" si="3"/>
        <v>17.481927524621302</v>
      </c>
      <c r="DA66" s="70"/>
    </row>
    <row r="67" spans="1:105" ht="12" customHeight="1" x14ac:dyDescent="0.25">
      <c r="A67" s="165" t="s">
        <v>2210</v>
      </c>
      <c r="B67" s="346">
        <v>3.1831754033337578</v>
      </c>
      <c r="C67" s="346">
        <v>2.782840812494876</v>
      </c>
      <c r="D67" s="346">
        <v>3.0730369704993641</v>
      </c>
      <c r="E67" s="346">
        <v>3.1891454834603601</v>
      </c>
      <c r="F67" s="346">
        <v>3.0080545597986181</v>
      </c>
      <c r="G67" s="346">
        <v>3.1186758199190008</v>
      </c>
      <c r="H67" s="346">
        <v>3.1965876975642562</v>
      </c>
      <c r="I67" s="346">
        <v>3.3765132412944112</v>
      </c>
      <c r="J67" s="346">
        <v>2.9605975705820642</v>
      </c>
      <c r="K67" s="346">
        <v>2.8074641562787219</v>
      </c>
      <c r="L67" s="346">
        <v>3.0350454039276471</v>
      </c>
      <c r="M67" s="346">
        <v>3.2262453581946362</v>
      </c>
      <c r="N67" s="346">
        <v>3.2930173106756788</v>
      </c>
      <c r="O67" s="346">
        <v>3.2539475889798259</v>
      </c>
      <c r="P67" s="346">
        <v>3.075586484542685</v>
      </c>
      <c r="Q67" s="346">
        <v>3.0643665838009588</v>
      </c>
      <c r="R67" s="346">
        <v>3.1407072601048101</v>
      </c>
      <c r="S67" s="346">
        <v>3.130312273045488</v>
      </c>
      <c r="T67" s="346">
        <v>3.1499048886667911</v>
      </c>
      <c r="U67" s="346">
        <v>2.8542001467139548</v>
      </c>
      <c r="V67" s="346">
        <v>3.0301732884226542</v>
      </c>
      <c r="W67" s="346">
        <v>3.0566305678460481</v>
      </c>
      <c r="X67" s="346">
        <v>2.7942414855089992</v>
      </c>
      <c r="Y67" s="346">
        <v>3.2884310655289051</v>
      </c>
      <c r="DA67" s="167" t="s">
        <v>2211</v>
      </c>
    </row>
    <row r="68" spans="1:105" ht="12" customHeight="1" x14ac:dyDescent="0.25">
      <c r="A68" s="165" t="s">
        <v>2212</v>
      </c>
      <c r="B68" s="346">
        <v>1.3087899434424759</v>
      </c>
      <c r="C68" s="346">
        <v>1.135258485470275</v>
      </c>
      <c r="D68" s="346">
        <v>1.2471187815469089</v>
      </c>
      <c r="E68" s="346">
        <v>1.2921064432137599</v>
      </c>
      <c r="F68" s="346">
        <v>1.222408117091335</v>
      </c>
      <c r="G68" s="346">
        <v>1.274655759365348</v>
      </c>
      <c r="H68" s="346">
        <v>1.304665246173232</v>
      </c>
      <c r="I68" s="346">
        <v>1.373787588549243</v>
      </c>
      <c r="J68" s="346">
        <v>1.195359975140434</v>
      </c>
      <c r="K68" s="346">
        <v>1.1336520768619109</v>
      </c>
      <c r="L68" s="346">
        <v>1.226466447679641</v>
      </c>
      <c r="M68" s="346">
        <v>1.299203210860288</v>
      </c>
      <c r="N68" s="346">
        <v>1.32547614219424</v>
      </c>
      <c r="O68" s="346">
        <v>1.3181991038231109</v>
      </c>
      <c r="P68" s="346">
        <v>1.2598714104547379</v>
      </c>
      <c r="Q68" s="346">
        <v>1.2602134256347579</v>
      </c>
      <c r="R68" s="346">
        <v>1.290652827766166</v>
      </c>
      <c r="S68" s="346">
        <v>1.2825853396310629</v>
      </c>
      <c r="T68" s="346">
        <v>1.282439127899188</v>
      </c>
      <c r="U68" s="346">
        <v>1.1568409731787379</v>
      </c>
      <c r="V68" s="346">
        <v>1.233991549649607</v>
      </c>
      <c r="W68" s="346">
        <v>1.2472819742850949</v>
      </c>
      <c r="X68" s="346">
        <v>1.142034181420216</v>
      </c>
      <c r="Y68" s="346">
        <v>1.3382825768339379</v>
      </c>
      <c r="DA68" s="167" t="s">
        <v>2213</v>
      </c>
    </row>
    <row r="69" spans="1:105" ht="12" customHeight="1" x14ac:dyDescent="0.25">
      <c r="A69" s="64" t="s">
        <v>28</v>
      </c>
      <c r="B69" s="229">
        <v>4.4855445723462492E-2</v>
      </c>
      <c r="C69" s="229">
        <v>3.1353011660843713E-2</v>
      </c>
      <c r="D69" s="229">
        <v>3.6603092166356661E-2</v>
      </c>
      <c r="E69" s="229">
        <v>3.1260543143989648E-2</v>
      </c>
      <c r="F69" s="229">
        <v>2.5907351473340671E-2</v>
      </c>
      <c r="G69" s="229">
        <v>2.4233637567240479E-2</v>
      </c>
      <c r="H69" s="229">
        <v>2.428334602950695E-2</v>
      </c>
      <c r="I69" s="229">
        <v>2.442966923077506E-2</v>
      </c>
      <c r="J69" s="229">
        <v>1.238031561504822E-2</v>
      </c>
      <c r="K69" s="229">
        <v>1.9981533344447099E-2</v>
      </c>
      <c r="L69" s="229">
        <v>1.7079706207258429E-2</v>
      </c>
      <c r="M69" s="229">
        <v>2.9229476685743289E-2</v>
      </c>
      <c r="N69" s="229">
        <v>2.9210925829763819E-2</v>
      </c>
      <c r="O69" s="229">
        <v>2.8144578002143299E-2</v>
      </c>
      <c r="P69" s="229">
        <v>2.894797010063381E-2</v>
      </c>
      <c r="Q69" s="229">
        <v>2.196345933022268E-2</v>
      </c>
      <c r="R69" s="229">
        <v>2.299982295998225E-2</v>
      </c>
      <c r="S69" s="229">
        <v>2.6683244919741621E-2</v>
      </c>
      <c r="T69" s="229">
        <v>2.2564321234034412E-2</v>
      </c>
      <c r="U69" s="229">
        <v>1.8140303326727211E-2</v>
      </c>
      <c r="V69" s="229">
        <v>2.3466172036835709E-2</v>
      </c>
      <c r="W69" s="229">
        <v>1.843924224389815E-2</v>
      </c>
      <c r="X69" s="229">
        <v>1.257787575421317E-2</v>
      </c>
      <c r="Y69" s="229">
        <v>1.786011611386755E-2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2.164489726052627E-2</v>
      </c>
      <c r="C71" s="229">
        <v>1.092711426898677E-2</v>
      </c>
      <c r="D71" s="229">
        <v>1.090035321193869E-2</v>
      </c>
      <c r="E71" s="229">
        <v>2.1788930331060909E-2</v>
      </c>
      <c r="F71" s="229">
        <v>2.1764570006457349E-2</v>
      </c>
      <c r="G71" s="229">
        <v>4.3298796846742628E-2</v>
      </c>
      <c r="H71" s="229">
        <v>5.4234935365915303E-2</v>
      </c>
      <c r="I71" s="229">
        <v>5.4514385803908667E-2</v>
      </c>
      <c r="J71" s="229">
        <v>4.4202680243178541E-2</v>
      </c>
      <c r="K71" s="229">
        <v>4.4315769127962347E-2</v>
      </c>
      <c r="L71" s="229">
        <v>4.4108606386840353E-2</v>
      </c>
      <c r="M71" s="229">
        <v>4.4435214233001293E-2</v>
      </c>
      <c r="N71" s="229">
        <v>5.5508335595865751E-2</v>
      </c>
      <c r="O71" s="229">
        <v>5.5376971738461962E-2</v>
      </c>
      <c r="P71" s="229">
        <v>3.3005020260634808E-2</v>
      </c>
      <c r="Q71" s="229">
        <v>5.4116178710342022E-2</v>
      </c>
      <c r="R71" s="229">
        <v>5.4228376642790052E-2</v>
      </c>
      <c r="S71" s="229">
        <v>5.1554606009730559E-2</v>
      </c>
      <c r="T71" s="229">
        <v>4.1782062923082453E-2</v>
      </c>
      <c r="U71" s="229">
        <v>3.9090283981856461E-2</v>
      </c>
      <c r="V71" s="229">
        <v>2.9874656964006849E-2</v>
      </c>
      <c r="W71" s="229">
        <v>3.4356834026883269E-2</v>
      </c>
      <c r="X71" s="229">
        <v>3.8879053179221683E-2</v>
      </c>
      <c r="Y71" s="229">
        <v>5.919286200080906E-2</v>
      </c>
      <c r="DA71" s="73" t="s">
        <v>2216</v>
      </c>
    </row>
    <row r="72" spans="1:105" ht="12" customHeight="1" x14ac:dyDescent="0.25">
      <c r="A72" s="64" t="s">
        <v>159</v>
      </c>
      <c r="B72" s="229">
        <v>5.7549839706158103E-2</v>
      </c>
      <c r="C72" s="229">
        <v>3.8922338237424053E-2</v>
      </c>
      <c r="D72" s="229">
        <v>1.9467781021442261E-2</v>
      </c>
      <c r="E72" s="229">
        <v>2.9194559164736691E-2</v>
      </c>
      <c r="F72" s="229">
        <v>2.9169041931118449E-2</v>
      </c>
      <c r="G72" s="229">
        <v>5.8058447183360638E-2</v>
      </c>
      <c r="H72" s="229">
        <v>3.8788612723717059E-2</v>
      </c>
      <c r="I72" s="229">
        <v>1.96609802599816E-2</v>
      </c>
      <c r="J72" s="229">
        <v>1.997698082035345E-2</v>
      </c>
      <c r="K72" s="229">
        <v>3.0053425121425951E-2</v>
      </c>
      <c r="L72" s="229">
        <v>2.9897563891197632E-2</v>
      </c>
      <c r="M72" s="229">
        <v>3.0140486191751931E-2</v>
      </c>
      <c r="N72" s="229">
        <v>3.0116895722995599E-2</v>
      </c>
      <c r="O72" s="229">
        <v>2.0040729515405201E-2</v>
      </c>
      <c r="P72" s="229">
        <v>2.9868312919322841E-2</v>
      </c>
      <c r="Q72" s="229">
        <v>2.9658257834400611E-2</v>
      </c>
      <c r="R72" s="229">
        <v>1.9820878393377851E-2</v>
      </c>
      <c r="S72" s="229">
        <v>2.0061180166498899E-2</v>
      </c>
      <c r="T72" s="229">
        <v>2.518232419802981E-2</v>
      </c>
      <c r="U72" s="229">
        <v>2.8709427926505601E-2</v>
      </c>
      <c r="V72" s="229">
        <v>3.2476751120213747E-2</v>
      </c>
      <c r="W72" s="229">
        <v>3.7665450577172119E-2</v>
      </c>
      <c r="X72" s="229">
        <v>6.0196527393901057E-2</v>
      </c>
      <c r="Y72" s="229">
        <v>6.6438811457560906E-2</v>
      </c>
      <c r="DA72" s="73" t="s">
        <v>2217</v>
      </c>
    </row>
    <row r="73" spans="1:105" ht="12" customHeight="1" x14ac:dyDescent="0.25">
      <c r="A73" s="64" t="s">
        <v>32</v>
      </c>
      <c r="B73" s="229">
        <v>0.34458247079670712</v>
      </c>
      <c r="C73" s="229">
        <v>0.25387379618438582</v>
      </c>
      <c r="D73" s="229">
        <v>0.15945461679023359</v>
      </c>
      <c r="E73" s="229">
        <v>0.14062474841498271</v>
      </c>
      <c r="F73" s="229">
        <v>0.1311034758616085</v>
      </c>
      <c r="G73" s="229">
        <v>8.3834697315716661E-2</v>
      </c>
      <c r="H73" s="229">
        <v>8.4006660516725035E-2</v>
      </c>
      <c r="I73" s="229">
        <v>9.4091261687047859E-2</v>
      </c>
      <c r="J73" s="229">
        <v>6.6755662779909075E-2</v>
      </c>
      <c r="K73" s="229">
        <v>5.7366143653624843E-2</v>
      </c>
      <c r="L73" s="229">
        <v>5.6684066019212428E-2</v>
      </c>
      <c r="M73" s="229">
        <v>6.662180681399478E-2</v>
      </c>
      <c r="N73" s="229">
        <v>5.7013307841516161E-2</v>
      </c>
      <c r="O73" s="229">
        <v>4.7443888989727102E-2</v>
      </c>
      <c r="P73" s="229">
        <v>5.6135752087685717E-2</v>
      </c>
      <c r="Q73" s="229">
        <v>6.5223528223109617E-2</v>
      </c>
      <c r="R73" s="229">
        <v>6.5687323688566723E-2</v>
      </c>
      <c r="S73" s="229">
        <v>7.1223161223994691E-2</v>
      </c>
      <c r="T73" s="229">
        <v>4.2929313304843543E-2</v>
      </c>
      <c r="U73" s="229">
        <v>5.815777203847549E-2</v>
      </c>
      <c r="V73" s="229">
        <v>6.061224552130183E-2</v>
      </c>
      <c r="W73" s="229">
        <v>4.1387655578060588E-2</v>
      </c>
      <c r="X73" s="229">
        <v>3.854144477882768E-3</v>
      </c>
      <c r="Y73" s="229">
        <v>4.7633879764482226E-3</v>
      </c>
      <c r="DA73" s="73" t="s">
        <v>2218</v>
      </c>
    </row>
    <row r="74" spans="1:105" ht="12" customHeight="1" x14ac:dyDescent="0.25">
      <c r="A74" s="64" t="s">
        <v>33</v>
      </c>
      <c r="B74" s="229">
        <v>1.31597012745516E-2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1.316185718902895E-3</v>
      </c>
      <c r="Y74" s="229">
        <v>1.316185718904221E-3</v>
      </c>
      <c r="DA74" s="73" t="s">
        <v>2219</v>
      </c>
    </row>
    <row r="75" spans="1:105" ht="12" customHeight="1" x14ac:dyDescent="0.25">
      <c r="A75" s="64" t="s">
        <v>35</v>
      </c>
      <c r="B75" s="229">
        <v>0.62128778582011823</v>
      </c>
      <c r="C75" s="229">
        <v>0.62980570276053693</v>
      </c>
      <c r="D75" s="229">
        <v>0.83324804198364621</v>
      </c>
      <c r="E75" s="229">
        <v>0.8853855970727067</v>
      </c>
      <c r="F75" s="229">
        <v>0.81474192710269966</v>
      </c>
      <c r="G75" s="229">
        <v>0.80592111264423816</v>
      </c>
      <c r="H75" s="229">
        <v>0.8470371887801077</v>
      </c>
      <c r="I75" s="229">
        <v>0.93226320143805652</v>
      </c>
      <c r="J75" s="229">
        <v>0.88526064461112441</v>
      </c>
      <c r="K75" s="229">
        <v>0.82443380383511133</v>
      </c>
      <c r="L75" s="229">
        <v>0.90023422599677649</v>
      </c>
      <c r="M75" s="229">
        <v>0.97307177977847215</v>
      </c>
      <c r="N75" s="229">
        <v>0.9994184346151902</v>
      </c>
      <c r="O75" s="229">
        <v>0.94681105751647365</v>
      </c>
      <c r="P75" s="229">
        <v>0.80559557457951347</v>
      </c>
      <c r="Q75" s="229">
        <v>0.75778016815050941</v>
      </c>
      <c r="R75" s="229">
        <v>0.78985719635820129</v>
      </c>
      <c r="S75" s="229">
        <v>0.79446643450523424</v>
      </c>
      <c r="T75" s="229">
        <v>0.87570136908790153</v>
      </c>
      <c r="U75" s="229">
        <v>0.79864903208207405</v>
      </c>
      <c r="V75" s="229">
        <v>0.82076732152660714</v>
      </c>
      <c r="W75" s="229">
        <v>0.81899456687982641</v>
      </c>
      <c r="X75" s="229">
        <v>0.73595891044861605</v>
      </c>
      <c r="Y75" s="229">
        <v>0.90844234631401621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2.2457081966967031E-2</v>
      </c>
      <c r="C77" s="229">
        <v>1.287512057856522E-2</v>
      </c>
      <c r="D77" s="229">
        <v>1.467207520048351E-2</v>
      </c>
      <c r="E77" s="229">
        <v>2.1559143634499279E-2</v>
      </c>
      <c r="F77" s="229">
        <v>3.3536325880724673E-2</v>
      </c>
      <c r="G77" s="229">
        <v>8.9231139589179581E-2</v>
      </c>
      <c r="H77" s="229">
        <v>4.1920676840275721E-2</v>
      </c>
      <c r="I77" s="229">
        <v>2.425403658884626E-2</v>
      </c>
      <c r="J77" s="229">
        <v>3.054176082980789E-2</v>
      </c>
      <c r="K77" s="229">
        <v>2.3356098256482771E-2</v>
      </c>
      <c r="L77" s="229">
        <v>2.754827373627091E-2</v>
      </c>
      <c r="M77" s="229">
        <v>2.6349585350126339E-2</v>
      </c>
      <c r="N77" s="229">
        <v>1.8864250680194389E-2</v>
      </c>
      <c r="O77" s="229">
        <v>5.7490690373021187E-2</v>
      </c>
      <c r="P77" s="229">
        <v>0.16798130150242849</v>
      </c>
      <c r="Q77" s="229">
        <v>0.20481186453129421</v>
      </c>
      <c r="R77" s="229">
        <v>0.19882273442919671</v>
      </c>
      <c r="S77" s="229">
        <v>0.19433196480942849</v>
      </c>
      <c r="T77" s="229">
        <v>0.15181194377634569</v>
      </c>
      <c r="U77" s="229">
        <v>0.12636029675824281</v>
      </c>
      <c r="V77" s="229">
        <v>0.17546771412926851</v>
      </c>
      <c r="W77" s="229">
        <v>0.19642751357152621</v>
      </c>
      <c r="X77" s="229">
        <v>0.18025815584470109</v>
      </c>
      <c r="Y77" s="229">
        <v>0.18385206508880289</v>
      </c>
      <c r="DA77" s="73" t="s">
        <v>2222</v>
      </c>
    </row>
    <row r="78" spans="1:105" ht="12" customHeight="1" x14ac:dyDescent="0.25">
      <c r="A78" s="64" t="s">
        <v>39</v>
      </c>
      <c r="B78" s="229">
        <v>0.18325272089398531</v>
      </c>
      <c r="C78" s="229">
        <v>0.15750140177953301</v>
      </c>
      <c r="D78" s="229">
        <v>0.1727728211728084</v>
      </c>
      <c r="E78" s="229">
        <v>0.16229292145178359</v>
      </c>
      <c r="F78" s="229">
        <v>0.16618542483538559</v>
      </c>
      <c r="G78" s="229">
        <v>0.17007792821886961</v>
      </c>
      <c r="H78" s="229">
        <v>0.21439382591698419</v>
      </c>
      <c r="I78" s="229">
        <v>0.22457405354062709</v>
      </c>
      <c r="J78" s="229">
        <v>0.13624193024101189</v>
      </c>
      <c r="K78" s="229">
        <v>0.134145303522857</v>
      </c>
      <c r="L78" s="229">
        <v>0.15091400544208519</v>
      </c>
      <c r="M78" s="229">
        <v>0.12935486180719849</v>
      </c>
      <c r="N78" s="229">
        <v>0.1353439919087136</v>
      </c>
      <c r="O78" s="229">
        <v>0.16289118768787819</v>
      </c>
      <c r="P78" s="229">
        <v>0.1383374790045187</v>
      </c>
      <c r="Q78" s="229">
        <v>0.12665996885487929</v>
      </c>
      <c r="R78" s="229">
        <v>0.1392364952940516</v>
      </c>
      <c r="S78" s="229">
        <v>0.1242647479964349</v>
      </c>
      <c r="T78" s="229">
        <v>0.12246779337495051</v>
      </c>
      <c r="U78" s="229">
        <v>8.7733857064856591E-2</v>
      </c>
      <c r="V78" s="229">
        <v>9.1326688351373586E-2</v>
      </c>
      <c r="W78" s="229">
        <v>0.1000107114077282</v>
      </c>
      <c r="X78" s="229">
        <v>0.108993328602777</v>
      </c>
      <c r="Y78" s="229">
        <v>9.6416802163529186E-2</v>
      </c>
      <c r="DA78" s="73" t="s">
        <v>2223</v>
      </c>
    </row>
    <row r="79" spans="1:105" ht="12" customHeight="1" x14ac:dyDescent="0.25">
      <c r="A79" s="165" t="s">
        <v>2224</v>
      </c>
      <c r="B79" s="346">
        <v>8.0258838789242404</v>
      </c>
      <c r="C79" s="346">
        <v>7.7634628007344979</v>
      </c>
      <c r="D79" s="346">
        <v>8.2097228411834848</v>
      </c>
      <c r="E79" s="346">
        <v>8.2098109065952762</v>
      </c>
      <c r="F79" s="346">
        <v>8.1652428238441157</v>
      </c>
      <c r="G79" s="346">
        <v>8.8502850152716093</v>
      </c>
      <c r="H79" s="346">
        <v>9.1436169036057162</v>
      </c>
      <c r="I79" s="346">
        <v>10.043133882136731</v>
      </c>
      <c r="J79" s="346">
        <v>9.4642243563309076</v>
      </c>
      <c r="K79" s="346">
        <v>9.2500358144986947</v>
      </c>
      <c r="L79" s="346">
        <v>9.5739568412801059</v>
      </c>
      <c r="M79" s="346">
        <v>10.552792535325819</v>
      </c>
      <c r="N79" s="346">
        <v>10.60605192223929</v>
      </c>
      <c r="O79" s="346">
        <v>11.294451834809029</v>
      </c>
      <c r="P79" s="346">
        <v>11.474670774922579</v>
      </c>
      <c r="Q79" s="346">
        <v>11.64916117019715</v>
      </c>
      <c r="R79" s="346">
        <v>12.12460969856207</v>
      </c>
      <c r="S79" s="346">
        <v>12.898871426814701</v>
      </c>
      <c r="T79" s="346">
        <v>12.66015485287849</v>
      </c>
      <c r="U79" s="346">
        <v>12.589011181829759</v>
      </c>
      <c r="V79" s="346">
        <v>12.795155097546839</v>
      </c>
      <c r="W79" s="346">
        <v>13.469054025952319</v>
      </c>
      <c r="X79" s="346">
        <v>12.70845695184299</v>
      </c>
      <c r="Y79" s="346">
        <v>12.855213882258459</v>
      </c>
      <c r="DA79" s="167" t="s">
        <v>2225</v>
      </c>
    </row>
    <row r="80" spans="1:105" ht="12" customHeight="1" x14ac:dyDescent="0.25">
      <c r="A80" s="132" t="s">
        <v>2226</v>
      </c>
      <c r="B80" s="316">
        <v>11.000593746839471</v>
      </c>
      <c r="C80" s="316">
        <v>10.6409090422858</v>
      </c>
      <c r="D80" s="316">
        <v>11.252570696563989</v>
      </c>
      <c r="E80" s="316">
        <v>11.25269140249905</v>
      </c>
      <c r="F80" s="316">
        <v>11.19160462628634</v>
      </c>
      <c r="G80" s="316">
        <v>12.130550536920239</v>
      </c>
      <c r="H80" s="316">
        <v>12.53260281991307</v>
      </c>
      <c r="I80" s="316">
        <v>13.765516352986831</v>
      </c>
      <c r="J80" s="316">
        <v>12.972040069796581</v>
      </c>
      <c r="K80" s="316">
        <v>12.67846478644225</v>
      </c>
      <c r="L80" s="316">
        <v>13.12244375192898</v>
      </c>
      <c r="M80" s="316">
        <v>14.46407465234339</v>
      </c>
      <c r="N80" s="316">
        <v>14.537074073650659</v>
      </c>
      <c r="O80" s="316">
        <v>15.48062220962923</v>
      </c>
      <c r="P80" s="316">
        <v>15.7276374138837</v>
      </c>
      <c r="Q80" s="316">
        <v>15.96680084810453</v>
      </c>
      <c r="R80" s="316">
        <v>16.618469397883761</v>
      </c>
      <c r="S80" s="316">
        <v>17.679703132974211</v>
      </c>
      <c r="T80" s="316">
        <v>17.352508759105259</v>
      </c>
      <c r="U80" s="316">
        <v>17.25499643090911</v>
      </c>
      <c r="V80" s="316">
        <v>17.537545431666679</v>
      </c>
      <c r="W80" s="316">
        <v>18.461217945455001</v>
      </c>
      <c r="X80" s="316">
        <v>17.41871352556387</v>
      </c>
      <c r="Y80" s="316">
        <v>17.619864376409492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0.99999999999999978</v>
      </c>
      <c r="D84" s="232">
        <f t="shared" si="4"/>
        <v>1</v>
      </c>
      <c r="E84" s="232">
        <f t="shared" si="4"/>
        <v>0.99999999999999989</v>
      </c>
      <c r="F84" s="232">
        <f t="shared" si="4"/>
        <v>0.99999999999999967</v>
      </c>
      <c r="G84" s="232">
        <f t="shared" si="4"/>
        <v>1.0000000000000002</v>
      </c>
      <c r="H84" s="232">
        <f t="shared" si="4"/>
        <v>0.99999999999999978</v>
      </c>
      <c r="I84" s="232">
        <f t="shared" si="4"/>
        <v>1</v>
      </c>
      <c r="J84" s="232">
        <f t="shared" si="4"/>
        <v>1.0000000000000004</v>
      </c>
      <c r="K84" s="232">
        <f t="shared" si="4"/>
        <v>1.0000000000000004</v>
      </c>
      <c r="L84" s="232">
        <f t="shared" si="4"/>
        <v>1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1</v>
      </c>
      <c r="P84" s="232">
        <f t="shared" si="4"/>
        <v>1</v>
      </c>
      <c r="Q84" s="232">
        <f t="shared" si="4"/>
        <v>0.99999999999999956</v>
      </c>
      <c r="R84" s="232">
        <f t="shared" si="4"/>
        <v>0.99999999999999967</v>
      </c>
      <c r="S84" s="232">
        <f t="shared" si="4"/>
        <v>0.99999999999999967</v>
      </c>
      <c r="T84" s="232">
        <f t="shared" si="4"/>
        <v>1.0000000000000002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0.99999999999999978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1.1236752579657495E-2</v>
      </c>
      <c r="C85" s="299">
        <f t="shared" si="5"/>
        <v>1.2220044865382172E-2</v>
      </c>
      <c r="D85" s="299">
        <f t="shared" si="5"/>
        <v>1.1863205856810237E-2</v>
      </c>
      <c r="E85" s="299">
        <f t="shared" si="5"/>
        <v>1.1536779185613482E-2</v>
      </c>
      <c r="F85" s="299">
        <f t="shared" si="5"/>
        <v>1.2002094091880649E-2</v>
      </c>
      <c r="G85" s="299">
        <f t="shared" si="5"/>
        <v>1.2378522723954531E-2</v>
      </c>
      <c r="H85" s="299">
        <f t="shared" si="5"/>
        <v>1.2463772377497176E-2</v>
      </c>
      <c r="I85" s="299">
        <f t="shared" si="5"/>
        <v>1.2859808022082695E-2</v>
      </c>
      <c r="J85" s="299">
        <f t="shared" si="5"/>
        <v>1.3622519882717064E-2</v>
      </c>
      <c r="K85" s="299">
        <f t="shared" si="5"/>
        <v>1.3922315412030166E-2</v>
      </c>
      <c r="L85" s="299">
        <f t="shared" si="5"/>
        <v>1.3484486179841569E-2</v>
      </c>
      <c r="M85" s="299">
        <f t="shared" si="5"/>
        <v>1.3870555882273287E-2</v>
      </c>
      <c r="N85" s="299">
        <f t="shared" si="5"/>
        <v>1.3719871925014065E-2</v>
      </c>
      <c r="O85" s="299">
        <f t="shared" si="5"/>
        <v>1.4423463362137892E-2</v>
      </c>
      <c r="P85" s="299">
        <f t="shared" si="5"/>
        <v>1.5069305568520668E-2</v>
      </c>
      <c r="Q85" s="299">
        <f t="shared" si="5"/>
        <v>1.5227060392646041E-2</v>
      </c>
      <c r="R85" s="299">
        <f t="shared" si="5"/>
        <v>1.5392078141502815E-2</v>
      </c>
      <c r="S85" s="299">
        <f t="shared" si="5"/>
        <v>1.6092359313638002E-2</v>
      </c>
      <c r="T85" s="299">
        <f t="shared" si="5"/>
        <v>1.5886314832717574E-2</v>
      </c>
      <c r="U85" s="299">
        <f t="shared" si="5"/>
        <v>1.6898194076422395E-2</v>
      </c>
      <c r="V85" s="299">
        <f t="shared" si="5"/>
        <v>1.6396655897295501E-2</v>
      </c>
      <c r="W85" s="299">
        <f t="shared" si="5"/>
        <v>1.6816966733788598E-2</v>
      </c>
      <c r="X85" s="299">
        <f t="shared" si="5"/>
        <v>1.7129417699733657E-2</v>
      </c>
      <c r="Y85" s="299">
        <f t="shared" si="5"/>
        <v>1.5588797791861835E-2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1.3109544676267078E-2</v>
      </c>
      <c r="C86" s="233">
        <f t="shared" si="6"/>
        <v>1.4256719009612532E-2</v>
      </c>
      <c r="D86" s="233">
        <f t="shared" si="6"/>
        <v>1.384040683294528E-2</v>
      </c>
      <c r="E86" s="233">
        <f t="shared" si="6"/>
        <v>1.3459575716549065E-2</v>
      </c>
      <c r="F86" s="233">
        <f t="shared" si="6"/>
        <v>1.4002443107194095E-2</v>
      </c>
      <c r="G86" s="233">
        <f t="shared" si="6"/>
        <v>1.4441609844613625E-2</v>
      </c>
      <c r="H86" s="233">
        <f t="shared" si="6"/>
        <v>1.45410677737467E-2</v>
      </c>
      <c r="I86" s="233">
        <f t="shared" si="6"/>
        <v>1.5003109359096484E-2</v>
      </c>
      <c r="J86" s="233">
        <f t="shared" si="6"/>
        <v>1.5892939863169905E-2</v>
      </c>
      <c r="K86" s="233">
        <f t="shared" si="6"/>
        <v>1.6242701314035188E-2</v>
      </c>
      <c r="L86" s="233">
        <f t="shared" si="6"/>
        <v>1.5731900543148492E-2</v>
      </c>
      <c r="M86" s="233">
        <f t="shared" si="6"/>
        <v>1.6182315195985505E-2</v>
      </c>
      <c r="N86" s="233">
        <f t="shared" si="6"/>
        <v>1.6006517245849741E-2</v>
      </c>
      <c r="O86" s="233">
        <f t="shared" si="6"/>
        <v>1.6827373922494206E-2</v>
      </c>
      <c r="P86" s="233">
        <f t="shared" si="6"/>
        <v>1.7580856496607442E-2</v>
      </c>
      <c r="Q86" s="233">
        <f t="shared" si="6"/>
        <v>1.7764903791420383E-2</v>
      </c>
      <c r="R86" s="233">
        <f t="shared" si="6"/>
        <v>1.7957424498419954E-2</v>
      </c>
      <c r="S86" s="233">
        <f t="shared" si="6"/>
        <v>1.877441919924433E-2</v>
      </c>
      <c r="T86" s="233">
        <f t="shared" si="6"/>
        <v>1.8534033971503841E-2</v>
      </c>
      <c r="U86" s="233">
        <f t="shared" si="6"/>
        <v>1.9714559755826141E-2</v>
      </c>
      <c r="V86" s="233">
        <f t="shared" si="6"/>
        <v>1.9129431880178096E-2</v>
      </c>
      <c r="W86" s="233">
        <f t="shared" si="6"/>
        <v>1.9619794522753368E-2</v>
      </c>
      <c r="X86" s="233">
        <f t="shared" si="6"/>
        <v>1.9984320649689278E-2</v>
      </c>
      <c r="Y86" s="233">
        <f t="shared" si="6"/>
        <v>1.8186930757172141E-2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2.9964673545753322E-2</v>
      </c>
      <c r="C87" s="233">
        <f t="shared" si="7"/>
        <v>3.2586786307685793E-2</v>
      </c>
      <c r="D87" s="233">
        <f t="shared" si="7"/>
        <v>3.1635215618160635E-2</v>
      </c>
      <c r="E87" s="233">
        <f t="shared" si="7"/>
        <v>3.0764744494969281E-2</v>
      </c>
      <c r="F87" s="233">
        <f t="shared" si="7"/>
        <v>3.2005584245015067E-2</v>
      </c>
      <c r="G87" s="233">
        <f t="shared" si="7"/>
        <v>3.300939393054543E-2</v>
      </c>
      <c r="H87" s="233">
        <f t="shared" si="7"/>
        <v>3.3236726339992473E-2</v>
      </c>
      <c r="I87" s="233">
        <f t="shared" si="7"/>
        <v>3.4292821392220535E-2</v>
      </c>
      <c r="J87" s="233">
        <f t="shared" si="7"/>
        <v>3.6326719687245504E-2</v>
      </c>
      <c r="K87" s="233">
        <f t="shared" si="7"/>
        <v>3.7126174432080432E-2</v>
      </c>
      <c r="L87" s="233">
        <f t="shared" si="7"/>
        <v>3.5958629812910849E-2</v>
      </c>
      <c r="M87" s="233">
        <f t="shared" si="7"/>
        <v>3.6988149019395442E-2</v>
      </c>
      <c r="N87" s="233">
        <f t="shared" si="7"/>
        <v>3.6586325133370838E-2</v>
      </c>
      <c r="O87" s="233">
        <f t="shared" si="7"/>
        <v>3.8462568965701036E-2</v>
      </c>
      <c r="P87" s="233">
        <f t="shared" si="7"/>
        <v>4.0184814849388434E-2</v>
      </c>
      <c r="Q87" s="233">
        <f t="shared" si="7"/>
        <v>4.0605494380389448E-2</v>
      </c>
      <c r="R87" s="233">
        <f t="shared" si="7"/>
        <v>4.104554171067417E-2</v>
      </c>
      <c r="S87" s="233">
        <f t="shared" si="7"/>
        <v>4.291295816970131E-2</v>
      </c>
      <c r="T87" s="233">
        <f t="shared" si="7"/>
        <v>4.2363506220580216E-2</v>
      </c>
      <c r="U87" s="233">
        <f t="shared" si="7"/>
        <v>4.506185087045974E-2</v>
      </c>
      <c r="V87" s="233">
        <f t="shared" si="7"/>
        <v>4.3724415726121353E-2</v>
      </c>
      <c r="W87" s="233">
        <f t="shared" si="7"/>
        <v>4.4845244623436267E-2</v>
      </c>
      <c r="X87" s="233">
        <f t="shared" si="7"/>
        <v>4.5678447199289762E-2</v>
      </c>
      <c r="Y87" s="233">
        <f t="shared" si="7"/>
        <v>4.157012744496489E-2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2.247350515931499E-2</v>
      </c>
      <c r="C88" s="233">
        <f t="shared" si="8"/>
        <v>2.4440089730764343E-2</v>
      </c>
      <c r="D88" s="233">
        <f t="shared" si="8"/>
        <v>2.3726411713620475E-2</v>
      </c>
      <c r="E88" s="233">
        <f t="shared" si="8"/>
        <v>2.3073558371226963E-2</v>
      </c>
      <c r="F88" s="233">
        <f t="shared" si="8"/>
        <v>2.4004188183761297E-2</v>
      </c>
      <c r="G88" s="233">
        <f t="shared" si="8"/>
        <v>2.4757045447909066E-2</v>
      </c>
      <c r="H88" s="233">
        <f t="shared" si="8"/>
        <v>2.4927544754994351E-2</v>
      </c>
      <c r="I88" s="233">
        <f t="shared" si="8"/>
        <v>2.5719616044165391E-2</v>
      </c>
      <c r="J88" s="233">
        <f t="shared" si="8"/>
        <v>2.7245039765434128E-2</v>
      </c>
      <c r="K88" s="233">
        <f t="shared" si="8"/>
        <v>2.7844630824060322E-2</v>
      </c>
      <c r="L88" s="233">
        <f t="shared" si="8"/>
        <v>2.6968972359683138E-2</v>
      </c>
      <c r="M88" s="233">
        <f t="shared" si="8"/>
        <v>2.7741111764546574E-2</v>
      </c>
      <c r="N88" s="233">
        <f t="shared" si="8"/>
        <v>2.7439743850028127E-2</v>
      </c>
      <c r="O88" s="233">
        <f t="shared" si="8"/>
        <v>2.8846926724275777E-2</v>
      </c>
      <c r="P88" s="233">
        <f t="shared" si="8"/>
        <v>3.0138611137041332E-2</v>
      </c>
      <c r="Q88" s="233">
        <f t="shared" si="8"/>
        <v>3.0454120785292083E-2</v>
      </c>
      <c r="R88" s="233">
        <f t="shared" si="8"/>
        <v>3.0784156283005629E-2</v>
      </c>
      <c r="S88" s="233">
        <f t="shared" si="8"/>
        <v>3.2184718627276003E-2</v>
      </c>
      <c r="T88" s="233">
        <f t="shared" si="8"/>
        <v>3.1772629665435148E-2</v>
      </c>
      <c r="U88" s="233">
        <f t="shared" si="8"/>
        <v>3.3796388152844789E-2</v>
      </c>
      <c r="V88" s="233">
        <f t="shared" si="8"/>
        <v>3.2793311794591003E-2</v>
      </c>
      <c r="W88" s="233">
        <f t="shared" si="8"/>
        <v>3.3633933467577197E-2</v>
      </c>
      <c r="X88" s="233">
        <f t="shared" si="8"/>
        <v>3.4258835399467315E-2</v>
      </c>
      <c r="Y88" s="233">
        <f t="shared" si="8"/>
        <v>3.1177595583723669E-2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1.9515546948725163E-2</v>
      </c>
      <c r="C89" s="300">
        <f t="shared" si="9"/>
        <v>1.9573385595392238E-2</v>
      </c>
      <c r="D89" s="300">
        <f t="shared" si="9"/>
        <v>1.9850206802741494E-2</v>
      </c>
      <c r="E89" s="300">
        <f t="shared" si="9"/>
        <v>1.9988661075595285E-2</v>
      </c>
      <c r="F89" s="300">
        <f t="shared" si="9"/>
        <v>1.9820735889336884E-2</v>
      </c>
      <c r="G89" s="300">
        <f t="shared" si="9"/>
        <v>1.9683166756620896E-2</v>
      </c>
      <c r="H89" s="300">
        <f t="shared" si="9"/>
        <v>1.9680364995144941E-2</v>
      </c>
      <c r="I89" s="300">
        <f t="shared" si="9"/>
        <v>1.9671436914778982E-2</v>
      </c>
      <c r="J89" s="300">
        <f t="shared" si="9"/>
        <v>1.9742928481198459E-2</v>
      </c>
      <c r="K89" s="300">
        <f t="shared" si="9"/>
        <v>1.9730765085874295E-2</v>
      </c>
      <c r="L89" s="300">
        <f t="shared" si="9"/>
        <v>1.9746120294773926E-2</v>
      </c>
      <c r="M89" s="300">
        <f t="shared" si="9"/>
        <v>1.976864620568505E-2</v>
      </c>
      <c r="N89" s="300">
        <f t="shared" si="9"/>
        <v>1.9782535397415861E-2</v>
      </c>
      <c r="O89" s="300">
        <f t="shared" si="9"/>
        <v>1.969943063724184E-2</v>
      </c>
      <c r="P89" s="300">
        <f t="shared" si="9"/>
        <v>1.967735740338904E-2</v>
      </c>
      <c r="Q89" s="300">
        <f t="shared" si="9"/>
        <v>1.9688151711876684E-2</v>
      </c>
      <c r="R89" s="300">
        <f t="shared" si="9"/>
        <v>1.9735542993751378E-2</v>
      </c>
      <c r="S89" s="300">
        <f t="shared" si="9"/>
        <v>1.9986485017072595E-2</v>
      </c>
      <c r="T89" s="300">
        <f t="shared" si="9"/>
        <v>2.0273072283579704E-2</v>
      </c>
      <c r="U89" s="300">
        <f t="shared" si="9"/>
        <v>2.0713202441737983E-2</v>
      </c>
      <c r="V89" s="300">
        <f t="shared" si="9"/>
        <v>2.0541481100722191E-2</v>
      </c>
      <c r="W89" s="300">
        <f t="shared" si="9"/>
        <v>2.1131797851121122E-2</v>
      </c>
      <c r="X89" s="300">
        <f t="shared" si="9"/>
        <v>2.1464357907864117E-2</v>
      </c>
      <c r="Y89" s="300">
        <f t="shared" si="9"/>
        <v>2.1029874121106219E-2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6.1842431974747272E-2</v>
      </c>
      <c r="C90" s="301">
        <f t="shared" si="10"/>
        <v>6.1209439908828968E-2</v>
      </c>
      <c r="D90" s="301">
        <f t="shared" si="10"/>
        <v>6.1439944844379882E-2</v>
      </c>
      <c r="E90" s="301">
        <f t="shared" si="10"/>
        <v>6.1763149481373861E-2</v>
      </c>
      <c r="F90" s="301">
        <f t="shared" si="10"/>
        <v>6.1229188536664293E-2</v>
      </c>
      <c r="G90" s="301">
        <f t="shared" si="10"/>
        <v>6.0662018795548917E-2</v>
      </c>
      <c r="H90" s="301">
        <f t="shared" si="10"/>
        <v>6.0674297368542858E-2</v>
      </c>
      <c r="I90" s="301">
        <f t="shared" si="10"/>
        <v>6.0607430458633212E-2</v>
      </c>
      <c r="J90" s="301">
        <f t="shared" si="10"/>
        <v>6.0643109865428209E-2</v>
      </c>
      <c r="K90" s="301">
        <f t="shared" si="10"/>
        <v>6.0597444111316533E-2</v>
      </c>
      <c r="L90" s="301">
        <f t="shared" si="10"/>
        <v>6.0638348592676326E-2</v>
      </c>
      <c r="M90" s="301">
        <f t="shared" si="10"/>
        <v>6.0711617153637674E-2</v>
      </c>
      <c r="N90" s="301">
        <f t="shared" si="10"/>
        <v>6.075981353515076E-2</v>
      </c>
      <c r="O90" s="301">
        <f t="shared" si="10"/>
        <v>6.044669564022042E-2</v>
      </c>
      <c r="P90" s="301">
        <f t="shared" si="10"/>
        <v>6.0307998548950185E-2</v>
      </c>
      <c r="Q90" s="301">
        <f t="shared" si="10"/>
        <v>6.0325875199627503E-2</v>
      </c>
      <c r="R90" s="301">
        <f t="shared" si="10"/>
        <v>6.0441130210382658E-2</v>
      </c>
      <c r="S90" s="301">
        <f t="shared" si="10"/>
        <v>6.1075016369447621E-2</v>
      </c>
      <c r="T90" s="301">
        <f t="shared" si="10"/>
        <v>6.0934236657631133E-2</v>
      </c>
      <c r="U90" s="301">
        <f t="shared" si="10"/>
        <v>6.2005140004426147E-2</v>
      </c>
      <c r="V90" s="301">
        <f t="shared" si="10"/>
        <v>6.141100700653522E-2</v>
      </c>
      <c r="W90" s="301">
        <f t="shared" si="10"/>
        <v>6.1880150154526435E-2</v>
      </c>
      <c r="X90" s="301">
        <f t="shared" si="10"/>
        <v>6.231607912400057E-2</v>
      </c>
      <c r="Y90" s="301">
        <f t="shared" si="10"/>
        <v>6.0674757773576803E-2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5.2863463994271866E-2</v>
      </c>
      <c r="C91" s="302">
        <f t="shared" si="11"/>
        <v>4.9706036065831398E-2</v>
      </c>
      <c r="D91" s="302">
        <f t="shared" si="11"/>
        <v>5.0974005344982962E-2</v>
      </c>
      <c r="E91" s="302">
        <f t="shared" si="11"/>
        <v>5.2234259178739618E-2</v>
      </c>
      <c r="F91" s="302">
        <f t="shared" si="11"/>
        <v>5.026355253371087E-2</v>
      </c>
      <c r="G91" s="302">
        <f t="shared" si="11"/>
        <v>4.8182934058914981E-2</v>
      </c>
      <c r="H91" s="302">
        <f t="shared" si="11"/>
        <v>4.799572194369521E-2</v>
      </c>
      <c r="I91" s="302">
        <f t="shared" si="11"/>
        <v>4.6792471687091108E-2</v>
      </c>
      <c r="J91" s="302">
        <f t="shared" si="11"/>
        <v>4.4617882692768569E-2</v>
      </c>
      <c r="K91" s="302">
        <f t="shared" si="11"/>
        <v>4.3441469239490368E-2</v>
      </c>
      <c r="L91" s="302">
        <f t="shared" si="11"/>
        <v>4.5049971449565074E-2</v>
      </c>
      <c r="M91" s="302">
        <f t="shared" si="11"/>
        <v>4.399675953164054E-2</v>
      </c>
      <c r="N91" s="302">
        <f t="shared" si="11"/>
        <v>4.465367414820777E-2</v>
      </c>
      <c r="O91" s="302">
        <f t="shared" si="11"/>
        <v>4.0867227597176314E-2</v>
      </c>
      <c r="P91" s="302">
        <f t="shared" si="11"/>
        <v>3.6542138315416368E-2</v>
      </c>
      <c r="Q91" s="302">
        <f t="shared" si="11"/>
        <v>3.5399664721944515E-2</v>
      </c>
      <c r="R91" s="302">
        <f t="shared" si="11"/>
        <v>3.4718959312397393E-2</v>
      </c>
      <c r="S91" s="302">
        <f t="shared" si="11"/>
        <v>3.2027046801934002E-2</v>
      </c>
      <c r="T91" s="302">
        <f t="shared" si="11"/>
        <v>3.3678378834329024E-2</v>
      </c>
      <c r="U91" s="302">
        <f t="shared" si="11"/>
        <v>2.9968578230707619E-2</v>
      </c>
      <c r="V91" s="302">
        <f t="shared" si="11"/>
        <v>3.1429204340162428E-2</v>
      </c>
      <c r="W91" s="302">
        <f t="shared" si="11"/>
        <v>2.9130284004108171E-2</v>
      </c>
      <c r="X91" s="302">
        <f t="shared" si="11"/>
        <v>2.7433684231124335E-2</v>
      </c>
      <c r="Y91" s="302">
        <f t="shared" si="11"/>
        <v>3.495873658798665E-2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8.0800277741028045E-3</v>
      </c>
      <c r="C92" s="302">
        <f t="shared" si="12"/>
        <v>1.052580025376699E-2</v>
      </c>
      <c r="D92" s="302">
        <f t="shared" si="12"/>
        <v>9.5168830308520955E-3</v>
      </c>
      <c r="E92" s="302">
        <f t="shared" si="12"/>
        <v>8.6059479677851655E-3</v>
      </c>
      <c r="F92" s="302">
        <f t="shared" si="12"/>
        <v>1.0005468475602968E-2</v>
      </c>
      <c r="G92" s="302">
        <f t="shared" si="12"/>
        <v>1.148880291871757E-2</v>
      </c>
      <c r="H92" s="302">
        <f t="shared" si="12"/>
        <v>1.1681473634647881E-2</v>
      </c>
      <c r="I92" s="302">
        <f t="shared" si="12"/>
        <v>1.2786174129775486E-2</v>
      </c>
      <c r="J92" s="302">
        <f t="shared" si="12"/>
        <v>1.4935425582042272E-2</v>
      </c>
      <c r="K92" s="302">
        <f t="shared" si="12"/>
        <v>1.6042189638863755E-2</v>
      </c>
      <c r="L92" s="302">
        <f t="shared" si="12"/>
        <v>1.4509618248723918E-2</v>
      </c>
      <c r="M92" s="302">
        <f t="shared" si="12"/>
        <v>1.5605213151415271E-2</v>
      </c>
      <c r="N92" s="302">
        <f t="shared" si="12"/>
        <v>1.5008549632941862E-2</v>
      </c>
      <c r="O92" s="302">
        <f t="shared" si="12"/>
        <v>1.8425590974073071E-2</v>
      </c>
      <c r="P92" s="302">
        <f t="shared" si="12"/>
        <v>2.2560315788052166E-2</v>
      </c>
      <c r="Q92" s="302">
        <f t="shared" si="12"/>
        <v>2.3708045646271315E-2</v>
      </c>
      <c r="R92" s="302">
        <f t="shared" si="12"/>
        <v>2.4490804646665042E-2</v>
      </c>
      <c r="S92" s="302">
        <f t="shared" si="12"/>
        <v>2.7760580822422571E-2</v>
      </c>
      <c r="T92" s="302">
        <f t="shared" si="12"/>
        <v>2.5984952636684704E-2</v>
      </c>
      <c r="U92" s="302">
        <f t="shared" si="12"/>
        <v>3.0684706247604734E-2</v>
      </c>
      <c r="V92" s="302">
        <f t="shared" si="12"/>
        <v>2.8670070194589149E-2</v>
      </c>
      <c r="W92" s="302">
        <f t="shared" si="12"/>
        <v>3.1404508811715172E-2</v>
      </c>
      <c r="X92" s="302">
        <f t="shared" si="12"/>
        <v>3.3512041476897542E-2</v>
      </c>
      <c r="Y92" s="302">
        <f t="shared" si="12"/>
        <v>2.4468917362241209E-2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8.9894020637259922E-4</v>
      </c>
      <c r="C93" s="302">
        <f t="shared" si="13"/>
        <v>9.7760358923057347E-4</v>
      </c>
      <c r="D93" s="302">
        <f t="shared" si="13"/>
        <v>9.4905646854481893E-4</v>
      </c>
      <c r="E93" s="302">
        <f t="shared" si="13"/>
        <v>9.2294233484907832E-4</v>
      </c>
      <c r="F93" s="302">
        <f t="shared" si="13"/>
        <v>9.601675273504521E-4</v>
      </c>
      <c r="G93" s="302">
        <f t="shared" si="13"/>
        <v>9.90281817916362E-4</v>
      </c>
      <c r="H93" s="302">
        <f t="shared" si="13"/>
        <v>9.9710179019977369E-4</v>
      </c>
      <c r="I93" s="302">
        <f t="shared" si="13"/>
        <v>1.028784641766616E-3</v>
      </c>
      <c r="J93" s="302">
        <f t="shared" si="13"/>
        <v>1.0898015906173645E-3</v>
      </c>
      <c r="K93" s="302">
        <f t="shared" si="13"/>
        <v>1.1137852329624128E-3</v>
      </c>
      <c r="L93" s="302">
        <f t="shared" si="13"/>
        <v>1.0787588943873257E-3</v>
      </c>
      <c r="M93" s="302">
        <f t="shared" si="13"/>
        <v>1.1096444705818635E-3</v>
      </c>
      <c r="N93" s="302">
        <f t="shared" si="13"/>
        <v>1.0975897540011252E-3</v>
      </c>
      <c r="O93" s="302">
        <f t="shared" si="13"/>
        <v>1.1538770689710305E-3</v>
      </c>
      <c r="P93" s="302">
        <f t="shared" si="13"/>
        <v>1.2055444454816529E-3</v>
      </c>
      <c r="Q93" s="302">
        <f t="shared" si="13"/>
        <v>1.2181648314116829E-3</v>
      </c>
      <c r="R93" s="302">
        <f t="shared" si="13"/>
        <v>1.2313662513202248E-3</v>
      </c>
      <c r="S93" s="302">
        <f t="shared" si="13"/>
        <v>1.2873887450910396E-3</v>
      </c>
      <c r="T93" s="302">
        <f t="shared" si="13"/>
        <v>1.2709051866174059E-3</v>
      </c>
      <c r="U93" s="302">
        <f t="shared" si="13"/>
        <v>1.3518555261137922E-3</v>
      </c>
      <c r="V93" s="302">
        <f t="shared" si="13"/>
        <v>1.3117324717836405E-3</v>
      </c>
      <c r="W93" s="302">
        <f t="shared" si="13"/>
        <v>1.3453573387030876E-3</v>
      </c>
      <c r="X93" s="302">
        <f t="shared" si="13"/>
        <v>1.3703534159786928E-3</v>
      </c>
      <c r="Y93" s="302">
        <f t="shared" si="13"/>
        <v>1.2471038233489468E-3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5.1535359978956044E-2</v>
      </c>
      <c r="C94" s="301">
        <f t="shared" si="14"/>
        <v>5.1007866590690815E-2</v>
      </c>
      <c r="D94" s="301">
        <f t="shared" si="14"/>
        <v>5.1199954036983228E-2</v>
      </c>
      <c r="E94" s="301">
        <f t="shared" si="14"/>
        <v>5.1469291234478236E-2</v>
      </c>
      <c r="F94" s="301">
        <f t="shared" si="14"/>
        <v>5.1024323780553577E-2</v>
      </c>
      <c r="G94" s="301">
        <f t="shared" si="14"/>
        <v>5.0551682329624106E-2</v>
      </c>
      <c r="H94" s="301">
        <f t="shared" si="14"/>
        <v>5.0561914473785718E-2</v>
      </c>
      <c r="I94" s="301">
        <f t="shared" si="14"/>
        <v>5.0506192048861011E-2</v>
      </c>
      <c r="J94" s="301">
        <f t="shared" si="14"/>
        <v>5.0535924887856853E-2</v>
      </c>
      <c r="K94" s="301">
        <f t="shared" si="14"/>
        <v>5.0497870092763797E-2</v>
      </c>
      <c r="L94" s="301">
        <f t="shared" si="14"/>
        <v>5.0531957160563613E-2</v>
      </c>
      <c r="M94" s="301">
        <f t="shared" si="14"/>
        <v>5.059301429469807E-2</v>
      </c>
      <c r="N94" s="301">
        <f t="shared" si="14"/>
        <v>5.0633177945958965E-2</v>
      </c>
      <c r="O94" s="301">
        <f t="shared" si="14"/>
        <v>5.0372246366850351E-2</v>
      </c>
      <c r="P94" s="301">
        <f t="shared" si="14"/>
        <v>5.0256665457458487E-2</v>
      </c>
      <c r="Q94" s="301">
        <f t="shared" si="14"/>
        <v>5.0271562666356268E-2</v>
      </c>
      <c r="R94" s="301">
        <f t="shared" si="14"/>
        <v>5.0367608508652191E-2</v>
      </c>
      <c r="S94" s="301">
        <f t="shared" si="14"/>
        <v>5.08958469745397E-2</v>
      </c>
      <c r="T94" s="301">
        <f t="shared" si="14"/>
        <v>5.0778530548025946E-2</v>
      </c>
      <c r="U94" s="301">
        <f t="shared" si="14"/>
        <v>5.1670950003688466E-2</v>
      </c>
      <c r="V94" s="301">
        <f t="shared" si="14"/>
        <v>5.1175839172112693E-2</v>
      </c>
      <c r="W94" s="301">
        <f t="shared" si="14"/>
        <v>5.1566791795438723E-2</v>
      </c>
      <c r="X94" s="301">
        <f t="shared" si="14"/>
        <v>5.1930065936667151E-2</v>
      </c>
      <c r="Y94" s="301">
        <f t="shared" si="14"/>
        <v>5.0562298144647348E-2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4.4052886661893213E-2</v>
      </c>
      <c r="C95" s="302">
        <f t="shared" si="15"/>
        <v>4.1421696721526173E-2</v>
      </c>
      <c r="D95" s="302">
        <f t="shared" si="15"/>
        <v>4.2478337787485797E-2</v>
      </c>
      <c r="E95" s="302">
        <f t="shared" si="15"/>
        <v>4.3528549315616359E-2</v>
      </c>
      <c r="F95" s="302">
        <f t="shared" si="15"/>
        <v>4.1886293778092394E-2</v>
      </c>
      <c r="G95" s="302">
        <f t="shared" si="15"/>
        <v>4.015244504909582E-2</v>
      </c>
      <c r="H95" s="302">
        <f t="shared" si="15"/>
        <v>3.9996434953079328E-2</v>
      </c>
      <c r="I95" s="302">
        <f t="shared" si="15"/>
        <v>3.8993726405909264E-2</v>
      </c>
      <c r="J95" s="302">
        <f t="shared" si="15"/>
        <v>3.7181568910640485E-2</v>
      </c>
      <c r="K95" s="302">
        <f t="shared" si="15"/>
        <v>3.6201224366241985E-2</v>
      </c>
      <c r="L95" s="302">
        <f t="shared" si="15"/>
        <v>3.7541642874637571E-2</v>
      </c>
      <c r="M95" s="302">
        <f t="shared" si="15"/>
        <v>3.6663966276367123E-2</v>
      </c>
      <c r="N95" s="302">
        <f t="shared" si="15"/>
        <v>3.7211395123506477E-2</v>
      </c>
      <c r="O95" s="302">
        <f t="shared" si="15"/>
        <v>3.4056022997646929E-2</v>
      </c>
      <c r="P95" s="302">
        <f t="shared" si="15"/>
        <v>3.0451781929513637E-2</v>
      </c>
      <c r="Q95" s="302">
        <f t="shared" si="15"/>
        <v>2.9499720601620431E-2</v>
      </c>
      <c r="R95" s="302">
        <f t="shared" si="15"/>
        <v>2.8932466093664476E-2</v>
      </c>
      <c r="S95" s="302">
        <f t="shared" si="15"/>
        <v>2.6689205668278346E-2</v>
      </c>
      <c r="T95" s="302">
        <f t="shared" si="15"/>
        <v>2.8065315695274189E-2</v>
      </c>
      <c r="U95" s="302">
        <f t="shared" si="15"/>
        <v>2.497381519225636E-2</v>
      </c>
      <c r="V95" s="302">
        <f t="shared" si="15"/>
        <v>2.6191003616802024E-2</v>
      </c>
      <c r="W95" s="302">
        <f t="shared" si="15"/>
        <v>2.4275236670090152E-2</v>
      </c>
      <c r="X95" s="302">
        <f t="shared" si="15"/>
        <v>2.2861403525936953E-2</v>
      </c>
      <c r="Y95" s="302">
        <f t="shared" si="15"/>
        <v>2.9132280489988876E-2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6.7333564784190043E-3</v>
      </c>
      <c r="C96" s="302">
        <f t="shared" si="16"/>
        <v>8.7715002114724973E-3</v>
      </c>
      <c r="D96" s="302">
        <f t="shared" si="16"/>
        <v>7.930735859043414E-3</v>
      </c>
      <c r="E96" s="302">
        <f t="shared" si="16"/>
        <v>7.1716233064876411E-3</v>
      </c>
      <c r="F96" s="302">
        <f t="shared" si="16"/>
        <v>8.3378903963358068E-3</v>
      </c>
      <c r="G96" s="302">
        <f t="shared" si="16"/>
        <v>9.5740024322646441E-3</v>
      </c>
      <c r="H96" s="302">
        <f t="shared" si="16"/>
        <v>9.7345613622065695E-3</v>
      </c>
      <c r="I96" s="302">
        <f t="shared" si="16"/>
        <v>1.0655145108146245E-2</v>
      </c>
      <c r="J96" s="302">
        <f t="shared" si="16"/>
        <v>1.2446187985035231E-2</v>
      </c>
      <c r="K96" s="302">
        <f t="shared" si="16"/>
        <v>1.3368491365719807E-2</v>
      </c>
      <c r="L96" s="302">
        <f t="shared" si="16"/>
        <v>1.2091348540603271E-2</v>
      </c>
      <c r="M96" s="302">
        <f t="shared" si="16"/>
        <v>1.3004344292846063E-2</v>
      </c>
      <c r="N96" s="302">
        <f t="shared" si="16"/>
        <v>1.2507124694118219E-2</v>
      </c>
      <c r="O96" s="302">
        <f t="shared" si="16"/>
        <v>1.5354659145060895E-2</v>
      </c>
      <c r="P96" s="302">
        <f t="shared" si="16"/>
        <v>1.8800263156710136E-2</v>
      </c>
      <c r="Q96" s="302">
        <f t="shared" si="16"/>
        <v>1.97567047052261E-2</v>
      </c>
      <c r="R96" s="302">
        <f t="shared" si="16"/>
        <v>2.0409003872220863E-2</v>
      </c>
      <c r="S96" s="302">
        <f t="shared" si="16"/>
        <v>2.3133817352018818E-2</v>
      </c>
      <c r="T96" s="302">
        <f t="shared" si="16"/>
        <v>2.165412719723726E-2</v>
      </c>
      <c r="U96" s="302">
        <f t="shared" si="16"/>
        <v>2.5570588539670615E-2</v>
      </c>
      <c r="V96" s="302">
        <f t="shared" si="16"/>
        <v>2.3891725162157623E-2</v>
      </c>
      <c r="W96" s="302">
        <f t="shared" si="16"/>
        <v>2.6170424009762661E-2</v>
      </c>
      <c r="X96" s="302">
        <f t="shared" si="16"/>
        <v>2.7926701230747954E-2</v>
      </c>
      <c r="Y96" s="302">
        <f t="shared" si="16"/>
        <v>2.0390764468534342E-2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7.4911683864383296E-4</v>
      </c>
      <c r="C97" s="302">
        <f t="shared" si="17"/>
        <v>8.1466965769214452E-4</v>
      </c>
      <c r="D97" s="302">
        <f t="shared" si="17"/>
        <v>7.9088039045401601E-4</v>
      </c>
      <c r="E97" s="302">
        <f t="shared" si="17"/>
        <v>7.6911861237423211E-4</v>
      </c>
      <c r="F97" s="302">
        <f t="shared" si="17"/>
        <v>8.0013960612537694E-4</v>
      </c>
      <c r="G97" s="302">
        <f t="shared" si="17"/>
        <v>8.2523484826363554E-4</v>
      </c>
      <c r="H97" s="302">
        <f t="shared" si="17"/>
        <v>8.3091815849981195E-4</v>
      </c>
      <c r="I97" s="302">
        <f t="shared" si="17"/>
        <v>8.5732053480551309E-4</v>
      </c>
      <c r="J97" s="302">
        <f t="shared" si="17"/>
        <v>9.0816799218113703E-4</v>
      </c>
      <c r="K97" s="302">
        <f t="shared" si="17"/>
        <v>9.2815436080201125E-4</v>
      </c>
      <c r="L97" s="302">
        <f t="shared" si="17"/>
        <v>8.9896574532277122E-4</v>
      </c>
      <c r="M97" s="302">
        <f t="shared" si="17"/>
        <v>9.2470372548488617E-4</v>
      </c>
      <c r="N97" s="302">
        <f t="shared" si="17"/>
        <v>9.1465812833427089E-4</v>
      </c>
      <c r="O97" s="302">
        <f t="shared" si="17"/>
        <v>9.6156422414252598E-4</v>
      </c>
      <c r="P97" s="302">
        <f t="shared" si="17"/>
        <v>1.0046203712347106E-3</v>
      </c>
      <c r="Q97" s="302">
        <f t="shared" si="17"/>
        <v>1.0151373595097366E-3</v>
      </c>
      <c r="R97" s="302">
        <f t="shared" si="17"/>
        <v>1.0261385427668543E-3</v>
      </c>
      <c r="S97" s="302">
        <f t="shared" si="17"/>
        <v>1.0728239542425327E-3</v>
      </c>
      <c r="T97" s="302">
        <f t="shared" si="17"/>
        <v>1.0590876555145055E-3</v>
      </c>
      <c r="U97" s="302">
        <f t="shared" si="17"/>
        <v>1.1265462717614935E-3</v>
      </c>
      <c r="V97" s="302">
        <f t="shared" si="17"/>
        <v>1.0931103931530336E-3</v>
      </c>
      <c r="W97" s="302">
        <f t="shared" si="17"/>
        <v>1.1211311155859066E-3</v>
      </c>
      <c r="X97" s="302">
        <f t="shared" si="17"/>
        <v>1.1419611799822443E-3</v>
      </c>
      <c r="Y97" s="302">
        <f t="shared" si="17"/>
        <v>1.0392531861241226E-3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0.55563917604573732</v>
      </c>
      <c r="C98" s="301">
        <f t="shared" si="18"/>
        <v>0.54185993891115458</v>
      </c>
      <c r="D98" s="301">
        <f t="shared" si="18"/>
        <v>0.54645745305906523</v>
      </c>
      <c r="E98" s="301">
        <f t="shared" si="18"/>
        <v>0.55058538756019382</v>
      </c>
      <c r="F98" s="301">
        <f t="shared" si="18"/>
        <v>0.54485270399911656</v>
      </c>
      <c r="G98" s="301">
        <f t="shared" si="18"/>
        <v>0.54060422667331354</v>
      </c>
      <c r="H98" s="301">
        <f t="shared" si="18"/>
        <v>0.53926910976484987</v>
      </c>
      <c r="I98" s="301">
        <f t="shared" si="18"/>
        <v>0.53340831881477591</v>
      </c>
      <c r="J98" s="301">
        <f t="shared" si="18"/>
        <v>0.52173034434436838</v>
      </c>
      <c r="K98" s="301">
        <f t="shared" si="18"/>
        <v>0.5173956883406382</v>
      </c>
      <c r="L98" s="301">
        <f t="shared" si="18"/>
        <v>0.52380974263827151</v>
      </c>
      <c r="M98" s="301">
        <f t="shared" si="18"/>
        <v>0.5178196352390475</v>
      </c>
      <c r="N98" s="301">
        <f t="shared" si="18"/>
        <v>0.5199279760975285</v>
      </c>
      <c r="O98" s="301">
        <f t="shared" si="18"/>
        <v>0.51045842132132224</v>
      </c>
      <c r="P98" s="301">
        <f t="shared" si="18"/>
        <v>0.50171165425813102</v>
      </c>
      <c r="Q98" s="301">
        <f t="shared" si="18"/>
        <v>0.49950573779210033</v>
      </c>
      <c r="R98" s="301">
        <f t="shared" si="18"/>
        <v>0.49683695627046831</v>
      </c>
      <c r="S98" s="301">
        <f t="shared" si="18"/>
        <v>0.48520943995413385</v>
      </c>
      <c r="T98" s="301">
        <f t="shared" si="18"/>
        <v>0.48797308721055088</v>
      </c>
      <c r="U98" s="301">
        <f t="shared" si="18"/>
        <v>0.47086596443466305</v>
      </c>
      <c r="V98" s="301">
        <f t="shared" si="18"/>
        <v>0.4795091255352904</v>
      </c>
      <c r="W98" s="301">
        <f t="shared" si="18"/>
        <v>0.47222630896785767</v>
      </c>
      <c r="X98" s="301">
        <f t="shared" si="18"/>
        <v>0.46677097558070041</v>
      </c>
      <c r="Y98" s="301">
        <f t="shared" si="18"/>
        <v>0.49210310333529911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9.8758992024454192E-2</v>
      </c>
      <c r="C99" s="301">
        <f t="shared" si="19"/>
        <v>9.7801891175796393E-2</v>
      </c>
      <c r="D99" s="301">
        <f t="shared" si="19"/>
        <v>9.8123972831092032E-2</v>
      </c>
      <c r="E99" s="301">
        <f t="shared" si="19"/>
        <v>9.8464892708804097E-2</v>
      </c>
      <c r="F99" s="301">
        <f t="shared" si="19"/>
        <v>9.7936859482199379E-2</v>
      </c>
      <c r="G99" s="301">
        <f t="shared" si="19"/>
        <v>9.7410504722368632E-2</v>
      </c>
      <c r="H99" s="301">
        <f t="shared" si="19"/>
        <v>9.7346510075303455E-2</v>
      </c>
      <c r="I99" s="301">
        <f t="shared" si="19"/>
        <v>9.6976381129152772E-2</v>
      </c>
      <c r="J99" s="301">
        <f t="shared" si="19"/>
        <v>9.62569615631126E-2</v>
      </c>
      <c r="K99" s="301">
        <f t="shared" si="19"/>
        <v>9.5912116368346872E-2</v>
      </c>
      <c r="L99" s="301">
        <f t="shared" si="19"/>
        <v>9.6393797270498668E-2</v>
      </c>
      <c r="M99" s="301">
        <f t="shared" si="19"/>
        <v>9.6033382332309972E-2</v>
      </c>
      <c r="N99" s="301">
        <f t="shared" si="19"/>
        <v>9.6218915879412503E-2</v>
      </c>
      <c r="O99" s="301">
        <f t="shared" si="19"/>
        <v>9.5212241225012678E-2</v>
      </c>
      <c r="P99" s="301">
        <f t="shared" si="19"/>
        <v>9.4101275686685026E-2</v>
      </c>
      <c r="Q99" s="301">
        <f t="shared" si="19"/>
        <v>9.3810228782586214E-2</v>
      </c>
      <c r="R99" s="301">
        <f t="shared" si="19"/>
        <v>9.3590331674659757E-2</v>
      </c>
      <c r="S99" s="301">
        <f t="shared" si="19"/>
        <v>9.2662480999866806E-2</v>
      </c>
      <c r="T99" s="301">
        <f t="shared" si="19"/>
        <v>9.3061882820280634E-2</v>
      </c>
      <c r="U99" s="301">
        <f t="shared" si="19"/>
        <v>9.1682833289641177E-2</v>
      </c>
      <c r="V99" s="301">
        <f t="shared" si="19"/>
        <v>9.2303950189239106E-2</v>
      </c>
      <c r="W99" s="301">
        <f t="shared" si="19"/>
        <v>9.1525511660739231E-2</v>
      </c>
      <c r="X99" s="301">
        <f t="shared" si="19"/>
        <v>9.0937462829540919E-2</v>
      </c>
      <c r="Y99" s="301">
        <f t="shared" si="19"/>
        <v>9.3394162751120738E-2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4.650425319800932E-2</v>
      </c>
      <c r="C100" s="302">
        <f t="shared" si="20"/>
        <v>4.5484311162942589E-2</v>
      </c>
      <c r="D100" s="302">
        <f t="shared" si="20"/>
        <v>4.58583233418354E-2</v>
      </c>
      <c r="E100" s="302">
        <f t="shared" si="20"/>
        <v>4.6252366701905551E-2</v>
      </c>
      <c r="F100" s="302">
        <f t="shared" si="20"/>
        <v>4.5637650198986919E-2</v>
      </c>
      <c r="G100" s="302">
        <f t="shared" si="20"/>
        <v>4.5013048241690085E-2</v>
      </c>
      <c r="H100" s="302">
        <f t="shared" si="20"/>
        <v>4.4953758135302675E-2</v>
      </c>
      <c r="I100" s="302">
        <f t="shared" si="20"/>
        <v>4.4580795011325829E-2</v>
      </c>
      <c r="J100" s="302">
        <f t="shared" si="20"/>
        <v>4.3884165862749729E-2</v>
      </c>
      <c r="K100" s="302">
        <f t="shared" si="20"/>
        <v>4.3529809982010115E-2</v>
      </c>
      <c r="L100" s="302">
        <f t="shared" si="20"/>
        <v>4.4019338025844179E-2</v>
      </c>
      <c r="M100" s="302">
        <f t="shared" si="20"/>
        <v>4.3676164714067177E-2</v>
      </c>
      <c r="N100" s="302">
        <f t="shared" si="20"/>
        <v>4.3871563121066409E-2</v>
      </c>
      <c r="O100" s="302">
        <f t="shared" si="20"/>
        <v>4.2791727559294543E-2</v>
      </c>
      <c r="P100" s="302">
        <f t="shared" si="20"/>
        <v>4.1617541320744293E-2</v>
      </c>
      <c r="Q100" s="302">
        <f t="shared" si="20"/>
        <v>4.1316068459786935E-2</v>
      </c>
      <c r="R100" s="302">
        <f t="shared" si="20"/>
        <v>4.1111377285662422E-2</v>
      </c>
      <c r="S100" s="302">
        <f t="shared" si="20"/>
        <v>4.0269887417174167E-2</v>
      </c>
      <c r="T100" s="302">
        <f t="shared" si="20"/>
        <v>4.0691399393685365E-2</v>
      </c>
      <c r="U100" s="302">
        <f t="shared" si="20"/>
        <v>3.9459239094041865E-2</v>
      </c>
      <c r="V100" s="302">
        <f t="shared" si="20"/>
        <v>3.9995697046281975E-2</v>
      </c>
      <c r="W100" s="302">
        <f t="shared" si="20"/>
        <v>3.9291059015121192E-2</v>
      </c>
      <c r="X100" s="302">
        <f t="shared" si="20"/>
        <v>3.8760866090692611E-2</v>
      </c>
      <c r="Y100" s="302">
        <f t="shared" si="20"/>
        <v>4.1045526330892541E-2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4.0156501882346943E-2</v>
      </c>
      <c r="C101" s="302">
        <f t="shared" si="21"/>
        <v>3.9160665041125683E-2</v>
      </c>
      <c r="D101" s="302">
        <f t="shared" si="21"/>
        <v>3.9492931183424271E-2</v>
      </c>
      <c r="E101" s="302">
        <f t="shared" si="21"/>
        <v>3.9791260417054705E-2</v>
      </c>
      <c r="F101" s="302">
        <f t="shared" si="21"/>
        <v>3.9376954644287615E-2</v>
      </c>
      <c r="G101" s="302">
        <f t="shared" si="21"/>
        <v>3.9069913681220828E-2</v>
      </c>
      <c r="H101" s="302">
        <f t="shared" si="21"/>
        <v>3.8973423680228797E-2</v>
      </c>
      <c r="I101" s="302">
        <f t="shared" si="21"/>
        <v>3.8549859480717909E-2</v>
      </c>
      <c r="J101" s="302">
        <f t="shared" si="21"/>
        <v>3.7705882626637495E-2</v>
      </c>
      <c r="K101" s="302">
        <f t="shared" si="21"/>
        <v>3.7392613459384279E-2</v>
      </c>
      <c r="L101" s="302">
        <f t="shared" si="21"/>
        <v>3.7856162457691737E-2</v>
      </c>
      <c r="M101" s="302">
        <f t="shared" si="21"/>
        <v>3.7423252451661865E-2</v>
      </c>
      <c r="N101" s="302">
        <f t="shared" si="21"/>
        <v>3.7575623985747604E-2</v>
      </c>
      <c r="O101" s="302">
        <f t="shared" si="21"/>
        <v>3.6891251445816356E-2</v>
      </c>
      <c r="P101" s="302">
        <f t="shared" si="21"/>
        <v>3.6259115370500153E-2</v>
      </c>
      <c r="Q101" s="302">
        <f t="shared" si="21"/>
        <v>3.6099691966717029E-2</v>
      </c>
      <c r="R101" s="302">
        <f t="shared" si="21"/>
        <v>3.5906816923312657E-2</v>
      </c>
      <c r="S101" s="302">
        <f t="shared" si="21"/>
        <v>3.5066486721675713E-2</v>
      </c>
      <c r="T101" s="302">
        <f t="shared" si="21"/>
        <v>3.5266217790036018E-2</v>
      </c>
      <c r="U101" s="302">
        <f t="shared" si="21"/>
        <v>3.4029871906651195E-2</v>
      </c>
      <c r="V101" s="302">
        <f t="shared" si="21"/>
        <v>3.4654520293535621E-2</v>
      </c>
      <c r="W101" s="302">
        <f t="shared" si="21"/>
        <v>3.4128185128905662E-2</v>
      </c>
      <c r="X101" s="302">
        <f t="shared" si="21"/>
        <v>3.3733923682135063E-2</v>
      </c>
      <c r="Y101" s="302">
        <f t="shared" si="21"/>
        <v>3.5564697464323627E-2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3.5583049835582071E-3</v>
      </c>
      <c r="C102" s="302">
        <f t="shared" si="22"/>
        <v>3.8696808740376876E-3</v>
      </c>
      <c r="D102" s="302">
        <f t="shared" si="22"/>
        <v>3.7566818546565764E-3</v>
      </c>
      <c r="E102" s="302">
        <f t="shared" si="22"/>
        <v>3.6533134087776012E-3</v>
      </c>
      <c r="F102" s="302">
        <f t="shared" si="22"/>
        <v>3.8006631290955386E-3</v>
      </c>
      <c r="G102" s="302">
        <f t="shared" si="22"/>
        <v>3.9198655292522686E-3</v>
      </c>
      <c r="H102" s="302">
        <f t="shared" si="22"/>
        <v>3.9468612528741048E-3</v>
      </c>
      <c r="I102" s="302">
        <f t="shared" si="22"/>
        <v>4.0722725403261866E-3</v>
      </c>
      <c r="J102" s="302">
        <f t="shared" si="22"/>
        <v>4.3137979628604019E-3</v>
      </c>
      <c r="K102" s="302">
        <f t="shared" si="22"/>
        <v>4.4087332138095514E-3</v>
      </c>
      <c r="L102" s="302">
        <f t="shared" si="22"/>
        <v>4.2700872902831635E-3</v>
      </c>
      <c r="M102" s="302">
        <f t="shared" si="22"/>
        <v>4.3923426960532077E-3</v>
      </c>
      <c r="N102" s="302">
        <f t="shared" si="22"/>
        <v>4.3446261095877866E-3</v>
      </c>
      <c r="O102" s="302">
        <f t="shared" si="22"/>
        <v>4.5674300646769972E-3</v>
      </c>
      <c r="P102" s="302">
        <f t="shared" si="22"/>
        <v>4.7719467633648765E-3</v>
      </c>
      <c r="Q102" s="302">
        <f t="shared" si="22"/>
        <v>4.8219024576712458E-3</v>
      </c>
      <c r="R102" s="302">
        <f t="shared" si="22"/>
        <v>4.8741580781425584E-3</v>
      </c>
      <c r="S102" s="302">
        <f t="shared" si="22"/>
        <v>5.0959137826520314E-3</v>
      </c>
      <c r="T102" s="302">
        <f t="shared" si="22"/>
        <v>5.0306663636938993E-3</v>
      </c>
      <c r="U102" s="302">
        <f t="shared" si="22"/>
        <v>5.3510947908670947E-3</v>
      </c>
      <c r="V102" s="302">
        <f t="shared" si="22"/>
        <v>5.1922743674769102E-3</v>
      </c>
      <c r="W102" s="302">
        <f t="shared" si="22"/>
        <v>5.3253727990330551E-3</v>
      </c>
      <c r="X102" s="302">
        <f t="shared" si="22"/>
        <v>5.42431560491566E-3</v>
      </c>
      <c r="Y102" s="302">
        <f t="shared" si="22"/>
        <v>4.9364526340895803E-3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7.1166099671164159E-3</v>
      </c>
      <c r="C103" s="302">
        <f t="shared" si="23"/>
        <v>7.7393617480753752E-3</v>
      </c>
      <c r="D103" s="302">
        <f t="shared" si="23"/>
        <v>7.5133637093131511E-3</v>
      </c>
      <c r="E103" s="302">
        <f t="shared" si="23"/>
        <v>7.3066268175552051E-3</v>
      </c>
      <c r="F103" s="302">
        <f t="shared" si="23"/>
        <v>7.6013262581910782E-3</v>
      </c>
      <c r="G103" s="302">
        <f t="shared" si="23"/>
        <v>7.8397310585045388E-3</v>
      </c>
      <c r="H103" s="302">
        <f t="shared" si="23"/>
        <v>7.8937225057482113E-3</v>
      </c>
      <c r="I103" s="302">
        <f t="shared" si="23"/>
        <v>8.1445450806523715E-3</v>
      </c>
      <c r="J103" s="302">
        <f t="shared" si="23"/>
        <v>8.6275959257208074E-3</v>
      </c>
      <c r="K103" s="302">
        <f t="shared" si="23"/>
        <v>8.8174664276191046E-3</v>
      </c>
      <c r="L103" s="302">
        <f t="shared" si="23"/>
        <v>8.5401745805663253E-3</v>
      </c>
      <c r="M103" s="302">
        <f t="shared" si="23"/>
        <v>8.7846853921064172E-3</v>
      </c>
      <c r="N103" s="302">
        <f t="shared" si="23"/>
        <v>8.689252219175575E-3</v>
      </c>
      <c r="O103" s="302">
        <f t="shared" si="23"/>
        <v>9.1348601293539944E-3</v>
      </c>
      <c r="P103" s="302">
        <f t="shared" si="23"/>
        <v>9.5438935267297548E-3</v>
      </c>
      <c r="Q103" s="302">
        <f t="shared" si="23"/>
        <v>9.6438049153424899E-3</v>
      </c>
      <c r="R103" s="302">
        <f t="shared" si="23"/>
        <v>9.7483161562851167E-3</v>
      </c>
      <c r="S103" s="302">
        <f t="shared" si="23"/>
        <v>1.0191827565304065E-2</v>
      </c>
      <c r="T103" s="302">
        <f t="shared" si="23"/>
        <v>1.0061332727387799E-2</v>
      </c>
      <c r="U103" s="302">
        <f t="shared" si="23"/>
        <v>1.0702189581734188E-2</v>
      </c>
      <c r="V103" s="302">
        <f t="shared" si="23"/>
        <v>1.0384548734953824E-2</v>
      </c>
      <c r="W103" s="302">
        <f t="shared" si="23"/>
        <v>1.065074559806611E-2</v>
      </c>
      <c r="X103" s="302">
        <f t="shared" si="23"/>
        <v>1.0848631209831318E-2</v>
      </c>
      <c r="Y103" s="302">
        <f t="shared" si="23"/>
        <v>9.872905268179159E-3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1.4233219934232826E-3</v>
      </c>
      <c r="C104" s="302">
        <f t="shared" si="24"/>
        <v>1.547872349615075E-3</v>
      </c>
      <c r="D104" s="302">
        <f t="shared" si="24"/>
        <v>1.5026727418626295E-3</v>
      </c>
      <c r="E104" s="302">
        <f t="shared" si="24"/>
        <v>1.4613253635110408E-3</v>
      </c>
      <c r="F104" s="302">
        <f t="shared" si="24"/>
        <v>1.5202652516382162E-3</v>
      </c>
      <c r="G104" s="302">
        <f t="shared" si="24"/>
        <v>1.5679462117009079E-3</v>
      </c>
      <c r="H104" s="302">
        <f t="shared" si="24"/>
        <v>1.5787445011496417E-3</v>
      </c>
      <c r="I104" s="302">
        <f t="shared" si="24"/>
        <v>1.6289090161304748E-3</v>
      </c>
      <c r="J104" s="302">
        <f t="shared" si="24"/>
        <v>1.7255191851441613E-3</v>
      </c>
      <c r="K104" s="302">
        <f t="shared" si="24"/>
        <v>1.7634932855238208E-3</v>
      </c>
      <c r="L104" s="302">
        <f t="shared" si="24"/>
        <v>1.7080349161132649E-3</v>
      </c>
      <c r="M104" s="302">
        <f t="shared" si="24"/>
        <v>1.7569370784212834E-3</v>
      </c>
      <c r="N104" s="302">
        <f t="shared" si="24"/>
        <v>1.7378504438351149E-3</v>
      </c>
      <c r="O104" s="302">
        <f t="shared" si="24"/>
        <v>1.8269720258707995E-3</v>
      </c>
      <c r="P104" s="302">
        <f t="shared" si="24"/>
        <v>1.9087787053459512E-3</v>
      </c>
      <c r="Q104" s="302">
        <f t="shared" si="24"/>
        <v>1.9287609830684984E-3</v>
      </c>
      <c r="R104" s="302">
        <f t="shared" si="24"/>
        <v>1.9496632312570234E-3</v>
      </c>
      <c r="S104" s="302">
        <f t="shared" si="24"/>
        <v>2.0383655130608129E-3</v>
      </c>
      <c r="T104" s="302">
        <f t="shared" si="24"/>
        <v>2.0122665454775602E-3</v>
      </c>
      <c r="U104" s="302">
        <f t="shared" si="24"/>
        <v>2.1404379163468376E-3</v>
      </c>
      <c r="V104" s="302">
        <f t="shared" si="24"/>
        <v>2.0769097469907636E-3</v>
      </c>
      <c r="W104" s="302">
        <f t="shared" si="24"/>
        <v>2.1301491196132226E-3</v>
      </c>
      <c r="X104" s="302">
        <f t="shared" si="24"/>
        <v>2.1697262419662642E-3</v>
      </c>
      <c r="Y104" s="302">
        <f t="shared" si="24"/>
        <v>1.9745810536358314E-3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7.2346470970684987E-2</v>
      </c>
      <c r="C105" s="301">
        <f t="shared" si="25"/>
        <v>7.590282405635973E-2</v>
      </c>
      <c r="D105" s="301">
        <f t="shared" si="25"/>
        <v>7.4741209666369254E-2</v>
      </c>
      <c r="E105" s="301">
        <f t="shared" si="25"/>
        <v>7.3618863538994592E-2</v>
      </c>
      <c r="F105" s="301">
        <f t="shared" si="25"/>
        <v>7.5214030312417177E-2</v>
      </c>
      <c r="G105" s="301">
        <f t="shared" si="25"/>
        <v>7.6464147203366806E-2</v>
      </c>
      <c r="H105" s="301">
        <f t="shared" si="25"/>
        <v>7.6778667964263178E-2</v>
      </c>
      <c r="I105" s="301">
        <f t="shared" si="25"/>
        <v>7.8194092027289386E-2</v>
      </c>
      <c r="J105" s="301">
        <f t="shared" si="25"/>
        <v>8.0927294163056093E-2</v>
      </c>
      <c r="K105" s="301">
        <f t="shared" si="25"/>
        <v>8.1957833417587805E-2</v>
      </c>
      <c r="L105" s="301">
        <f t="shared" si="25"/>
        <v>8.0440822342088353E-2</v>
      </c>
      <c r="M105" s="301">
        <f t="shared" si="25"/>
        <v>8.1811967730518714E-2</v>
      </c>
      <c r="N105" s="301">
        <f t="shared" si="25"/>
        <v>8.1298087638541031E-2</v>
      </c>
      <c r="O105" s="301">
        <f t="shared" si="25"/>
        <v>8.3642676131767471E-2</v>
      </c>
      <c r="P105" s="301">
        <f t="shared" si="25"/>
        <v>8.5709329687138375E-2</v>
      </c>
      <c r="Q105" s="301">
        <f t="shared" si="25"/>
        <v>8.6192156796113403E-2</v>
      </c>
      <c r="R105" s="301">
        <f t="shared" si="25"/>
        <v>8.6760851583860085E-2</v>
      </c>
      <c r="S105" s="301">
        <f t="shared" si="25"/>
        <v>8.9155706378515776E-2</v>
      </c>
      <c r="T105" s="301">
        <f t="shared" si="25"/>
        <v>8.8537936466178926E-2</v>
      </c>
      <c r="U105" s="301">
        <f t="shared" si="25"/>
        <v>9.1980934885892165E-2</v>
      </c>
      <c r="V105" s="301">
        <f t="shared" si="25"/>
        <v>9.0242502631016505E-2</v>
      </c>
      <c r="W105" s="301">
        <f t="shared" si="25"/>
        <v>9.1603102442985654E-2</v>
      </c>
      <c r="X105" s="301">
        <f t="shared" si="25"/>
        <v>9.2611792327953635E-2</v>
      </c>
      <c r="Y105" s="301">
        <f t="shared" si="25"/>
        <v>8.751093439017317E-2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1.8397050704131446E-2</v>
      </c>
      <c r="C106" s="302">
        <f t="shared" si="26"/>
        <v>1.8081954689190809E-2</v>
      </c>
      <c r="D106" s="302">
        <f t="shared" si="26"/>
        <v>1.8330784198396066E-2</v>
      </c>
      <c r="E106" s="302">
        <f t="shared" si="26"/>
        <v>1.8499732389425594E-2</v>
      </c>
      <c r="F106" s="302">
        <f t="shared" si="26"/>
        <v>1.8252120206364991E-2</v>
      </c>
      <c r="G106" s="302">
        <f t="shared" si="26"/>
        <v>1.8006175674996024E-2</v>
      </c>
      <c r="H106" s="302">
        <f t="shared" si="26"/>
        <v>1.7986961267917274E-2</v>
      </c>
      <c r="I106" s="302">
        <f t="shared" si="26"/>
        <v>1.7847335136262736E-2</v>
      </c>
      <c r="J106" s="302">
        <f t="shared" si="26"/>
        <v>1.7591038960852817E-2</v>
      </c>
      <c r="K106" s="302">
        <f t="shared" si="26"/>
        <v>1.7443031420998401E-2</v>
      </c>
      <c r="L106" s="302">
        <f t="shared" si="26"/>
        <v>1.7646062707151015E-2</v>
      </c>
      <c r="M106" s="302">
        <f t="shared" si="26"/>
        <v>1.7505057739040274E-2</v>
      </c>
      <c r="N106" s="302">
        <f t="shared" si="26"/>
        <v>1.7584499459421372E-2</v>
      </c>
      <c r="O106" s="302">
        <f t="shared" si="26"/>
        <v>1.7153574779190463E-2</v>
      </c>
      <c r="P106" s="302">
        <f t="shared" si="26"/>
        <v>1.6673264429941527E-2</v>
      </c>
      <c r="Q106" s="302">
        <f t="shared" si="26"/>
        <v>1.6534909518160425E-2</v>
      </c>
      <c r="R106" s="302">
        <f t="shared" si="26"/>
        <v>1.6458742071732958E-2</v>
      </c>
      <c r="S106" s="302">
        <f t="shared" si="26"/>
        <v>1.6121125533275334E-2</v>
      </c>
      <c r="T106" s="302">
        <f t="shared" si="26"/>
        <v>1.6316284765467471E-2</v>
      </c>
      <c r="U106" s="302">
        <f t="shared" si="26"/>
        <v>1.581513076431448E-2</v>
      </c>
      <c r="V106" s="302">
        <f t="shared" si="26"/>
        <v>1.6029385812852071E-2</v>
      </c>
      <c r="W106" s="302">
        <f t="shared" si="26"/>
        <v>1.5754085957691434E-2</v>
      </c>
      <c r="X106" s="302">
        <f t="shared" si="26"/>
        <v>1.5547243569311293E-2</v>
      </c>
      <c r="Y106" s="302">
        <f t="shared" si="26"/>
        <v>1.6461209715965864E-2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7.5641056177273994E-3</v>
      </c>
      <c r="C107" s="302">
        <f t="shared" si="27"/>
        <v>7.3765241628713143E-3</v>
      </c>
      <c r="D107" s="302">
        <f t="shared" si="27"/>
        <v>7.4391116910605239E-3</v>
      </c>
      <c r="E107" s="302">
        <f t="shared" si="27"/>
        <v>7.4953066713565651E-3</v>
      </c>
      <c r="F107" s="302">
        <f t="shared" si="27"/>
        <v>7.4172656947688606E-3</v>
      </c>
      <c r="G107" s="302">
        <f t="shared" si="27"/>
        <v>7.359429723886474E-3</v>
      </c>
      <c r="H107" s="302">
        <f t="shared" si="27"/>
        <v>7.3412543220375574E-3</v>
      </c>
      <c r="I107" s="302">
        <f t="shared" si="27"/>
        <v>7.2614693758693014E-3</v>
      </c>
      <c r="J107" s="302">
        <f t="shared" si="27"/>
        <v>7.1024931263472344E-3</v>
      </c>
      <c r="K107" s="302">
        <f t="shared" si="27"/>
        <v>7.0434839757288906E-3</v>
      </c>
      <c r="L107" s="302">
        <f t="shared" si="27"/>
        <v>7.1308006845513493E-3</v>
      </c>
      <c r="M107" s="302">
        <f t="shared" si="27"/>
        <v>7.0492553094543093E-3</v>
      </c>
      <c r="N107" s="302">
        <f t="shared" si="27"/>
        <v>7.0779568726615999E-3</v>
      </c>
      <c r="O107" s="302">
        <f t="shared" si="27"/>
        <v>6.9490445936717816E-3</v>
      </c>
      <c r="P107" s="302">
        <f t="shared" si="27"/>
        <v>6.8299718703435167E-3</v>
      </c>
      <c r="Q107" s="302">
        <f t="shared" si="27"/>
        <v>6.7999419771101318E-3</v>
      </c>
      <c r="R107" s="302">
        <f t="shared" si="27"/>
        <v>6.7636109440034897E-3</v>
      </c>
      <c r="S107" s="302">
        <f t="shared" si="27"/>
        <v>6.6053215985427917E-3</v>
      </c>
      <c r="T107" s="302">
        <f t="shared" si="27"/>
        <v>6.6429440712533205E-3</v>
      </c>
      <c r="U107" s="302">
        <f t="shared" si="27"/>
        <v>6.4100589741060395E-3</v>
      </c>
      <c r="V107" s="302">
        <f t="shared" si="27"/>
        <v>6.5277212741285916E-3</v>
      </c>
      <c r="W107" s="302">
        <f t="shared" si="27"/>
        <v>6.4285778082149156E-3</v>
      </c>
      <c r="X107" s="302">
        <f t="shared" si="27"/>
        <v>6.3543124941417865E-3</v>
      </c>
      <c r="Y107" s="302">
        <f t="shared" si="27"/>
        <v>6.6991673894016782E-3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4.6385314648826143E-2</v>
      </c>
      <c r="C108" s="302">
        <f t="shared" si="28"/>
        <v>5.0444345204297608E-2</v>
      </c>
      <c r="D108" s="302">
        <f t="shared" si="28"/>
        <v>4.8971313776912669E-2</v>
      </c>
      <c r="E108" s="302">
        <f t="shared" si="28"/>
        <v>4.7623824478212437E-2</v>
      </c>
      <c r="F108" s="302">
        <f t="shared" si="28"/>
        <v>4.9544644411283319E-2</v>
      </c>
      <c r="G108" s="302">
        <f t="shared" si="28"/>
        <v>5.1098541804484317E-2</v>
      </c>
      <c r="H108" s="302">
        <f t="shared" si="28"/>
        <v>5.1450452374308335E-2</v>
      </c>
      <c r="I108" s="302">
        <f t="shared" si="28"/>
        <v>5.3085287515157342E-2</v>
      </c>
      <c r="J108" s="302">
        <f t="shared" si="28"/>
        <v>5.6233762075856029E-2</v>
      </c>
      <c r="K108" s="302">
        <f t="shared" si="28"/>
        <v>5.7471318020860515E-2</v>
      </c>
      <c r="L108" s="302">
        <f t="shared" si="28"/>
        <v>5.5663958950385985E-2</v>
      </c>
      <c r="M108" s="302">
        <f t="shared" si="28"/>
        <v>5.7257654682024116E-2</v>
      </c>
      <c r="N108" s="302">
        <f t="shared" si="28"/>
        <v>5.6635631306458059E-2</v>
      </c>
      <c r="O108" s="302">
        <f t="shared" si="28"/>
        <v>5.9540056758905217E-2</v>
      </c>
      <c r="P108" s="302">
        <f t="shared" si="28"/>
        <v>6.2206093386853338E-2</v>
      </c>
      <c r="Q108" s="302">
        <f t="shared" si="28"/>
        <v>6.2857305300842839E-2</v>
      </c>
      <c r="R108" s="302">
        <f t="shared" si="28"/>
        <v>6.3538498568123644E-2</v>
      </c>
      <c r="S108" s="302">
        <f t="shared" si="28"/>
        <v>6.6429259246697639E-2</v>
      </c>
      <c r="T108" s="302">
        <f t="shared" si="28"/>
        <v>6.5578707629458138E-2</v>
      </c>
      <c r="U108" s="302">
        <f t="shared" si="28"/>
        <v>6.975574514747164E-2</v>
      </c>
      <c r="V108" s="302">
        <f t="shared" si="28"/>
        <v>6.768539554403584E-2</v>
      </c>
      <c r="W108" s="302">
        <f t="shared" si="28"/>
        <v>6.942043867707931E-2</v>
      </c>
      <c r="X108" s="302">
        <f t="shared" si="28"/>
        <v>7.0710236264500542E-2</v>
      </c>
      <c r="Y108" s="302">
        <f t="shared" si="28"/>
        <v>6.4350557284805626E-2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6.3577546095702084E-2</v>
      </c>
      <c r="C109" s="235">
        <f t="shared" si="29"/>
        <v>6.9141013848332322E-2</v>
      </c>
      <c r="D109" s="235">
        <f t="shared" si="29"/>
        <v>6.7122018737832315E-2</v>
      </c>
      <c r="E109" s="235">
        <f t="shared" si="29"/>
        <v>6.527509663220106E-2</v>
      </c>
      <c r="F109" s="235">
        <f t="shared" si="29"/>
        <v>6.7907848371860716E-2</v>
      </c>
      <c r="G109" s="235">
        <f t="shared" si="29"/>
        <v>7.0037681572134733E-2</v>
      </c>
      <c r="H109" s="235">
        <f t="shared" si="29"/>
        <v>7.0520024111879034E-2</v>
      </c>
      <c r="I109" s="235">
        <f t="shared" si="29"/>
        <v>7.2760793788943873E-2</v>
      </c>
      <c r="J109" s="235">
        <f t="shared" si="29"/>
        <v>7.7076217496413149E-2</v>
      </c>
      <c r="K109" s="235">
        <f t="shared" si="29"/>
        <v>7.877246060126665E-2</v>
      </c>
      <c r="L109" s="235">
        <f t="shared" si="29"/>
        <v>7.6295222805543572E-2</v>
      </c>
      <c r="M109" s="235">
        <f t="shared" si="29"/>
        <v>7.8479605181902279E-2</v>
      </c>
      <c r="N109" s="235">
        <f t="shared" si="29"/>
        <v>7.7627035351729601E-2</v>
      </c>
      <c r="O109" s="235">
        <f t="shared" si="29"/>
        <v>8.1607955702976159E-2</v>
      </c>
      <c r="P109" s="235">
        <f t="shared" si="29"/>
        <v>8.5262130906689923E-2</v>
      </c>
      <c r="Q109" s="235">
        <f t="shared" si="29"/>
        <v>8.615470770159131E-2</v>
      </c>
      <c r="R109" s="235">
        <f t="shared" si="29"/>
        <v>8.7088378124622917E-2</v>
      </c>
      <c r="S109" s="235">
        <f t="shared" si="29"/>
        <v>9.1050568996563733E-2</v>
      </c>
      <c r="T109" s="235">
        <f t="shared" si="29"/>
        <v>8.9884769323516037E-2</v>
      </c>
      <c r="U109" s="235">
        <f t="shared" si="29"/>
        <v>9.5609982084397943E-2</v>
      </c>
      <c r="V109" s="235">
        <f t="shared" si="29"/>
        <v>9.2772279066898E-2</v>
      </c>
      <c r="W109" s="235">
        <f t="shared" si="29"/>
        <v>9.515039777977588E-2</v>
      </c>
      <c r="X109" s="235">
        <f t="shared" si="29"/>
        <v>9.6918245345093065E-2</v>
      </c>
      <c r="Y109" s="235">
        <f t="shared" si="29"/>
        <v>8.8201417906354246E-2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109.19531160357135</v>
      </c>
      <c r="D113" s="320">
        <f t="shared" si="30"/>
        <v>111.52671379556685</v>
      </c>
      <c r="E113" s="320">
        <f t="shared" si="30"/>
        <v>112.0377738125604</v>
      </c>
      <c r="F113" s="320">
        <f t="shared" si="30"/>
        <v>110.07090512905103</v>
      </c>
      <c r="G113" s="320">
        <f t="shared" si="30"/>
        <v>105.75903992192646</v>
      </c>
      <c r="H113" s="320">
        <f t="shared" si="30"/>
        <v>101.66642059462862</v>
      </c>
      <c r="I113" s="320">
        <f t="shared" si="30"/>
        <v>101.40446830003894</v>
      </c>
      <c r="J113" s="320">
        <f t="shared" si="30"/>
        <v>100.46047410561019</v>
      </c>
      <c r="K113" s="320">
        <f t="shared" si="30"/>
        <v>96.667568135169162</v>
      </c>
      <c r="L113" s="320">
        <f t="shared" si="30"/>
        <v>99.194771286176589</v>
      </c>
      <c r="M113" s="320">
        <f t="shared" si="30"/>
        <v>99.212462675420099</v>
      </c>
      <c r="N113" s="320">
        <f t="shared" si="30"/>
        <v>99.996127920555381</v>
      </c>
      <c r="O113" s="320">
        <f t="shared" si="30"/>
        <v>98.644404463652762</v>
      </c>
      <c r="P113" s="320">
        <f t="shared" si="30"/>
        <v>97.287241633792604</v>
      </c>
      <c r="Q113" s="320">
        <f t="shared" si="30"/>
        <v>95.64411151418112</v>
      </c>
      <c r="R113" s="320">
        <f t="shared" si="30"/>
        <v>97.349277509353186</v>
      </c>
      <c r="S113" s="320">
        <f t="shared" si="30"/>
        <v>97.689943262779863</v>
      </c>
      <c r="T113" s="320">
        <f t="shared" si="30"/>
        <v>98.16648507663821</v>
      </c>
      <c r="U113" s="320">
        <f t="shared" si="30"/>
        <v>95.967479901010378</v>
      </c>
      <c r="V113" s="320">
        <f t="shared" si="30"/>
        <v>96.628114700679518</v>
      </c>
      <c r="W113" s="320">
        <f t="shared" si="30"/>
        <v>100.82155772557385</v>
      </c>
      <c r="X113" s="320">
        <f t="shared" si="30"/>
        <v>99.996916203670239</v>
      </c>
      <c r="Y113" s="320">
        <f t="shared" si="30"/>
        <v>91.001652296177113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1.2242357951362386</v>
      </c>
      <c r="C114" s="330">
        <f>IF(C$6=0,0,C$6/FBT!C$5*1000)</f>
        <v>1.3343716068850286</v>
      </c>
      <c r="D114" s="330">
        <f>IF(D$6=0,0,D$6/FBT!D$5*1000)</f>
        <v>1.3230643642903677</v>
      </c>
      <c r="E114" s="330">
        <f>IF(E$6=0,0,E$6/FBT!E$5*1000)</f>
        <v>1.2925550569232185</v>
      </c>
      <c r="F114" s="330">
        <f>IF(F$6=0,0,F$6/FBT!F$5*1000)</f>
        <v>1.3210813601373392</v>
      </c>
      <c r="G114" s="330">
        <f>IF(G$6=0,0,G$6/FBT!G$5*1000)</f>
        <v>1.3091406789371807</v>
      </c>
      <c r="H114" s="330">
        <f>IF(H$6=0,0,H$6/FBT!H$5*1000)</f>
        <v>1.2671471247263426</v>
      </c>
      <c r="I114" s="330">
        <f>IF(I$6=0,0,I$6/FBT!I$5*1000)</f>
        <v>1.3040419949198709</v>
      </c>
      <c r="J114" s="330">
        <f>IF(J$6=0,0,J$6/FBT!J$5*1000)</f>
        <v>1.3685248059308566</v>
      </c>
      <c r="K114" s="330">
        <f>IF(K$6=0,0,K$6/FBT!K$5*1000)</f>
        <v>1.3458363736917416</v>
      </c>
      <c r="L114" s="330">
        <f>IF(L$6=0,0,L$6/FBT!L$5*1000)</f>
        <v>1.3375905225209936</v>
      </c>
      <c r="M114" s="330">
        <f>IF(M$6=0,0,M$6/FBT!M$5*1000)</f>
        <v>1.3761320077573667</v>
      </c>
      <c r="N114" s="330">
        <f>IF(N$6=0,0,N$6/FBT!N$5*1000)</f>
        <v>1.3719340680673429</v>
      </c>
      <c r="O114" s="330">
        <f>IF(O$6=0,0,O$6/FBT!O$5*1000)</f>
        <v>1.4227939536614072</v>
      </c>
      <c r="P114" s="330">
        <f>IF(P$6=0,0,P$6/FBT!P$5*1000)</f>
        <v>1.4660511720981266</v>
      </c>
      <c r="Q114" s="330">
        <f>IF(Q$6=0,0,Q$6/FBT!Q$5*1000)</f>
        <v>1.4563786622274091</v>
      </c>
      <c r="R114" s="330">
        <f>IF(R$6=0,0,R$6/FBT!R$5*1000)</f>
        <v>1.4984076864428069</v>
      </c>
      <c r="S114" s="330">
        <f>IF(S$6=0,0,S$6/FBT!S$5*1000)</f>
        <v>1.572061668313564</v>
      </c>
      <c r="T114" s="330">
        <f>IF(T$6=0,0,T$6/FBT!T$5*1000)</f>
        <v>1.5595036879487456</v>
      </c>
      <c r="U114" s="330">
        <f>IF(U$6=0,0,U$6/FBT!U$5*1000)</f>
        <v>1.6216771003924386</v>
      </c>
      <c r="V114" s="330">
        <f>IF(V$6=0,0,V$6/FBT!V$5*1000)</f>
        <v>1.5843779467514429</v>
      </c>
      <c r="W114" s="330">
        <f>IF(W$6=0,0,W$6/FBT!W$5*1000)</f>
        <v>1.6955127823197225</v>
      </c>
      <c r="X114" s="330">
        <f>IF(X$6=0,0,X$6/FBT!X$5*1000)</f>
        <v>1.7128889463379326</v>
      </c>
      <c r="Y114" s="330">
        <f>IF(Y$6=0,0,Y$6/FBT!Y$5*1000)</f>
        <v>1.4186063563704239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1.4282750943256117</v>
      </c>
      <c r="C115" s="331">
        <f>IF(C$7=0,0,C$7/FBT!C$5*1000)</f>
        <v>1.5567668746991998</v>
      </c>
      <c r="D115" s="331">
        <f>IF(D$7=0,0,D$7/FBT!D$5*1000)</f>
        <v>1.5435750916720961</v>
      </c>
      <c r="E115" s="331">
        <f>IF(E$7=0,0,E$7/FBT!E$5*1000)</f>
        <v>1.5079808997437552</v>
      </c>
      <c r="F115" s="331">
        <f>IF(F$7=0,0,F$7/FBT!F$5*1000)</f>
        <v>1.5412615868268962</v>
      </c>
      <c r="G115" s="331">
        <f>IF(G$7=0,0,G$7/FBT!G$5*1000)</f>
        <v>1.5273307920933781</v>
      </c>
      <c r="H115" s="331">
        <f>IF(H$7=0,0,H$7/FBT!H$5*1000)</f>
        <v>1.4783383121807327</v>
      </c>
      <c r="I115" s="331">
        <f>IF(I$7=0,0,I$7/FBT!I$5*1000)</f>
        <v>1.5213823274065168</v>
      </c>
      <c r="J115" s="331">
        <f>IF(J$7=0,0,J$7/FBT!J$5*1000)</f>
        <v>1.5966122735859993</v>
      </c>
      <c r="K115" s="331">
        <f>IF(K$7=0,0,K$7/FBT!K$5*1000)</f>
        <v>1.570142435973698</v>
      </c>
      <c r="L115" s="331">
        <f>IF(L$7=0,0,L$7/FBT!L$5*1000)</f>
        <v>1.5605222762744919</v>
      </c>
      <c r="M115" s="331">
        <f>IF(M$7=0,0,M$7/FBT!M$5*1000)</f>
        <v>1.6054873423835951</v>
      </c>
      <c r="N115" s="331">
        <f>IF(N$7=0,0,N$7/FBT!N$5*1000)</f>
        <v>1.6005897460785663</v>
      </c>
      <c r="O115" s="331">
        <f>IF(O$7=0,0,O$7/FBT!O$5*1000)</f>
        <v>1.6599262792716414</v>
      </c>
      <c r="P115" s="331">
        <f>IF(P$7=0,0,P$7/FBT!P$5*1000)</f>
        <v>1.7103930341144804</v>
      </c>
      <c r="Q115" s="331">
        <f>IF(Q$7=0,0,Q$7/FBT!Q$5*1000)</f>
        <v>1.6991084392653106</v>
      </c>
      <c r="R115" s="331">
        <f>IF(R$7=0,0,R$7/FBT!R$5*1000)</f>
        <v>1.7481423008499415</v>
      </c>
      <c r="S115" s="331">
        <f>IF(S$7=0,0,S$7/FBT!S$5*1000)</f>
        <v>1.8340719463658242</v>
      </c>
      <c r="T115" s="331">
        <f>IF(T$7=0,0,T$7/FBT!T$5*1000)</f>
        <v>1.819420969273537</v>
      </c>
      <c r="U115" s="331">
        <f>IF(U$7=0,0,U$7/FBT!U$5*1000)</f>
        <v>1.8919566171245135</v>
      </c>
      <c r="V115" s="331">
        <f>IF(V$7=0,0,V$7/FBT!V$5*1000)</f>
        <v>1.8484409378766842</v>
      </c>
      <c r="W115" s="331">
        <f>IF(W$7=0,0,W$7/FBT!W$5*1000)</f>
        <v>1.9780982460396763</v>
      </c>
      <c r="X115" s="331">
        <f>IF(X$7=0,0,X$7/FBT!X$5*1000)</f>
        <v>1.9983704373942555</v>
      </c>
      <c r="Y115" s="331">
        <f>IF(Y$7=0,0,Y$7/FBT!Y$5*1000)</f>
        <v>1.6550407490988279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3.2646287870299693</v>
      </c>
      <c r="C116" s="331">
        <f>IF(C$8=0,0,C$8/FBT!C$5*1000)</f>
        <v>3.5583242850267429</v>
      </c>
      <c r="D116" s="331">
        <f>IF(D$8=0,0,D$8/FBT!D$5*1000)</f>
        <v>3.5281716381076471</v>
      </c>
      <c r="E116" s="331">
        <f>IF(E$8=0,0,E$8/FBT!E$5*1000)</f>
        <v>3.4468134851285823</v>
      </c>
      <c r="F116" s="331">
        <f>IF(F$8=0,0,F$8/FBT!F$5*1000)</f>
        <v>3.5228836270329054</v>
      </c>
      <c r="G116" s="331">
        <f>IF(G$8=0,0,G$8/FBT!G$5*1000)</f>
        <v>3.4910418104991496</v>
      </c>
      <c r="H116" s="331">
        <f>IF(H$8=0,0,H$8/FBT!H$5*1000)</f>
        <v>3.3790589992702476</v>
      </c>
      <c r="I116" s="331">
        <f>IF(I$8=0,0,I$8/FBT!I$5*1000)</f>
        <v>3.477445319786324</v>
      </c>
      <c r="J116" s="331">
        <f>IF(J$8=0,0,J$8/FBT!J$5*1000)</f>
        <v>3.6493994824822842</v>
      </c>
      <c r="K116" s="331">
        <f>IF(K$8=0,0,K$8/FBT!K$5*1000)</f>
        <v>3.5888969965113096</v>
      </c>
      <c r="L116" s="331">
        <f>IF(L$8=0,0,L$8/FBT!L$5*1000)</f>
        <v>3.5669080600559826</v>
      </c>
      <c r="M116" s="331">
        <f>IF(M$8=0,0,M$8/FBT!M$5*1000)</f>
        <v>3.6696853540196459</v>
      </c>
      <c r="N116" s="331">
        <f>IF(N$8=0,0,N$8/FBT!N$5*1000)</f>
        <v>3.6584908481795799</v>
      </c>
      <c r="O116" s="331">
        <f>IF(O$8=0,0,O$8/FBT!O$5*1000)</f>
        <v>3.7941172097637517</v>
      </c>
      <c r="P116" s="331">
        <f>IF(P$8=0,0,P$8/FBT!P$5*1000)</f>
        <v>3.9094697922616701</v>
      </c>
      <c r="Q116" s="331">
        <f>IF(Q$8=0,0,Q$8/FBT!Q$5*1000)</f>
        <v>3.8836764326064253</v>
      </c>
      <c r="R116" s="331">
        <f>IF(R$8=0,0,R$8/FBT!R$5*1000)</f>
        <v>3.9957538305141509</v>
      </c>
      <c r="S116" s="331">
        <f>IF(S$8=0,0,S$8/FBT!S$5*1000)</f>
        <v>4.1921644488361691</v>
      </c>
      <c r="T116" s="331">
        <f>IF(T$8=0,0,T$8/FBT!T$5*1000)</f>
        <v>4.1586765011966573</v>
      </c>
      <c r="U116" s="331">
        <f>IF(U$8=0,0,U$8/FBT!U$5*1000)</f>
        <v>4.3244722677131717</v>
      </c>
      <c r="V116" s="331">
        <f>IF(V$8=0,0,V$8/FBT!V$5*1000)</f>
        <v>4.225007858003849</v>
      </c>
      <c r="W116" s="331">
        <f>IF(W$8=0,0,W$8/FBT!W$5*1000)</f>
        <v>4.5213674195192599</v>
      </c>
      <c r="X116" s="331">
        <f>IF(X$8=0,0,X$8/FBT!X$5*1000)</f>
        <v>4.5677038569011543</v>
      </c>
      <c r="Y116" s="331">
        <f>IF(Y$8=0,0,Y$8/FBT!Y$5*1000)</f>
        <v>3.7829502836544635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2.4484715902724772</v>
      </c>
      <c r="C117" s="331">
        <f>IF(C$9=0,0,C$9/FBT!C$5*1000)</f>
        <v>2.6687432137700573</v>
      </c>
      <c r="D117" s="331">
        <f>IF(D$9=0,0,D$9/FBT!D$5*1000)</f>
        <v>2.6461287285807353</v>
      </c>
      <c r="E117" s="331">
        <f>IF(E$9=0,0,E$9/FBT!E$5*1000)</f>
        <v>2.585110113846437</v>
      </c>
      <c r="F117" s="331">
        <f>IF(F$9=0,0,F$9/FBT!F$5*1000)</f>
        <v>2.6421627202746785</v>
      </c>
      <c r="G117" s="331">
        <f>IF(G$9=0,0,G$9/FBT!G$5*1000)</f>
        <v>2.6182813578743618</v>
      </c>
      <c r="H117" s="331">
        <f>IF(H$9=0,0,H$9/FBT!H$5*1000)</f>
        <v>2.5342942494526852</v>
      </c>
      <c r="I117" s="331">
        <f>IF(I$9=0,0,I$9/FBT!I$5*1000)</f>
        <v>2.6080839898397419</v>
      </c>
      <c r="J117" s="331">
        <f>IF(J$9=0,0,J$9/FBT!J$5*1000)</f>
        <v>2.7370496118617131</v>
      </c>
      <c r="K117" s="331">
        <f>IF(K$9=0,0,K$9/FBT!K$5*1000)</f>
        <v>2.6916727473834818</v>
      </c>
      <c r="L117" s="331">
        <f>IF(L$9=0,0,L$9/FBT!L$5*1000)</f>
        <v>2.6751810450419873</v>
      </c>
      <c r="M117" s="331">
        <f>IF(M$9=0,0,M$9/FBT!M$5*1000)</f>
        <v>2.7522640155147333</v>
      </c>
      <c r="N117" s="331">
        <f>IF(N$9=0,0,N$9/FBT!N$5*1000)</f>
        <v>2.7438681361346853</v>
      </c>
      <c r="O117" s="331">
        <f>IF(O$9=0,0,O$9/FBT!O$5*1000)</f>
        <v>2.8455879073228139</v>
      </c>
      <c r="P117" s="331">
        <f>IF(P$9=0,0,P$9/FBT!P$5*1000)</f>
        <v>2.9321023441962528</v>
      </c>
      <c r="Q117" s="331">
        <f>IF(Q$9=0,0,Q$9/FBT!Q$5*1000)</f>
        <v>2.9127573244548182</v>
      </c>
      <c r="R117" s="331">
        <f>IF(R$9=0,0,R$9/FBT!R$5*1000)</f>
        <v>2.9968153728856137</v>
      </c>
      <c r="S117" s="331">
        <f>IF(S$9=0,0,S$9/FBT!S$5*1000)</f>
        <v>3.144123336627128</v>
      </c>
      <c r="T117" s="331">
        <f>IF(T$9=0,0,T$9/FBT!T$5*1000)</f>
        <v>3.1190073758974912</v>
      </c>
      <c r="U117" s="331">
        <f>IF(U$9=0,0,U$9/FBT!U$5*1000)</f>
        <v>3.2433542007848777</v>
      </c>
      <c r="V117" s="331">
        <f>IF(V$9=0,0,V$9/FBT!V$5*1000)</f>
        <v>3.1687558935028859</v>
      </c>
      <c r="W117" s="331">
        <f>IF(W$9=0,0,W$9/FBT!W$5*1000)</f>
        <v>3.3910255646394449</v>
      </c>
      <c r="X117" s="331">
        <f>IF(X$9=0,0,X$9/FBT!X$5*1000)</f>
        <v>3.4257778926758653</v>
      </c>
      <c r="Y117" s="331">
        <f>IF(Y$9=0,0,Y$9/FBT!Y$5*1000)</f>
        <v>2.8372127127408477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2.1262042540247315</v>
      </c>
      <c r="C118" s="332">
        <f>IF(C$10=0,0,C$10/FBT!C$5*1000)</f>
        <v>2.1373219392257106</v>
      </c>
      <c r="D118" s="332">
        <f>IF(D$10=0,0,D$10/FBT!D$5*1000)</f>
        <v>2.2138283328721644</v>
      </c>
      <c r="E118" s="332">
        <f>IF(E$10=0,0,E$10/FBT!E$5*1000)</f>
        <v>2.2394850884034758</v>
      </c>
      <c r="F118" s="332">
        <f>IF(F$10=0,0,F$10/FBT!F$5*1000)</f>
        <v>2.181686339663178</v>
      </c>
      <c r="G118" s="332">
        <f>IF(G$10=0,0,G$10/FBT!G$5*1000)</f>
        <v>2.0816728188034039</v>
      </c>
      <c r="H118" s="332">
        <f>IF(H$10=0,0,H$10/FBT!H$5*1000)</f>
        <v>2.0008322650522126</v>
      </c>
      <c r="I118" s="332">
        <f>IF(I$10=0,0,I$10/FBT!I$5*1000)</f>
        <v>1.9947716010409209</v>
      </c>
      <c r="J118" s="332">
        <f>IF(J$10=0,0,J$10/FBT!J$5*1000)</f>
        <v>1.9833839554543506</v>
      </c>
      <c r="K118" s="332">
        <f>IF(K$10=0,0,K$10/FBT!K$5*1000)</f>
        <v>1.9073250782977698</v>
      </c>
      <c r="L118" s="332">
        <f>IF(L$10=0,0,L$10/FBT!L$5*1000)</f>
        <v>1.9587118864294295</v>
      </c>
      <c r="M118" s="332">
        <f>IF(M$10=0,0,M$10/FBT!M$5*1000)</f>
        <v>1.9612960738251126</v>
      </c>
      <c r="N118" s="332">
        <f>IF(N$10=0,0,N$10/FBT!N$5*1000)</f>
        <v>1.9781769401929108</v>
      </c>
      <c r="O118" s="332">
        <f>IF(O$10=0,0,O$10/FBT!O$5*1000)</f>
        <v>1.943238603483757</v>
      </c>
      <c r="P118" s="332">
        <f>IF(P$10=0,0,P$10/FBT!P$5*1000)</f>
        <v>1.9143558244180077</v>
      </c>
      <c r="Q118" s="332">
        <f>IF(Q$10=0,0,Q$10/FBT!Q$5*1000)</f>
        <v>1.8830557778388499</v>
      </c>
      <c r="R118" s="332">
        <f>IF(R$10=0,0,R$10/FBT!R$5*1000)</f>
        <v>1.9212408516964739</v>
      </c>
      <c r="S118" s="332">
        <f>IF(S$10=0,0,S$10/FBT!S$5*1000)</f>
        <v>1.9524785873402224</v>
      </c>
      <c r="T118" s="332">
        <f>IF(T$10=0,0,T$10/FBT!T$5*1000)</f>
        <v>1.9901362477836344</v>
      </c>
      <c r="U118" s="332">
        <f>IF(U$10=0,0,U$10/FBT!U$5*1000)</f>
        <v>1.987793839013049</v>
      </c>
      <c r="V118" s="332">
        <f>IF(V$10=0,0,V$10/FBT!V$5*1000)</f>
        <v>1.9848845919224245</v>
      </c>
      <c r="W118" s="332">
        <f>IF(W$10=0,0,W$10/FBT!W$5*1000)</f>
        <v>2.1305407768919653</v>
      </c>
      <c r="X118" s="332">
        <f>IF(X$10=0,0,X$10/FBT!X$5*1000)</f>
        <v>2.146369599078275</v>
      </c>
      <c r="Y118" s="332">
        <f>IF(Y$10=0,0,Y$10/FBT!Y$5*1000)</f>
        <v>1.9137532926012808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6.7376867422376892</v>
      </c>
      <c r="C119" s="348">
        <f>IF(C$16=0,0,C$16/FBT!C$5*1000)</f>
        <v>6.6837838639246563</v>
      </c>
      <c r="D119" s="348">
        <f>IF(D$16=0,0,D$16/FBT!D$5*1000)</f>
        <v>6.8521951442745674</v>
      </c>
      <c r="E119" s="348">
        <f>IF(E$16=0,0,E$16/FBT!E$5*1000)</f>
        <v>6.9198057715455237</v>
      </c>
      <c r="F119" s="348">
        <f>IF(F$16=0,0,F$16/FBT!F$5*1000)</f>
        <v>6.7395522025479568</v>
      </c>
      <c r="G119" s="348">
        <f>IF(G$16=0,0,G$16/FBT!G$5*1000)</f>
        <v>6.4155568675431089</v>
      </c>
      <c r="H119" s="348">
        <f>IF(H$16=0,0,H$16/FBT!H$5*1000)</f>
        <v>6.1685386355538494</v>
      </c>
      <c r="I119" s="348">
        <f>IF(I$16=0,0,I$16/FBT!I$5*1000)</f>
        <v>6.1458642606892857</v>
      </c>
      <c r="J119" s="348">
        <f>IF(J$16=0,0,J$16/FBT!J$5*1000)</f>
        <v>6.0922355683195217</v>
      </c>
      <c r="K119" s="348">
        <f>IF(K$16=0,0,K$16/FBT!K$5*1000)</f>
        <v>5.8578075574477948</v>
      </c>
      <c r="L119" s="348">
        <f>IF(L$16=0,0,L$16/FBT!L$5*1000)</f>
        <v>6.0150071198219761</v>
      </c>
      <c r="M119" s="348">
        <f>IF(M$16=0,0,M$16/FBT!M$5*1000)</f>
        <v>6.0233490508196716</v>
      </c>
      <c r="N119" s="348">
        <f>IF(N$16=0,0,N$16/FBT!N$5*1000)</f>
        <v>6.0757460866900264</v>
      </c>
      <c r="O119" s="348">
        <f>IF(O$16=0,0,O$16/FBT!O$5*1000)</f>
        <v>5.9627282932252195</v>
      </c>
      <c r="P119" s="348">
        <f>IF(P$16=0,0,P$16/FBT!P$5*1000)</f>
        <v>5.8671988272821309</v>
      </c>
      <c r="Q119" s="348">
        <f>IF(Q$16=0,0,Q$16/FBT!Q$5*1000)</f>
        <v>5.7698147347837487</v>
      </c>
      <c r="R119" s="348">
        <f>IF(R$16=0,0,R$16/FBT!R$5*1000)</f>
        <v>5.8839003578294919</v>
      </c>
      <c r="S119" s="348">
        <f>IF(S$16=0,0,S$16/FBT!S$5*1000)</f>
        <v>5.966414883904692</v>
      </c>
      <c r="T119" s="348">
        <f>IF(T$16=0,0,T$16/FBT!T$5*1000)</f>
        <v>5.9816998335076867</v>
      </c>
      <c r="U119" s="348">
        <f>IF(U$16=0,0,U$16/FBT!U$5*1000)</f>
        <v>5.9504770271341014</v>
      </c>
      <c r="V119" s="348">
        <f>IF(V$16=0,0,V$16/FBT!V$5*1000)</f>
        <v>5.9340298289117186</v>
      </c>
      <c r="W119" s="348">
        <f>IF(W$16=0,0,W$16/FBT!W$5*1000)</f>
        <v>6.2388531308717647</v>
      </c>
      <c r="X119" s="348">
        <f>IF(X$16=0,0,X$16/FBT!X$5*1000)</f>
        <v>6.2314157423039696</v>
      </c>
      <c r="Y119" s="348">
        <f>IF(Y$16=0,0,Y$16/FBT!Y$5*1000)</f>
        <v>5.5215032100658039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5.6147389518647399</v>
      </c>
      <c r="C120" s="348">
        <f>IF(C$25=0,0,C$25/FBT!C$5*1000)</f>
        <v>5.5698198866038808</v>
      </c>
      <c r="D120" s="348">
        <f>IF(D$25=0,0,D$25/FBT!D$5*1000)</f>
        <v>5.7101626202288065</v>
      </c>
      <c r="E120" s="348">
        <f>IF(E$25=0,0,E$25/FBT!E$5*1000)</f>
        <v>5.7665048096212717</v>
      </c>
      <c r="F120" s="348">
        <f>IF(F$25=0,0,F$25/FBT!F$5*1000)</f>
        <v>5.6162935021232974</v>
      </c>
      <c r="G120" s="348">
        <f>IF(G$25=0,0,G$25/FBT!G$5*1000)</f>
        <v>5.3462973896192585</v>
      </c>
      <c r="H120" s="348">
        <f>IF(H$25=0,0,H$25/FBT!H$5*1000)</f>
        <v>5.1404488629615415</v>
      </c>
      <c r="I120" s="348">
        <f>IF(I$25=0,0,I$25/FBT!I$5*1000)</f>
        <v>5.1215535505744043</v>
      </c>
      <c r="J120" s="348">
        <f>IF(J$25=0,0,J$25/FBT!J$5*1000)</f>
        <v>5.076862973599602</v>
      </c>
      <c r="K120" s="348">
        <f>IF(K$25=0,0,K$25/FBT!K$5*1000)</f>
        <v>4.8815062978731643</v>
      </c>
      <c r="L120" s="348">
        <f>IF(L$25=0,0,L$25/FBT!L$5*1000)</f>
        <v>5.0125059331849808</v>
      </c>
      <c r="M120" s="348">
        <f>IF(M$25=0,0,M$25/FBT!M$5*1000)</f>
        <v>5.0194575423497261</v>
      </c>
      <c r="N120" s="348">
        <f>IF(N$25=0,0,N$25/FBT!N$5*1000)</f>
        <v>5.0631217389083556</v>
      </c>
      <c r="O120" s="348">
        <f>IF(O$25=0,0,O$25/FBT!O$5*1000)</f>
        <v>4.9689402443543491</v>
      </c>
      <c r="P120" s="348">
        <f>IF(P$25=0,0,P$25/FBT!P$5*1000)</f>
        <v>4.8893323560684419</v>
      </c>
      <c r="Q120" s="348">
        <f>IF(Q$25=0,0,Q$25/FBT!Q$5*1000)</f>
        <v>4.8081789456531254</v>
      </c>
      <c r="R120" s="348">
        <f>IF(R$25=0,0,R$25/FBT!R$5*1000)</f>
        <v>4.9032502981912414</v>
      </c>
      <c r="S120" s="348">
        <f>IF(S$25=0,0,S$25/FBT!S$5*1000)</f>
        <v>4.9720124032539106</v>
      </c>
      <c r="T120" s="348">
        <f>IF(T$25=0,0,T$25/FBT!T$5*1000)</f>
        <v>4.9847498612564056</v>
      </c>
      <c r="U120" s="348">
        <f>IF(U$25=0,0,U$25/FBT!U$5*1000)</f>
        <v>4.9587308559450856</v>
      </c>
      <c r="V120" s="348">
        <f>IF(V$25=0,0,V$25/FBT!V$5*1000)</f>
        <v>4.9450248574264322</v>
      </c>
      <c r="W120" s="348">
        <f>IF(W$25=0,0,W$25/FBT!W$5*1000)</f>
        <v>5.1990442757264725</v>
      </c>
      <c r="X120" s="348">
        <f>IF(X$25=0,0,X$25/FBT!X$5*1000)</f>
        <v>5.1928464519199755</v>
      </c>
      <c r="Y120" s="348">
        <f>IF(Y$25=0,0,Y$25/FBT!Y$5*1000)</f>
        <v>4.6012526750548384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60.536472942072344</v>
      </c>
      <c r="C121" s="348">
        <f>IF(C$34=0,0,C$34/FBT!C$5*1000)</f>
        <v>59.168564874895665</v>
      </c>
      <c r="D121" s="348">
        <f>IF(D$34=0,0,D$34/FBT!D$5*1000)</f>
        <v>60.944603968772775</v>
      </c>
      <c r="E121" s="348">
        <f>IF(E$34=0,0,E$34/FBT!E$5*1000)</f>
        <v>61.686361115969916</v>
      </c>
      <c r="F121" s="348">
        <f>IF(F$34=0,0,F$34/FBT!F$5*1000)</f>
        <v>59.972430291193703</v>
      </c>
      <c r="G121" s="348">
        <f>IF(G$34=0,0,G$34/FBT!G$5*1000)</f>
        <v>57.173783990705118</v>
      </c>
      <c r="H121" s="348">
        <f>IF(H$34=0,0,H$34/FBT!H$5*1000)</f>
        <v>54.825560127044199</v>
      </c>
      <c r="I121" s="348">
        <f>IF(I$34=0,0,I$34/FBT!I$5*1000)</f>
        <v>54.08998695623</v>
      </c>
      <c r="J121" s="348">
        <f>IF(J$34=0,0,J$34/FBT!J$5*1000)</f>
        <v>52.413277748118475</v>
      </c>
      <c r="K121" s="348">
        <f>IF(K$34=0,0,K$34/FBT!K$5*1000)</f>
        <v>50.015382955511384</v>
      </c>
      <c r="L121" s="348">
        <f>IF(L$34=0,0,L$34/FBT!L$5*1000)</f>
        <v>51.959187618474367</v>
      </c>
      <c r="M121" s="348">
        <f>IF(M$34=0,0,M$34/FBT!M$5*1000)</f>
        <v>51.37416123375364</v>
      </c>
      <c r="N121" s="348">
        <f>IF(N$34=0,0,N$34/FBT!N$5*1000)</f>
        <v>51.990784407323915</v>
      </c>
      <c r="O121" s="348">
        <f>IF(O$34=0,0,O$34/FBT!O$5*1000)</f>
        <v>50.353866974698178</v>
      </c>
      <c r="P121" s="348">
        <f>IF(P$34=0,0,P$34/FBT!P$5*1000)</f>
        <v>48.810142938300608</v>
      </c>
      <c r="Q121" s="348">
        <f>IF(Q$34=0,0,Q$34/FBT!Q$5*1000)</f>
        <v>47.77478248736098</v>
      </c>
      <c r="R121" s="348">
        <f>IF(R$34=0,0,R$34/FBT!R$5*1000)</f>
        <v>48.366718732876194</v>
      </c>
      <c r="S121" s="348">
        <f>IF(S$34=0,0,S$34/FBT!S$5*1000)</f>
        <v>47.400082659684543</v>
      </c>
      <c r="T121" s="348">
        <f>IF(T$34=0,0,T$34/FBT!T$5*1000)</f>
        <v>47.902602783455613</v>
      </c>
      <c r="U121" s="348">
        <f>IF(U$34=0,0,U$34/FBT!U$5*1000)</f>
        <v>45.187819977953396</v>
      </c>
      <c r="V121" s="348">
        <f>IF(V$34=0,0,V$34/FBT!V$5*1000)</f>
        <v>46.334062782246569</v>
      </c>
      <c r="W121" s="348">
        <f>IF(W$34=0,0,W$34/FBT!W$5*1000)</f>
        <v>47.610592069137532</v>
      </c>
      <c r="X121" s="348">
        <f>IF(X$34=0,0,X$34/FBT!X$5*1000)</f>
        <v>46.675658131448706</v>
      </c>
      <c r="Y121" s="348">
        <f>IF(Y$34=0,0,Y$34/FBT!Y$5*1000)</f>
        <v>44.782195503588589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10.759718367991011</v>
      </c>
      <c r="C122" s="348">
        <f>IF(C$45=0,0,C$45/FBT!C$5*1000)</f>
        <v>10.679507982359663</v>
      </c>
      <c r="D122" s="348">
        <f>IF(D$45=0,0,D$45/FBT!D$5*1000)</f>
        <v>10.943444234417179</v>
      </c>
      <c r="E122" s="348">
        <f>IF(E$45=0,0,E$45/FBT!E$5*1000)</f>
        <v>11.031787377787024</v>
      </c>
      <c r="F122" s="348">
        <f>IF(F$45=0,0,F$45/FBT!F$5*1000)</f>
        <v>10.779998768702374</v>
      </c>
      <c r="G122" s="348">
        <f>IF(G$45=0,0,G$45/FBT!G$5*1000)</f>
        <v>10.302041457747986</v>
      </c>
      <c r="H122" s="348">
        <f>IF(H$45=0,0,H$45/FBT!H$5*1000)</f>
        <v>9.8968712367350573</v>
      </c>
      <c r="I122" s="348">
        <f>IF(I$45=0,0,I$45/FBT!I$5*1000)</f>
        <v>9.8338383660636666</v>
      </c>
      <c r="J122" s="348">
        <f>IF(J$45=0,0,J$45/FBT!J$5*1000)</f>
        <v>9.6700199945957852</v>
      </c>
      <c r="K122" s="348">
        <f>IF(K$45=0,0,K$45/FBT!K$5*1000)</f>
        <v>9.2715910440254419</v>
      </c>
      <c r="L122" s="348">
        <f>IF(L$45=0,0,L$45/FBT!L$5*1000)</f>
        <v>9.5617606736531897</v>
      </c>
      <c r="M122" s="348">
        <f>IF(M$45=0,0,M$45/FBT!M$5*1000)</f>
        <v>9.5277083602386483</v>
      </c>
      <c r="N122" s="348">
        <f>IF(N$45=0,0,N$45/FBT!N$5*1000)</f>
        <v>9.6215190206548886</v>
      </c>
      <c r="O122" s="348">
        <f>IF(O$45=0,0,O$45/FBT!O$5*1000)</f>
        <v>9.3921548332910252</v>
      </c>
      <c r="P122" s="348">
        <f>IF(P$45=0,0,P$45/FBT!P$5*1000)</f>
        <v>9.1548535457786588</v>
      </c>
      <c r="Q122" s="348">
        <f>IF(Q$45=0,0,Q$45/FBT!Q$5*1000)</f>
        <v>8.9723959828525235</v>
      </c>
      <c r="R122" s="348">
        <f>IF(R$45=0,0,R$45/FBT!R$5*1000)</f>
        <v>9.1109511703888622</v>
      </c>
      <c r="S122" s="348">
        <f>IF(S$45=0,0,S$45/FBT!S$5*1000)</f>
        <v>9.0521925114654085</v>
      </c>
      <c r="T122" s="348">
        <f>IF(T$45=0,0,T$45/FBT!T$5*1000)</f>
        <v>9.1355579310809318</v>
      </c>
      <c r="U122" s="348">
        <f>IF(U$45=0,0,U$45/FBT!U$5*1000)</f>
        <v>8.7985704609913249</v>
      </c>
      <c r="V122" s="348">
        <f>IF(V$45=0,0,V$45/FBT!V$5*1000)</f>
        <v>8.9191566862116041</v>
      </c>
      <c r="W122" s="348">
        <f>IF(W$45=0,0,W$45/FBT!W$5*1000)</f>
        <v>9.2277446572659034</v>
      </c>
      <c r="X122" s="348">
        <f>IF(X$45=0,0,X$45/FBT!X$5*1000)</f>
        <v>9.0934658503399817</v>
      </c>
      <c r="Y122" s="348">
        <f>IF(Y$45=0,0,Y$45/FBT!Y$5*1000)</f>
        <v>8.4990231251700639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7.882093940062262</v>
      </c>
      <c r="C123" s="348">
        <f>IF(C$66=0,0,C$66/FBT!C$5*1000)</f>
        <v>8.2882325244252524</v>
      </c>
      <c r="D123" s="348">
        <f>IF(D$66=0,0,D$66/FBT!D$5*1000)</f>
        <v>8.3356414991956189</v>
      </c>
      <c r="E123" s="348">
        <f>IF(E$66=0,0,E$66/FBT!E$5*1000)</f>
        <v>8.2480935815196297</v>
      </c>
      <c r="F123" s="348">
        <f>IF(F$66=0,0,F$66/FBT!F$5*1000)</f>
        <v>8.2788763948916433</v>
      </c>
      <c r="G123" s="348">
        <f>IF(G$66=0,0,G$66/FBT!G$5*1000)</f>
        <v>8.086774796676929</v>
      </c>
      <c r="H123" s="348">
        <f>IF(H$66=0,0,H$66/FBT!H$5*1000)</f>
        <v>7.8058123499501217</v>
      </c>
      <c r="I123" s="348">
        <f>IF(I$66=0,0,I$66/FBT!I$5*1000)</f>
        <v>7.9292303262315924</v>
      </c>
      <c r="J123" s="348">
        <f>IF(J$66=0,0,J$66/FBT!J$5*1000)</f>
        <v>8.1299943397047905</v>
      </c>
      <c r="K123" s="348">
        <f>IF(K$66=0,0,K$66/FBT!K$5*1000)</f>
        <v>7.9226644461055109</v>
      </c>
      <c r="L123" s="348">
        <f>IF(L$66=0,0,L$66/FBT!L$5*1000)</f>
        <v>7.9793089742954182</v>
      </c>
      <c r="M123" s="348">
        <f>IF(M$66=0,0,M$66/FBT!M$5*1000)</f>
        <v>8.1167667948667592</v>
      </c>
      <c r="N123" s="348">
        <f>IF(N$66=0,0,N$66/FBT!N$5*1000)</f>
        <v>8.1294939712000698</v>
      </c>
      <c r="O123" s="348">
        <f>IF(O$66=0,0,O$66/FBT!O$5*1000)</f>
        <v>8.2508819747643862</v>
      </c>
      <c r="P123" s="348">
        <f>IF(P$66=0,0,P$66/FBT!P$5*1000)</f>
        <v>8.338424267543024</v>
      </c>
      <c r="Q123" s="348">
        <f>IF(Q$66=0,0,Q$66/FBT!Q$5*1000)</f>
        <v>8.2437722562552569</v>
      </c>
      <c r="R123" s="348">
        <f>IF(R$66=0,0,R$66/FBT!R$5*1000)</f>
        <v>8.4461062177850028</v>
      </c>
      <c r="S123" s="348">
        <f>IF(S$66=0,0,S$66/FBT!S$5*1000)</f>
        <v>8.70961589767027</v>
      </c>
      <c r="T123" s="348">
        <f>IF(T$66=0,0,T$66/FBT!T$5*1000)</f>
        <v>8.6914580188234947</v>
      </c>
      <c r="U123" s="348">
        <f>IF(U$66=0,0,U$66/FBT!U$5*1000)</f>
        <v>8.827178519938002</v>
      </c>
      <c r="V123" s="348">
        <f>IF(V$66=0,0,V$66/FBT!V$5*1000)</f>
        <v>8.7199628951062351</v>
      </c>
      <c r="W123" s="348">
        <f>IF(W$66=0,0,W$66/FBT!W$5*1000)</f>
        <v>9.2355674807971333</v>
      </c>
      <c r="X123" s="348">
        <f>IF(X$66=0,0,X$66/FBT!X$5*1000)</f>
        <v>9.2608936368900903</v>
      </c>
      <c r="Y123" s="348">
        <f>IF(Y$66=0,0,Y$66/FBT!Y$5*1000)</f>
        <v>7.9636396234881044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6.9267261288808353</v>
      </c>
      <c r="C124" s="333">
        <f>IF(C$80=0,0,C$80/FBT!C$5*1000)</f>
        <v>7.549874551755491</v>
      </c>
      <c r="D124" s="333">
        <f>IF(D$80=0,0,D$80/FBT!D$5*1000)</f>
        <v>7.4858981731549008</v>
      </c>
      <c r="E124" s="333">
        <f>IF(E$80=0,0,E$80/FBT!E$5*1000)</f>
        <v>7.3132765120715684</v>
      </c>
      <c r="F124" s="333">
        <f>IF(F$80=0,0,F$80/FBT!F$5*1000)</f>
        <v>7.4746783356570665</v>
      </c>
      <c r="G124" s="333">
        <f>IF(G$80=0,0,G$80/FBT!G$5*1000)</f>
        <v>7.4071179614265672</v>
      </c>
      <c r="H124" s="333">
        <f>IF(H$80=0,0,H$80/FBT!H$5*1000)</f>
        <v>7.1695184317016478</v>
      </c>
      <c r="I124" s="333">
        <f>IF(I$80=0,0,I$80/FBT!I$5*1000)</f>
        <v>7.3782696072566294</v>
      </c>
      <c r="J124" s="333">
        <f>IF(J$80=0,0,J$80/FBT!J$5*1000)</f>
        <v>7.7431133519567874</v>
      </c>
      <c r="K124" s="333">
        <f>IF(K$80=0,0,K$80/FBT!K$5*1000)</f>
        <v>7.6147422023478706</v>
      </c>
      <c r="L124" s="333">
        <f>IF(L$80=0,0,L$80/FBT!L$5*1000)</f>
        <v>7.5680871764237789</v>
      </c>
      <c r="M124" s="333">
        <f>IF(M$80=0,0,M$80/FBT!M$5*1000)</f>
        <v>7.7861548998911845</v>
      </c>
      <c r="N124" s="333">
        <f>IF(N$80=0,0,N$80/FBT!N$5*1000)</f>
        <v>7.762402957125027</v>
      </c>
      <c r="O124" s="333">
        <f>IF(O$80=0,0,O$80/FBT!O$5*1000)</f>
        <v>8.0501681898162385</v>
      </c>
      <c r="P124" s="333">
        <f>IF(P$80=0,0,P$80/FBT!P$5*1000)</f>
        <v>8.2949175317311994</v>
      </c>
      <c r="Q124" s="333">
        <f>IF(Q$80=0,0,Q$80/FBT!Q$5*1000)</f>
        <v>8.2401904708826823</v>
      </c>
      <c r="R124" s="333">
        <f>IF(R$80=0,0,R$80/FBT!R$5*1000)</f>
        <v>8.4779906898934012</v>
      </c>
      <c r="S124" s="333">
        <f>IF(S$80=0,0,S$80/FBT!S$5*1000)</f>
        <v>8.8947249193181364</v>
      </c>
      <c r="T124" s="333">
        <f>IF(T$80=0,0,T$80/FBT!T$5*1000)</f>
        <v>8.8236718664140028</v>
      </c>
      <c r="U124" s="333">
        <f>IF(U$80=0,0,U$80/FBT!U$5*1000)</f>
        <v>9.1754490340204224</v>
      </c>
      <c r="V124" s="333">
        <f>IF(V$80=0,0,V$80/FBT!V$5*1000)</f>
        <v>8.9644104227196699</v>
      </c>
      <c r="W124" s="333">
        <f>IF(W$80=0,0,W$80/FBT!W$5*1000)</f>
        <v>9.5932113223649882</v>
      </c>
      <c r="X124" s="333">
        <f>IF(X$80=0,0,X$80/FBT!X$5*1000)</f>
        <v>9.6915256583800247</v>
      </c>
      <c r="Y124" s="333">
        <f>IF(Y$80=0,0,Y$80/FBT!Y$5*1000)</f>
        <v>8.0264747643438579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80.630928907594807</v>
      </c>
      <c r="C5" s="223">
        <v>72.630593463421619</v>
      </c>
      <c r="D5" s="223">
        <v>79.823789941361085</v>
      </c>
      <c r="E5" s="223">
        <v>82.076609300423755</v>
      </c>
      <c r="F5" s="223">
        <v>78.617447551634086</v>
      </c>
      <c r="G5" s="223">
        <v>82.732237354207271</v>
      </c>
      <c r="H5" s="223">
        <v>85.31544462506092</v>
      </c>
      <c r="I5" s="223">
        <v>91.154790579596323</v>
      </c>
      <c r="J5" s="223">
        <v>81.453494275276981</v>
      </c>
      <c r="K5" s="223">
        <v>77.992149628542165</v>
      </c>
      <c r="L5" s="223">
        <v>83.234754386918354</v>
      </c>
      <c r="M5" s="223">
        <v>89.223436736668432</v>
      </c>
      <c r="N5" s="223">
        <v>90.701453769162242</v>
      </c>
      <c r="O5" s="223">
        <v>92.135272550011933</v>
      </c>
      <c r="P5" s="223">
        <v>89.191121018817896</v>
      </c>
      <c r="Q5" s="223">
        <v>89.451033495121493</v>
      </c>
      <c r="R5" s="223">
        <v>92.305709587678322</v>
      </c>
      <c r="S5" s="223">
        <v>94.266221237257241</v>
      </c>
      <c r="T5" s="223">
        <v>94.081403279307921</v>
      </c>
      <c r="U5" s="223">
        <v>88.389527168745531</v>
      </c>
      <c r="V5" s="223">
        <v>92.078397914987278</v>
      </c>
      <c r="W5" s="223">
        <v>94.875497005777163</v>
      </c>
      <c r="X5" s="223">
        <v>88.272330379160508</v>
      </c>
      <c r="Y5" s="223">
        <v>97.284112320295591</v>
      </c>
      <c r="DA5" s="89" t="s">
        <v>2228</v>
      </c>
    </row>
    <row r="6" spans="1:105" ht="12" customHeight="1" x14ac:dyDescent="0.25">
      <c r="A6" s="55" t="s">
        <v>91</v>
      </c>
      <c r="B6" s="259">
        <v>0.91972504698237589</v>
      </c>
      <c r="C6" s="259">
        <v>0.88965294002092088</v>
      </c>
      <c r="D6" s="259">
        <v>0.94079204729683064</v>
      </c>
      <c r="E6" s="259">
        <v>0.9408021391404483</v>
      </c>
      <c r="F6" s="259">
        <v>0.93569486589545803</v>
      </c>
      <c r="G6" s="259">
        <v>1.014197180556409</v>
      </c>
      <c r="H6" s="259">
        <v>1.0478115075077321</v>
      </c>
      <c r="I6" s="259">
        <v>1.1508915305707841</v>
      </c>
      <c r="J6" s="259">
        <v>1.0845514739673641</v>
      </c>
      <c r="K6" s="259">
        <v>1.0600065678023221</v>
      </c>
      <c r="L6" s="259">
        <v>1.0971262528201231</v>
      </c>
      <c r="M6" s="259">
        <v>1.20929579305709</v>
      </c>
      <c r="N6" s="259">
        <v>1.2153990450939001</v>
      </c>
      <c r="O6" s="259">
        <v>1.294286137342203</v>
      </c>
      <c r="P6" s="259">
        <v>1.314938301722292</v>
      </c>
      <c r="Q6" s="259">
        <v>1.334934004303201</v>
      </c>
      <c r="R6" s="259">
        <v>1.389417962292727</v>
      </c>
      <c r="S6" s="259">
        <v>1.478144377368803</v>
      </c>
      <c r="T6" s="259">
        <v>1.450788684775804</v>
      </c>
      <c r="U6" s="259">
        <v>1.442635985685599</v>
      </c>
      <c r="V6" s="259">
        <v>1.4662590190397069</v>
      </c>
      <c r="W6" s="259">
        <v>1.5434843730242931</v>
      </c>
      <c r="X6" s="259">
        <v>1.456323857089489</v>
      </c>
      <c r="Y6" s="259">
        <v>1.4731414471216351</v>
      </c>
      <c r="DA6" s="67" t="s">
        <v>2229</v>
      </c>
    </row>
    <row r="7" spans="1:105" ht="12" customHeight="1" x14ac:dyDescent="0.25">
      <c r="A7" s="173" t="s">
        <v>92</v>
      </c>
      <c r="B7" s="224">
        <v>0.2780779941633808</v>
      </c>
      <c r="C7" s="224">
        <v>0.26898572119381758</v>
      </c>
      <c r="D7" s="224">
        <v>0.28444758169359319</v>
      </c>
      <c r="E7" s="224">
        <v>0.28445063295292311</v>
      </c>
      <c r="F7" s="224">
        <v>0.28290645373950402</v>
      </c>
      <c r="G7" s="224">
        <v>0.30664155399552417</v>
      </c>
      <c r="H7" s="224">
        <v>0.31680481381371112</v>
      </c>
      <c r="I7" s="224">
        <v>0.34797096085486912</v>
      </c>
      <c r="J7" s="224">
        <v>0.32791310776769772</v>
      </c>
      <c r="K7" s="224">
        <v>0.32049197870777107</v>
      </c>
      <c r="L7" s="224">
        <v>0.33171508020706558</v>
      </c>
      <c r="M7" s="224">
        <v>0.36562943413019228</v>
      </c>
      <c r="N7" s="224">
        <v>0.36747474658508089</v>
      </c>
      <c r="O7" s="224">
        <v>0.3913261839790762</v>
      </c>
      <c r="P7" s="224">
        <v>0.39757034625865101</v>
      </c>
      <c r="Q7" s="224">
        <v>0.40361602793692047</v>
      </c>
      <c r="R7" s="224">
        <v>0.42008920087215712</v>
      </c>
      <c r="S7" s="224">
        <v>0.44691554817520629</v>
      </c>
      <c r="T7" s="224">
        <v>0.43864458050919608</v>
      </c>
      <c r="U7" s="224">
        <v>0.43617961968480629</v>
      </c>
      <c r="V7" s="224">
        <v>0.44332202137617899</v>
      </c>
      <c r="W7" s="224">
        <v>0.46667103378488672</v>
      </c>
      <c r="X7" s="224">
        <v>0.44031813459950631</v>
      </c>
      <c r="Y7" s="224">
        <v>0.44540291696804701</v>
      </c>
      <c r="DA7" s="177" t="s">
        <v>2230</v>
      </c>
    </row>
    <row r="8" spans="1:105" ht="12" customHeight="1" x14ac:dyDescent="0.25">
      <c r="A8" s="173" t="s">
        <v>93</v>
      </c>
      <c r="B8" s="224">
        <v>3.473488179345809</v>
      </c>
      <c r="C8" s="224">
        <v>3.3599160760293292</v>
      </c>
      <c r="D8" s="224">
        <v>3.5530510626299199</v>
      </c>
      <c r="E8" s="224">
        <v>3.5530891760852721</v>
      </c>
      <c r="F8" s="224">
        <v>3.5338007449358022</v>
      </c>
      <c r="G8" s="224">
        <v>3.8302772439946811</v>
      </c>
      <c r="H8" s="224">
        <v>3.9572271054833661</v>
      </c>
      <c r="I8" s="224">
        <v>4.3465252362790414</v>
      </c>
      <c r="J8" s="224">
        <v>4.0959814425820467</v>
      </c>
      <c r="K8" s="224">
        <v>4.0032836937198688</v>
      </c>
      <c r="L8" s="224">
        <v>4.1434720984538798</v>
      </c>
      <c r="M8" s="224">
        <v>4.5670982390859152</v>
      </c>
      <c r="N8" s="224">
        <v>4.5901481428315849</v>
      </c>
      <c r="O8" s="224">
        <v>4.8880778157555564</v>
      </c>
      <c r="P8" s="224">
        <v>4.9660740050378926</v>
      </c>
      <c r="Q8" s="224">
        <v>5.041590961741842</v>
      </c>
      <c r="R8" s="224">
        <v>5.2473583099961036</v>
      </c>
      <c r="S8" s="224">
        <v>5.582447753274451</v>
      </c>
      <c r="T8" s="224">
        <v>5.4791346216256436</v>
      </c>
      <c r="U8" s="224">
        <v>5.4483446545452638</v>
      </c>
      <c r="V8" s="224">
        <v>5.5375608038553246</v>
      </c>
      <c r="W8" s="224">
        <v>5.8292146574622894</v>
      </c>
      <c r="X8" s="224">
        <v>5.5000390817850224</v>
      </c>
      <c r="Y8" s="224">
        <v>5.5635533900811884</v>
      </c>
      <c r="DA8" s="177" t="s">
        <v>2231</v>
      </c>
    </row>
    <row r="9" spans="1:105" ht="12" customHeight="1" x14ac:dyDescent="0.25">
      <c r="A9" s="173" t="s">
        <v>94</v>
      </c>
      <c r="B9" s="224">
        <v>1.841049056473635</v>
      </c>
      <c r="C9" s="224">
        <v>1.780852561522007</v>
      </c>
      <c r="D9" s="224">
        <v>1.8832196825524961</v>
      </c>
      <c r="E9" s="224">
        <v>1.8832398837846269</v>
      </c>
      <c r="F9" s="224">
        <v>1.873016458186191</v>
      </c>
      <c r="G9" s="224">
        <v>2.0301575655331452</v>
      </c>
      <c r="H9" s="224">
        <v>2.0974446586929729</v>
      </c>
      <c r="I9" s="224">
        <v>2.3037839117383991</v>
      </c>
      <c r="J9" s="224">
        <v>2.170988464863421</v>
      </c>
      <c r="K9" s="224">
        <v>2.1218559806664889</v>
      </c>
      <c r="L9" s="224">
        <v>2.196159884102459</v>
      </c>
      <c r="M9" s="224">
        <v>2.4206939738240649</v>
      </c>
      <c r="N9" s="224">
        <v>2.4329110885374852</v>
      </c>
      <c r="O9" s="224">
        <v>2.5908224200035632</v>
      </c>
      <c r="P9" s="224">
        <v>2.6321626530121658</v>
      </c>
      <c r="Q9" s="224">
        <v>2.6721888211489322</v>
      </c>
      <c r="R9" s="224">
        <v>2.7812514587042272</v>
      </c>
      <c r="S9" s="224">
        <v>2.9588585417080528</v>
      </c>
      <c r="T9" s="224">
        <v>2.9040995980403062</v>
      </c>
      <c r="U9" s="224">
        <v>2.887780026210681</v>
      </c>
      <c r="V9" s="224">
        <v>2.9350671620892999</v>
      </c>
      <c r="W9" s="224">
        <v>3.0896521280589062</v>
      </c>
      <c r="X9" s="224">
        <v>2.9151795656882071</v>
      </c>
      <c r="Y9" s="224">
        <v>2.9488439835078921</v>
      </c>
      <c r="DA9" s="177" t="s">
        <v>2232</v>
      </c>
    </row>
    <row r="10" spans="1:105" ht="12" customHeight="1" x14ac:dyDescent="0.25">
      <c r="A10" s="56" t="s">
        <v>95</v>
      </c>
      <c r="B10" s="260">
        <v>2.343199333222564</v>
      </c>
      <c r="C10" s="260">
        <v>2.1132853573248478</v>
      </c>
      <c r="D10" s="260">
        <v>2.315304660984062</v>
      </c>
      <c r="E10" s="260">
        <v>2.3832517384796801</v>
      </c>
      <c r="F10" s="260">
        <v>2.2739602889959949</v>
      </c>
      <c r="G10" s="260">
        <v>2.3813876172022641</v>
      </c>
      <c r="H10" s="260">
        <v>2.450109174607328</v>
      </c>
      <c r="I10" s="260">
        <v>2.62406110618435</v>
      </c>
      <c r="J10" s="260">
        <v>2.359879386526091</v>
      </c>
      <c r="K10" s="260">
        <v>2.2645972614851289</v>
      </c>
      <c r="L10" s="260">
        <v>2.405208790958282</v>
      </c>
      <c r="M10" s="260">
        <v>2.5937032213867361</v>
      </c>
      <c r="N10" s="260">
        <v>2.6304808710737402</v>
      </c>
      <c r="O10" s="260">
        <v>2.6931637377512838</v>
      </c>
      <c r="P10" s="260">
        <v>2.6586785716290469</v>
      </c>
      <c r="Q10" s="260">
        <v>2.689302159801263</v>
      </c>
      <c r="R10" s="260">
        <v>2.7851543050219072</v>
      </c>
      <c r="S10" s="260">
        <v>2.9040294821282071</v>
      </c>
      <c r="T10" s="260">
        <v>2.9291326723113551</v>
      </c>
      <c r="U10" s="260">
        <v>2.844058841721111</v>
      </c>
      <c r="V10" s="260">
        <v>2.9390363052759292</v>
      </c>
      <c r="W10" s="260">
        <v>3.1568174983566482</v>
      </c>
      <c r="X10" s="260">
        <v>2.9927703410396198</v>
      </c>
      <c r="Y10" s="260">
        <v>3.1860372263779682</v>
      </c>
      <c r="DA10" s="68" t="s">
        <v>2233</v>
      </c>
    </row>
    <row r="11" spans="1:105" ht="12" customHeight="1" x14ac:dyDescent="0.25">
      <c r="A11" s="37" t="s">
        <v>159</v>
      </c>
      <c r="B11" s="226">
        <v>0.1380105514961513</v>
      </c>
      <c r="C11" s="226">
        <v>8.0634272060236795E-2</v>
      </c>
      <c r="D11" s="226">
        <v>3.7025458864256393E-2</v>
      </c>
      <c r="E11" s="226">
        <v>5.5051821980181298E-2</v>
      </c>
      <c r="F11" s="226">
        <v>5.4615737169189847E-2</v>
      </c>
      <c r="G11" s="226">
        <v>0.1074421416497222</v>
      </c>
      <c r="H11" s="226">
        <v>7.1390519251190054E-2</v>
      </c>
      <c r="I11" s="226">
        <v>3.4886024976983072E-2</v>
      </c>
      <c r="J11" s="226">
        <v>3.1895532881532462E-2</v>
      </c>
      <c r="K11" s="226">
        <v>4.7164936739964108E-2</v>
      </c>
      <c r="L11" s="226">
        <v>4.8092844172009777E-2</v>
      </c>
      <c r="M11" s="226">
        <v>4.6801938370936408E-2</v>
      </c>
      <c r="N11" s="226">
        <v>4.7069460274570103E-2</v>
      </c>
      <c r="O11" s="226">
        <v>3.0759671052482829E-2</v>
      </c>
      <c r="P11" s="226">
        <v>4.5706310509830532E-2</v>
      </c>
      <c r="Q11" s="226">
        <v>4.6099371625495468E-2</v>
      </c>
      <c r="R11" s="226">
        <v>3.0249104668368412E-2</v>
      </c>
      <c r="S11" s="226">
        <v>2.8328744549814849E-2</v>
      </c>
      <c r="T11" s="226">
        <v>3.3975063465301637E-2</v>
      </c>
      <c r="U11" s="226">
        <v>3.4532377902661733E-2</v>
      </c>
      <c r="V11" s="226">
        <v>4.1699288669162247E-2</v>
      </c>
      <c r="W11" s="226">
        <v>4.5164366136837698E-2</v>
      </c>
      <c r="X11" s="226">
        <v>6.8240457355782463E-2</v>
      </c>
      <c r="Y11" s="226">
        <v>8.6531680854907256E-2</v>
      </c>
      <c r="DA11" s="69" t="s">
        <v>2234</v>
      </c>
    </row>
    <row r="12" spans="1:105" ht="12" customHeight="1" x14ac:dyDescent="0.25">
      <c r="A12" s="37" t="s">
        <v>35</v>
      </c>
      <c r="B12" s="226">
        <v>1.6529363940149731</v>
      </c>
      <c r="C12" s="226">
        <v>1.447513055016677</v>
      </c>
      <c r="D12" s="226">
        <v>1.758139988810933</v>
      </c>
      <c r="E12" s="226">
        <v>1.852240521883922</v>
      </c>
      <c r="F12" s="226">
        <v>1.692430542685101</v>
      </c>
      <c r="G12" s="226">
        <v>1.6546148844488959</v>
      </c>
      <c r="H12" s="226">
        <v>1.729553199081864</v>
      </c>
      <c r="I12" s="226">
        <v>1.8351856956587129</v>
      </c>
      <c r="J12" s="226">
        <v>1.568073157224962</v>
      </c>
      <c r="K12" s="226">
        <v>1.435410852576974</v>
      </c>
      <c r="L12" s="226">
        <v>1.6065540179465529</v>
      </c>
      <c r="M12" s="226">
        <v>1.676307228516732</v>
      </c>
      <c r="N12" s="226">
        <v>1.7328921021123549</v>
      </c>
      <c r="O12" s="226">
        <v>1.6122286511144359</v>
      </c>
      <c r="P12" s="226">
        <v>1.367658592018907</v>
      </c>
      <c r="Q12" s="226">
        <v>1.3067357044267189</v>
      </c>
      <c r="R12" s="226">
        <v>1.3373139048524181</v>
      </c>
      <c r="S12" s="226">
        <v>1.2446337021181659</v>
      </c>
      <c r="T12" s="226">
        <v>1.3107372681008671</v>
      </c>
      <c r="U12" s="226">
        <v>1.0657444241995651</v>
      </c>
      <c r="V12" s="226">
        <v>1.169152814687221</v>
      </c>
      <c r="W12" s="226">
        <v>1.089504244071809</v>
      </c>
      <c r="X12" s="226">
        <v>0.92559118826344144</v>
      </c>
      <c r="Y12" s="226">
        <v>1.312640527235128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0.13370630155647659</v>
      </c>
      <c r="U14" s="226">
        <v>0.13879973347563779</v>
      </c>
      <c r="V14" s="226">
        <v>0.16221274309182079</v>
      </c>
      <c r="W14" s="226">
        <v>0.32301895411566273</v>
      </c>
      <c r="X14" s="226">
        <v>0.36899648125614948</v>
      </c>
      <c r="Y14" s="226">
        <v>0.45524474991026931</v>
      </c>
      <c r="DA14" s="69" t="s">
        <v>2237</v>
      </c>
    </row>
    <row r="15" spans="1:105" ht="12" customHeight="1" x14ac:dyDescent="0.25">
      <c r="A15" s="37" t="s">
        <v>40</v>
      </c>
      <c r="B15" s="226">
        <v>0.55225238771143903</v>
      </c>
      <c r="C15" s="226">
        <v>0.58513803024793387</v>
      </c>
      <c r="D15" s="226">
        <v>0.52013921330887236</v>
      </c>
      <c r="E15" s="226">
        <v>0.47595939461557663</v>
      </c>
      <c r="F15" s="226">
        <v>0.52691400914170439</v>
      </c>
      <c r="G15" s="226">
        <v>0.61933059110364586</v>
      </c>
      <c r="H15" s="226">
        <v>0.64916545627427469</v>
      </c>
      <c r="I15" s="226">
        <v>0.7539893855486538</v>
      </c>
      <c r="J15" s="226">
        <v>0.75991069641959641</v>
      </c>
      <c r="K15" s="226">
        <v>0.78202147216819051</v>
      </c>
      <c r="L15" s="226">
        <v>0.75056192883971973</v>
      </c>
      <c r="M15" s="226">
        <v>0.87059405449906757</v>
      </c>
      <c r="N15" s="226">
        <v>0.85051930868681469</v>
      </c>
      <c r="O15" s="226">
        <v>1.050175415584365</v>
      </c>
      <c r="P15" s="226">
        <v>1.2453136691003099</v>
      </c>
      <c r="Q15" s="226">
        <v>1.3364670837490491</v>
      </c>
      <c r="R15" s="226">
        <v>1.417591295501121</v>
      </c>
      <c r="S15" s="226">
        <v>1.6310670354602259</v>
      </c>
      <c r="T15" s="226">
        <v>1.450714039188709</v>
      </c>
      <c r="U15" s="226">
        <v>1.604982306143246</v>
      </c>
      <c r="V15" s="226">
        <v>1.5659714588277249</v>
      </c>
      <c r="W15" s="226">
        <v>1.6991299340323389</v>
      </c>
      <c r="X15" s="226">
        <v>1.6299422141642459</v>
      </c>
      <c r="Y15" s="226">
        <v>1.331620268377663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5.5830715407045579</v>
      </c>
      <c r="C16" s="261">
        <f t="shared" si="0"/>
        <v>5.0191927622131649</v>
      </c>
      <c r="D16" s="261">
        <f t="shared" si="0"/>
        <v>5.5373442836182836</v>
      </c>
      <c r="E16" s="261">
        <f t="shared" si="0"/>
        <v>5.7158270963696323</v>
      </c>
      <c r="F16" s="261">
        <f t="shared" si="0"/>
        <v>5.4528407128472596</v>
      </c>
      <c r="G16" s="261">
        <f t="shared" si="0"/>
        <v>5.7331580096027741</v>
      </c>
      <c r="H16" s="261">
        <f t="shared" si="0"/>
        <v>5.8963523451457629</v>
      </c>
      <c r="I16" s="261">
        <f t="shared" si="0"/>
        <v>6.3064919031562114</v>
      </c>
      <c r="J16" s="261">
        <f t="shared" si="0"/>
        <v>5.6814245966986441</v>
      </c>
      <c r="K16" s="261">
        <f t="shared" si="0"/>
        <v>5.4484634607275995</v>
      </c>
      <c r="L16" s="261">
        <f t="shared" si="0"/>
        <v>5.7960476282131603</v>
      </c>
      <c r="M16" s="261">
        <f t="shared" si="0"/>
        <v>6.2379571638604014</v>
      </c>
      <c r="N16" s="261">
        <f t="shared" si="0"/>
        <v>6.3327664834517821</v>
      </c>
      <c r="O16" s="261">
        <f t="shared" si="0"/>
        <v>6.4776677283723609</v>
      </c>
      <c r="P16" s="261">
        <f t="shared" si="0"/>
        <v>6.3774840638281356</v>
      </c>
      <c r="Q16" s="261">
        <f t="shared" si="0"/>
        <v>6.4339487352594666</v>
      </c>
      <c r="R16" s="261">
        <f t="shared" si="0"/>
        <v>6.6604773368313035</v>
      </c>
      <c r="S16" s="261">
        <f t="shared" si="0"/>
        <v>6.9258715177663639</v>
      </c>
      <c r="T16" s="261">
        <f t="shared" si="0"/>
        <v>6.8425829699293015</v>
      </c>
      <c r="U16" s="261">
        <f t="shared" si="0"/>
        <v>6.6062746805058845</v>
      </c>
      <c r="V16" s="261">
        <f t="shared" si="0"/>
        <v>6.8059273452027949</v>
      </c>
      <c r="W16" s="261">
        <f t="shared" si="0"/>
        <v>7.1142986139279492</v>
      </c>
      <c r="X16" s="261">
        <f t="shared" si="0"/>
        <v>6.6917147290811156</v>
      </c>
      <c r="Y16" s="261">
        <f t="shared" si="0"/>
        <v>7.0226073132960787</v>
      </c>
      <c r="DA16" s="70"/>
    </row>
    <row r="17" spans="1:105" ht="12" customHeight="1" x14ac:dyDescent="0.25">
      <c r="A17" s="60" t="s">
        <v>2148</v>
      </c>
      <c r="B17" s="329">
        <v>4.5622552460386316</v>
      </c>
      <c r="C17" s="329">
        <v>3.8563124655150669</v>
      </c>
      <c r="D17" s="329">
        <v>4.3847286322555048</v>
      </c>
      <c r="E17" s="329">
        <v>4.6365593609136981</v>
      </c>
      <c r="F17" s="329">
        <v>4.2657162354519009</v>
      </c>
      <c r="G17" s="329">
        <v>4.3136302636500421</v>
      </c>
      <c r="H17" s="329">
        <v>4.4165457463166007</v>
      </c>
      <c r="I17" s="329">
        <v>4.5901222262665868</v>
      </c>
      <c r="J17" s="329">
        <v>3.9105122205612388</v>
      </c>
      <c r="K17" s="329">
        <v>3.6355233563129321</v>
      </c>
      <c r="L17" s="329">
        <v>4.0355534143292182</v>
      </c>
      <c r="M17" s="329">
        <v>4.2152817454375606</v>
      </c>
      <c r="N17" s="329">
        <v>4.3523260256160503</v>
      </c>
      <c r="O17" s="329">
        <v>4.0394307383818644</v>
      </c>
      <c r="P17" s="329">
        <v>3.500070691484793</v>
      </c>
      <c r="Q17" s="329">
        <v>3.4020199140765248</v>
      </c>
      <c r="R17" s="329">
        <v>3.439016715415292</v>
      </c>
      <c r="S17" s="329">
        <v>3.2242770699472332</v>
      </c>
      <c r="T17" s="329">
        <v>3.3892485535811319</v>
      </c>
      <c r="U17" s="329">
        <v>2.812092402461964</v>
      </c>
      <c r="V17" s="329">
        <v>3.0864348078581609</v>
      </c>
      <c r="W17" s="329">
        <v>2.9445551047026219</v>
      </c>
      <c r="X17" s="329">
        <v>2.57785100719925</v>
      </c>
      <c r="Y17" s="329">
        <v>3.650890737715883</v>
      </c>
      <c r="DA17" s="72" t="s">
        <v>2239</v>
      </c>
    </row>
    <row r="18" spans="1:105" ht="12" customHeight="1" x14ac:dyDescent="0.25">
      <c r="A18" s="59" t="s">
        <v>28</v>
      </c>
      <c r="B18" s="230">
        <v>0.16548269971567661</v>
      </c>
      <c r="C18" s="230">
        <v>0.1092751544343853</v>
      </c>
      <c r="D18" s="230">
        <v>0.12976132736860729</v>
      </c>
      <c r="E18" s="230">
        <v>0.11165691486477709</v>
      </c>
      <c r="F18" s="230">
        <v>9.2250845457765809E-2</v>
      </c>
      <c r="G18" s="230">
        <v>8.7560952644763393E-2</v>
      </c>
      <c r="H18" s="230">
        <v>8.6855536822733212E-2</v>
      </c>
      <c r="I18" s="230">
        <v>8.4511536847040686E-2</v>
      </c>
      <c r="J18" s="230">
        <v>3.973345130812133E-2</v>
      </c>
      <c r="K18" s="230">
        <v>6.291771624212826E-2</v>
      </c>
      <c r="L18" s="230">
        <v>5.5512848840887592E-2</v>
      </c>
      <c r="M18" s="230">
        <v>9.1117985929718523E-2</v>
      </c>
      <c r="N18" s="230">
        <v>9.167998171049585E-2</v>
      </c>
      <c r="O18" s="230">
        <v>8.7369535180370564E-2</v>
      </c>
      <c r="P18" s="230">
        <v>8.9957824702225436E-2</v>
      </c>
      <c r="Q18" s="230">
        <v>6.8203730227108475E-2</v>
      </c>
      <c r="R18" s="230">
        <v>7.0319955556790048E-2</v>
      </c>
      <c r="S18" s="230">
        <v>7.5672863126361747E-2</v>
      </c>
      <c r="T18" s="230">
        <v>6.3971222615494802E-2</v>
      </c>
      <c r="U18" s="230">
        <v>4.5750040250138888E-2</v>
      </c>
      <c r="V18" s="230">
        <v>6.3368794942857978E-2</v>
      </c>
      <c r="W18" s="230">
        <v>4.8182863783566919E-2</v>
      </c>
      <c r="X18" s="230">
        <v>3.2018326812953211E-2</v>
      </c>
      <c r="Y18" s="230">
        <v>5.1889626725614493E-2</v>
      </c>
      <c r="DA18" s="71" t="s">
        <v>2240</v>
      </c>
    </row>
    <row r="19" spans="1:105" ht="12" customHeight="1" x14ac:dyDescent="0.25">
      <c r="A19" s="59" t="s">
        <v>31</v>
      </c>
      <c r="B19" s="230">
        <v>9.2681862618870625E-2</v>
      </c>
      <c r="C19" s="230">
        <v>4.4202766703546371E-2</v>
      </c>
      <c r="D19" s="230">
        <v>4.485076742744299E-2</v>
      </c>
      <c r="E19" s="230">
        <v>9.0328920108325383E-2</v>
      </c>
      <c r="F19" s="230">
        <v>8.9949599295749777E-2</v>
      </c>
      <c r="G19" s="230">
        <v>0.18158062299800101</v>
      </c>
      <c r="H19" s="230">
        <v>0.22514894220291179</v>
      </c>
      <c r="I19" s="230">
        <v>0.21888265077783081</v>
      </c>
      <c r="J19" s="230">
        <v>0.16465502190950271</v>
      </c>
      <c r="K19" s="230">
        <v>0.1619586816949701</v>
      </c>
      <c r="L19" s="230">
        <v>0.16639422884145161</v>
      </c>
      <c r="M19" s="230">
        <v>0.1607726437928701</v>
      </c>
      <c r="N19" s="230">
        <v>0.20220374965801879</v>
      </c>
      <c r="O19" s="230">
        <v>0.19952452721568181</v>
      </c>
      <c r="P19" s="230">
        <v>0.1190426639370324</v>
      </c>
      <c r="Q19" s="230">
        <v>0.19504566825398131</v>
      </c>
      <c r="R19" s="230">
        <v>0.1924343077382053</v>
      </c>
      <c r="S19" s="230">
        <v>0.1696956850296768</v>
      </c>
      <c r="T19" s="230">
        <v>0.1374846015916118</v>
      </c>
      <c r="U19" s="230">
        <v>0.1144241157250367</v>
      </c>
      <c r="V19" s="230">
        <v>9.3634938354352701E-2</v>
      </c>
      <c r="W19" s="230">
        <v>0.1041992227920524</v>
      </c>
      <c r="X19" s="230">
        <v>0.1148705806537476</v>
      </c>
      <c r="Y19" s="230">
        <v>0.1996031592629495</v>
      </c>
      <c r="DA19" s="71" t="s">
        <v>2241</v>
      </c>
    </row>
    <row r="20" spans="1:105" ht="12" customHeight="1" x14ac:dyDescent="0.25">
      <c r="A20" s="59" t="s">
        <v>159</v>
      </c>
      <c r="B20" s="230">
        <v>0.23556147341932851</v>
      </c>
      <c r="C20" s="230">
        <v>0.15050946439452589</v>
      </c>
      <c r="D20" s="230">
        <v>7.6571416199122722E-2</v>
      </c>
      <c r="E20" s="230">
        <v>0.11569477589387971</v>
      </c>
      <c r="F20" s="230">
        <v>0.1152370748566236</v>
      </c>
      <c r="G20" s="230">
        <v>0.232744811732252</v>
      </c>
      <c r="H20" s="230">
        <v>0.15392740599679711</v>
      </c>
      <c r="I20" s="230">
        <v>7.54616509942721E-2</v>
      </c>
      <c r="J20" s="230">
        <v>7.113398669197521E-2</v>
      </c>
      <c r="K20" s="230">
        <v>0.1049931186657993</v>
      </c>
      <c r="L20" s="230">
        <v>0.10781312760003391</v>
      </c>
      <c r="M20" s="230">
        <v>0.10424519548427361</v>
      </c>
      <c r="N20" s="230">
        <v>0.1048726214941757</v>
      </c>
      <c r="O20" s="230">
        <v>6.9024224091547667E-2</v>
      </c>
      <c r="P20" s="230">
        <v>0.1029803219538549</v>
      </c>
      <c r="Q20" s="230">
        <v>0.1021823162648834</v>
      </c>
      <c r="R20" s="230">
        <v>6.7235666518836959E-2</v>
      </c>
      <c r="S20" s="230">
        <v>6.3121996198444261E-2</v>
      </c>
      <c r="T20" s="230">
        <v>7.9210163700392341E-2</v>
      </c>
      <c r="U20" s="230">
        <v>8.0333039144939458E-2</v>
      </c>
      <c r="V20" s="230">
        <v>9.7303508102557376E-2</v>
      </c>
      <c r="W20" s="230">
        <v>0.1091981873276663</v>
      </c>
      <c r="X20" s="230">
        <v>0.1700143166462488</v>
      </c>
      <c r="Y20" s="230">
        <v>0.2141612268449874</v>
      </c>
      <c r="DA20" s="71" t="s">
        <v>2242</v>
      </c>
    </row>
    <row r="21" spans="1:105" ht="12" customHeight="1" x14ac:dyDescent="0.25">
      <c r="A21" s="59" t="s">
        <v>32</v>
      </c>
      <c r="B21" s="230">
        <v>1.3147928710065759</v>
      </c>
      <c r="C21" s="230">
        <v>0.91513840405044844</v>
      </c>
      <c r="D21" s="230">
        <v>0.58464379020178892</v>
      </c>
      <c r="E21" s="230">
        <v>0.5194904903342954</v>
      </c>
      <c r="F21" s="230">
        <v>0.48282337003730802</v>
      </c>
      <c r="G21" s="230">
        <v>0.31328702540742209</v>
      </c>
      <c r="H21" s="230">
        <v>0.31076309644269551</v>
      </c>
      <c r="I21" s="230">
        <v>0.33664676364069729</v>
      </c>
      <c r="J21" s="230">
        <v>0.22158452396716211</v>
      </c>
      <c r="K21" s="230">
        <v>0.18682136178759071</v>
      </c>
      <c r="L21" s="230">
        <v>0.19054644624940589</v>
      </c>
      <c r="M21" s="230">
        <v>0.21479601375349741</v>
      </c>
      <c r="N21" s="230">
        <v>0.18506835893422241</v>
      </c>
      <c r="O21" s="230">
        <v>0.15232539184772431</v>
      </c>
      <c r="P21" s="230">
        <v>0.18042101189355311</v>
      </c>
      <c r="Q21" s="230">
        <v>0.20947799606845691</v>
      </c>
      <c r="R21" s="230">
        <v>0.20771238919100071</v>
      </c>
      <c r="S21" s="230">
        <v>0.2089053240670162</v>
      </c>
      <c r="T21" s="230">
        <v>0.12587603592918031</v>
      </c>
      <c r="U21" s="230">
        <v>0.15169855208676419</v>
      </c>
      <c r="V21" s="230">
        <v>0.1692857144996249</v>
      </c>
      <c r="W21" s="230">
        <v>0.11185286290554181</v>
      </c>
      <c r="X21" s="230">
        <v>1.014719631230568E-2</v>
      </c>
      <c r="Y21" s="230">
        <v>1.4313273292128521E-2</v>
      </c>
      <c r="DA21" s="71" t="s">
        <v>2243</v>
      </c>
    </row>
    <row r="22" spans="1:105" ht="12" customHeight="1" x14ac:dyDescent="0.25">
      <c r="A22" s="59" t="s">
        <v>35</v>
      </c>
      <c r="B22" s="230">
        <v>2.7537363392781788</v>
      </c>
      <c r="C22" s="230">
        <v>2.6371866759321612</v>
      </c>
      <c r="D22" s="230">
        <v>3.5489013310585431</v>
      </c>
      <c r="E22" s="230">
        <v>3.7993882597124209</v>
      </c>
      <c r="F22" s="230">
        <v>3.485455345804453</v>
      </c>
      <c r="G22" s="230">
        <v>3.4984568508676031</v>
      </c>
      <c r="H22" s="230">
        <v>3.6398507648514631</v>
      </c>
      <c r="I22" s="230">
        <v>3.874619624006745</v>
      </c>
      <c r="J22" s="230">
        <v>3.4134052366844778</v>
      </c>
      <c r="K22" s="230">
        <v>3.1188324779224441</v>
      </c>
      <c r="L22" s="230">
        <v>3.5152867627974391</v>
      </c>
      <c r="M22" s="230">
        <v>3.6443499064772009</v>
      </c>
      <c r="N22" s="230">
        <v>3.768501313819137</v>
      </c>
      <c r="O22" s="230">
        <v>3.5311870600465398</v>
      </c>
      <c r="P22" s="230">
        <v>3.007668868998127</v>
      </c>
      <c r="Q22" s="230">
        <v>2.8271102032620949</v>
      </c>
      <c r="R22" s="230">
        <v>2.9013143964104589</v>
      </c>
      <c r="S22" s="230">
        <v>2.706881201525734</v>
      </c>
      <c r="T22" s="230">
        <v>2.9827065297444531</v>
      </c>
      <c r="U22" s="230">
        <v>2.4198866552550848</v>
      </c>
      <c r="V22" s="230">
        <v>2.6628418519587682</v>
      </c>
      <c r="W22" s="230">
        <v>2.5711219678937942</v>
      </c>
      <c r="X22" s="230">
        <v>2.2508005867739951</v>
      </c>
      <c r="Y22" s="230">
        <v>3.1709234515902032</v>
      </c>
      <c r="DA22" s="71" t="s">
        <v>2244</v>
      </c>
    </row>
    <row r="23" spans="1:105" ht="12" customHeight="1" x14ac:dyDescent="0.25">
      <c r="A23" s="60" t="s">
        <v>2155</v>
      </c>
      <c r="B23" s="329">
        <v>0.91661313352534002</v>
      </c>
      <c r="C23" s="329">
        <v>1.062084250127048</v>
      </c>
      <c r="D23" s="329">
        <v>1.046025637721308</v>
      </c>
      <c r="E23" s="329">
        <v>0.97267657842708921</v>
      </c>
      <c r="F23" s="329">
        <v>1.0811119650589489</v>
      </c>
      <c r="G23" s="329">
        <v>1.304621065330525</v>
      </c>
      <c r="H23" s="329">
        <v>1.3610914766086391</v>
      </c>
      <c r="I23" s="329">
        <v>1.5859757770943721</v>
      </c>
      <c r="J23" s="329">
        <v>1.6480346830943811</v>
      </c>
      <c r="K23" s="329">
        <v>1.6928433042272719</v>
      </c>
      <c r="L23" s="329">
        <v>1.6361918214577691</v>
      </c>
      <c r="M23" s="329">
        <v>1.8856644227953869</v>
      </c>
      <c r="N23" s="329">
        <v>1.8427379749452539</v>
      </c>
      <c r="O23" s="329">
        <v>2.2915967442192171</v>
      </c>
      <c r="P23" s="329">
        <v>2.7284332742217758</v>
      </c>
      <c r="Q23" s="329">
        <v>2.88068324662905</v>
      </c>
      <c r="R23" s="329">
        <v>3.064042114339963</v>
      </c>
      <c r="S23" s="329">
        <v>3.5341234006302149</v>
      </c>
      <c r="T23" s="329">
        <v>3.2889627189624728</v>
      </c>
      <c r="U23" s="329">
        <v>3.6307342665139202</v>
      </c>
      <c r="V23" s="329">
        <v>3.5533680794578619</v>
      </c>
      <c r="W23" s="329">
        <v>3.9948695603555739</v>
      </c>
      <c r="X23" s="329">
        <v>3.9488648996239739</v>
      </c>
      <c r="Y23" s="329">
        <v>3.204812351213417</v>
      </c>
      <c r="DA23" s="72" t="s">
        <v>2245</v>
      </c>
    </row>
    <row r="24" spans="1:105" ht="12" customHeight="1" x14ac:dyDescent="0.25">
      <c r="A24" s="60" t="s">
        <v>2157</v>
      </c>
      <c r="B24" s="329">
        <v>0.1042031611405865</v>
      </c>
      <c r="C24" s="329">
        <v>0.1007960465710498</v>
      </c>
      <c r="D24" s="329">
        <v>0.1065900136414709</v>
      </c>
      <c r="E24" s="329">
        <v>0.10659115702884529</v>
      </c>
      <c r="F24" s="329">
        <v>0.1060125123364095</v>
      </c>
      <c r="G24" s="329">
        <v>0.1149066806222067</v>
      </c>
      <c r="H24" s="329">
        <v>0.11871512222052311</v>
      </c>
      <c r="I24" s="329">
        <v>0.13039389979525229</v>
      </c>
      <c r="J24" s="329">
        <v>0.1228776930430247</v>
      </c>
      <c r="K24" s="329">
        <v>0.1200968001873956</v>
      </c>
      <c r="L24" s="329">
        <v>0.1243023924261724</v>
      </c>
      <c r="M24" s="329">
        <v>0.13701099562745311</v>
      </c>
      <c r="N24" s="329">
        <v>0.13770248289047801</v>
      </c>
      <c r="O24" s="329">
        <v>0.1466402457712791</v>
      </c>
      <c r="P24" s="329">
        <v>0.1489800981215669</v>
      </c>
      <c r="Q24" s="329">
        <v>0.15124557455389209</v>
      </c>
      <c r="R24" s="329">
        <v>0.15741850707604871</v>
      </c>
      <c r="S24" s="329">
        <v>0.1674710471889157</v>
      </c>
      <c r="T24" s="329">
        <v>0.1643716973856966</v>
      </c>
      <c r="U24" s="329">
        <v>0.1634480115300003</v>
      </c>
      <c r="V24" s="329">
        <v>0.1661244578867718</v>
      </c>
      <c r="W24" s="329">
        <v>0.1748739488697533</v>
      </c>
      <c r="X24" s="329">
        <v>0.16499882225789211</v>
      </c>
      <c r="Y24" s="329">
        <v>0.16690422436677871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2.5377597912293441</v>
      </c>
      <c r="C25" s="261">
        <f t="shared" si="1"/>
        <v>2.2814512555514379</v>
      </c>
      <c r="D25" s="261">
        <f t="shared" si="1"/>
        <v>2.5169746743719474</v>
      </c>
      <c r="E25" s="261">
        <f t="shared" si="1"/>
        <v>2.5981032256225611</v>
      </c>
      <c r="F25" s="261">
        <f t="shared" si="1"/>
        <v>2.4785639603851184</v>
      </c>
      <c r="G25" s="261">
        <f t="shared" si="1"/>
        <v>2.6059809134558063</v>
      </c>
      <c r="H25" s="261">
        <f t="shared" si="1"/>
        <v>2.6801601568844378</v>
      </c>
      <c r="I25" s="261">
        <f t="shared" si="1"/>
        <v>2.8665872287073682</v>
      </c>
      <c r="J25" s="261">
        <f t="shared" si="1"/>
        <v>2.5824657257721113</v>
      </c>
      <c r="K25" s="261">
        <f t="shared" si="1"/>
        <v>2.4765743003307277</v>
      </c>
      <c r="L25" s="261">
        <f t="shared" si="1"/>
        <v>2.6345671037332545</v>
      </c>
      <c r="M25" s="261">
        <f t="shared" si="1"/>
        <v>2.8354350744820005</v>
      </c>
      <c r="N25" s="261">
        <f t="shared" si="1"/>
        <v>2.8785302197508105</v>
      </c>
      <c r="O25" s="261">
        <f t="shared" si="1"/>
        <v>2.9443944219874361</v>
      </c>
      <c r="P25" s="261">
        <f t="shared" si="1"/>
        <v>2.8988563926491522</v>
      </c>
      <c r="Q25" s="261">
        <f t="shared" si="1"/>
        <v>2.9245221523906677</v>
      </c>
      <c r="R25" s="261">
        <f t="shared" si="1"/>
        <v>3.0274896985596813</v>
      </c>
      <c r="S25" s="261">
        <f t="shared" si="1"/>
        <v>3.1481234171665289</v>
      </c>
      <c r="T25" s="261">
        <f t="shared" si="1"/>
        <v>3.1102649863315013</v>
      </c>
      <c r="U25" s="261">
        <f t="shared" si="1"/>
        <v>3.0028521275026749</v>
      </c>
      <c r="V25" s="261">
        <f t="shared" si="1"/>
        <v>3.093603338728542</v>
      </c>
      <c r="W25" s="261">
        <f t="shared" si="1"/>
        <v>3.2337720972399779</v>
      </c>
      <c r="X25" s="261">
        <f t="shared" si="1"/>
        <v>3.0416885132186895</v>
      </c>
      <c r="Y25" s="261">
        <f t="shared" si="1"/>
        <v>3.1920942333164004</v>
      </c>
      <c r="DA25" s="70"/>
    </row>
    <row r="26" spans="1:105" ht="12" customHeight="1" x14ac:dyDescent="0.25">
      <c r="A26" s="60" t="s">
        <v>2160</v>
      </c>
      <c r="B26" s="329">
        <v>2.0737523845630141</v>
      </c>
      <c r="C26" s="329">
        <v>1.752869302506848</v>
      </c>
      <c r="D26" s="329">
        <v>1.9930584692070481</v>
      </c>
      <c r="E26" s="329">
        <v>2.1075269822334999</v>
      </c>
      <c r="F26" s="329">
        <v>1.93896192520541</v>
      </c>
      <c r="G26" s="329">
        <v>1.960741028931837</v>
      </c>
      <c r="H26" s="329">
        <v>2.007520793780273</v>
      </c>
      <c r="I26" s="329">
        <v>2.0864191937575391</v>
      </c>
      <c r="J26" s="329">
        <v>1.7775055548005629</v>
      </c>
      <c r="K26" s="329">
        <v>1.652510616505878</v>
      </c>
      <c r="L26" s="329">
        <v>1.834342461058736</v>
      </c>
      <c r="M26" s="329">
        <v>1.9160371570170729</v>
      </c>
      <c r="N26" s="329">
        <v>1.97833001164366</v>
      </c>
      <c r="O26" s="329">
        <v>1.8361048810826659</v>
      </c>
      <c r="P26" s="329">
        <v>1.590941223402178</v>
      </c>
      <c r="Q26" s="329">
        <v>1.546372688216602</v>
      </c>
      <c r="R26" s="329">
        <v>1.563189416097859</v>
      </c>
      <c r="S26" s="329">
        <v>1.4655804863396511</v>
      </c>
      <c r="T26" s="329">
        <v>1.5405675243550601</v>
      </c>
      <c r="U26" s="329">
        <v>1.278223819300893</v>
      </c>
      <c r="V26" s="329">
        <v>1.4029249126628001</v>
      </c>
      <c r="W26" s="329">
        <v>1.338434138501192</v>
      </c>
      <c r="X26" s="329">
        <v>1.171750457817841</v>
      </c>
      <c r="Y26" s="329">
        <v>1.659495789870856</v>
      </c>
      <c r="DA26" s="72" t="s">
        <v>2247</v>
      </c>
    </row>
    <row r="27" spans="1:105" ht="12" customHeight="1" x14ac:dyDescent="0.25">
      <c r="A27" s="59" t="s">
        <v>28</v>
      </c>
      <c r="B27" s="230">
        <v>7.5219408961671175E-2</v>
      </c>
      <c r="C27" s="230">
        <v>4.9670524742902407E-2</v>
      </c>
      <c r="D27" s="230">
        <v>5.8982421531185138E-2</v>
      </c>
      <c r="E27" s="230">
        <v>5.0753143120353249E-2</v>
      </c>
      <c r="F27" s="230">
        <v>4.1932202480802643E-2</v>
      </c>
      <c r="G27" s="230">
        <v>3.9800433020346998E-2</v>
      </c>
      <c r="H27" s="230">
        <v>3.9479789464878727E-2</v>
      </c>
      <c r="I27" s="230">
        <v>3.8414334930473047E-2</v>
      </c>
      <c r="J27" s="230">
        <v>1.8060659685509701E-2</v>
      </c>
      <c r="K27" s="230">
        <v>2.8598961928240119E-2</v>
      </c>
      <c r="L27" s="230">
        <v>2.523311310949437E-2</v>
      </c>
      <c r="M27" s="230">
        <v>4.1417266331690253E-2</v>
      </c>
      <c r="N27" s="230">
        <v>4.1672718959316297E-2</v>
      </c>
      <c r="O27" s="230">
        <v>3.9713425081986622E-2</v>
      </c>
      <c r="P27" s="230">
        <v>4.0889920319193369E-2</v>
      </c>
      <c r="Q27" s="230">
        <v>3.1001695557776581E-2</v>
      </c>
      <c r="R27" s="230">
        <v>3.1963616162177293E-2</v>
      </c>
      <c r="S27" s="230">
        <v>3.4396755966528067E-2</v>
      </c>
      <c r="T27" s="230">
        <v>2.9077828461588542E-2</v>
      </c>
      <c r="U27" s="230">
        <v>2.0795472840972221E-2</v>
      </c>
      <c r="V27" s="230">
        <v>2.8803997701299079E-2</v>
      </c>
      <c r="W27" s="230">
        <v>2.1901301719803149E-2</v>
      </c>
      <c r="X27" s="230">
        <v>1.4553784914978741E-2</v>
      </c>
      <c r="Y27" s="230">
        <v>2.3586193966188398E-2</v>
      </c>
      <c r="DA27" s="71" t="s">
        <v>2248</v>
      </c>
    </row>
    <row r="28" spans="1:105" ht="12" customHeight="1" x14ac:dyDescent="0.25">
      <c r="A28" s="59" t="s">
        <v>31</v>
      </c>
      <c r="B28" s="230">
        <v>4.2128119372213897E-2</v>
      </c>
      <c r="C28" s="230">
        <v>2.0092166683430172E-2</v>
      </c>
      <c r="D28" s="230">
        <v>2.0386712467019549E-2</v>
      </c>
      <c r="E28" s="230">
        <v>4.1058600049238808E-2</v>
      </c>
      <c r="F28" s="230">
        <v>4.0886181498068067E-2</v>
      </c>
      <c r="G28" s="230">
        <v>8.2536646817273157E-2</v>
      </c>
      <c r="H28" s="230">
        <v>0.10234042827405079</v>
      </c>
      <c r="I28" s="230">
        <v>9.9492113989923123E-2</v>
      </c>
      <c r="J28" s="230">
        <v>7.484319177704668E-2</v>
      </c>
      <c r="K28" s="230">
        <v>7.3617582588622749E-2</v>
      </c>
      <c r="L28" s="230">
        <v>7.5633740382477943E-2</v>
      </c>
      <c r="M28" s="230">
        <v>7.3078474451304581E-2</v>
      </c>
      <c r="N28" s="230">
        <v>9.1910795299099471E-2</v>
      </c>
      <c r="O28" s="230">
        <v>9.0692966916218962E-2</v>
      </c>
      <c r="P28" s="230">
        <v>5.411030178956016E-2</v>
      </c>
      <c r="Q28" s="230">
        <v>8.8657121933627847E-2</v>
      </c>
      <c r="R28" s="230">
        <v>8.7470139881002357E-2</v>
      </c>
      <c r="S28" s="230">
        <v>7.7134402286216763E-2</v>
      </c>
      <c r="T28" s="230">
        <v>6.2493000723459903E-2</v>
      </c>
      <c r="U28" s="230">
        <v>5.20109616931985E-2</v>
      </c>
      <c r="V28" s="230">
        <v>4.2561335615614863E-2</v>
      </c>
      <c r="W28" s="230">
        <v>4.7363283087296579E-2</v>
      </c>
      <c r="X28" s="230">
        <v>5.2213900297158E-2</v>
      </c>
      <c r="Y28" s="230">
        <v>9.0728708755886164E-2</v>
      </c>
      <c r="DA28" s="71" t="s">
        <v>2249</v>
      </c>
    </row>
    <row r="29" spans="1:105" ht="12" customHeight="1" x14ac:dyDescent="0.25">
      <c r="A29" s="59" t="s">
        <v>159</v>
      </c>
      <c r="B29" s="230">
        <v>0.1070733970087857</v>
      </c>
      <c r="C29" s="230">
        <v>6.8413392906602671E-2</v>
      </c>
      <c r="D29" s="230">
        <v>3.4805189181419408E-2</v>
      </c>
      <c r="E29" s="230">
        <v>5.2588534497218037E-2</v>
      </c>
      <c r="F29" s="230">
        <v>5.2380488571192561E-2</v>
      </c>
      <c r="G29" s="230">
        <v>0.1057930962419327</v>
      </c>
      <c r="H29" s="230">
        <v>6.9967002725816851E-2</v>
      </c>
      <c r="I29" s="230">
        <v>3.4300750451941843E-2</v>
      </c>
      <c r="J29" s="230">
        <v>3.2333630314534192E-2</v>
      </c>
      <c r="K29" s="230">
        <v>4.7724144848090587E-2</v>
      </c>
      <c r="L29" s="230">
        <v>4.9005967090924502E-2</v>
      </c>
      <c r="M29" s="230">
        <v>4.7384179765578918E-2</v>
      </c>
      <c r="N29" s="230">
        <v>4.7669373406443477E-2</v>
      </c>
      <c r="O29" s="230">
        <v>3.1374647314339837E-2</v>
      </c>
      <c r="P29" s="230">
        <v>4.6809237251752192E-2</v>
      </c>
      <c r="Q29" s="230">
        <v>4.6446507393128791E-2</v>
      </c>
      <c r="R29" s="230">
        <v>3.0561666599471331E-2</v>
      </c>
      <c r="S29" s="230">
        <v>2.8691816453838281E-2</v>
      </c>
      <c r="T29" s="230">
        <v>3.6004619863814688E-2</v>
      </c>
      <c r="U29" s="230">
        <v>3.6515017793154289E-2</v>
      </c>
      <c r="V29" s="230">
        <v>4.422886731934423E-2</v>
      </c>
      <c r="W29" s="230">
        <v>4.9635539694393778E-2</v>
      </c>
      <c r="X29" s="230">
        <v>7.7279234839203986E-2</v>
      </c>
      <c r="Y29" s="230">
        <v>9.7346012202266963E-2</v>
      </c>
      <c r="DA29" s="71" t="s">
        <v>2250</v>
      </c>
    </row>
    <row r="30" spans="1:105" ht="12" customHeight="1" x14ac:dyDescent="0.25">
      <c r="A30" s="59" t="s">
        <v>32</v>
      </c>
      <c r="B30" s="230">
        <v>0.5976331231848071</v>
      </c>
      <c r="C30" s="230">
        <v>0.41597200184111299</v>
      </c>
      <c r="D30" s="230">
        <v>0.26574717736444953</v>
      </c>
      <c r="E30" s="230">
        <v>0.23613204106104341</v>
      </c>
      <c r="F30" s="230">
        <v>0.21946516819877629</v>
      </c>
      <c r="G30" s="230">
        <v>0.14240319336700999</v>
      </c>
      <c r="H30" s="230">
        <v>0.14125595292849791</v>
      </c>
      <c r="I30" s="230">
        <v>0.15302125620031701</v>
      </c>
      <c r="J30" s="230">
        <v>0.10072023816689191</v>
      </c>
      <c r="K30" s="230">
        <v>8.4918800812541245E-2</v>
      </c>
      <c r="L30" s="230">
        <v>8.6612021022457228E-2</v>
      </c>
      <c r="M30" s="230">
        <v>9.7634551706135164E-2</v>
      </c>
      <c r="N30" s="230">
        <v>8.4121981333737467E-2</v>
      </c>
      <c r="O30" s="230">
        <v>6.9238814476238267E-2</v>
      </c>
      <c r="P30" s="230">
        <v>8.2009550860705924E-2</v>
      </c>
      <c r="Q30" s="230">
        <v>9.5217270940207696E-2</v>
      </c>
      <c r="R30" s="230">
        <v>9.4414722359545761E-2</v>
      </c>
      <c r="S30" s="230">
        <v>9.4956965485007372E-2</v>
      </c>
      <c r="T30" s="230">
        <v>5.721637996780924E-2</v>
      </c>
      <c r="U30" s="230">
        <v>6.8953887312165577E-2</v>
      </c>
      <c r="V30" s="230">
        <v>7.6948052045284016E-2</v>
      </c>
      <c r="W30" s="230">
        <v>5.0842210411609898E-2</v>
      </c>
      <c r="X30" s="230">
        <v>4.6123619601389446E-3</v>
      </c>
      <c r="Y30" s="230">
        <v>6.5060333146038703E-3</v>
      </c>
      <c r="DA30" s="71" t="s">
        <v>2251</v>
      </c>
    </row>
    <row r="31" spans="1:105" ht="12" customHeight="1" x14ac:dyDescent="0.25">
      <c r="A31" s="59" t="s">
        <v>35</v>
      </c>
      <c r="B31" s="230">
        <v>1.251698336035536</v>
      </c>
      <c r="C31" s="230">
        <v>1.1987212163328</v>
      </c>
      <c r="D31" s="230">
        <v>1.613136968662974</v>
      </c>
      <c r="E31" s="230">
        <v>1.7269946635056459</v>
      </c>
      <c r="F31" s="230">
        <v>1.58429788445657</v>
      </c>
      <c r="G31" s="230">
        <v>1.5902076594852741</v>
      </c>
      <c r="H31" s="230">
        <v>1.6544776203870291</v>
      </c>
      <c r="I31" s="230">
        <v>1.7611907381848839</v>
      </c>
      <c r="J31" s="230">
        <v>1.551547834856581</v>
      </c>
      <c r="K31" s="230">
        <v>1.4176511263283831</v>
      </c>
      <c r="L31" s="230">
        <v>1.597857619453382</v>
      </c>
      <c r="M31" s="230">
        <v>1.656522684762364</v>
      </c>
      <c r="N31" s="230">
        <v>1.7129551426450631</v>
      </c>
      <c r="O31" s="230">
        <v>1.6050850272938819</v>
      </c>
      <c r="P31" s="230">
        <v>1.3671222131809659</v>
      </c>
      <c r="Q31" s="230">
        <v>1.285050092391862</v>
      </c>
      <c r="R31" s="230">
        <v>1.318779271095663</v>
      </c>
      <c r="S31" s="230">
        <v>1.2304005461480609</v>
      </c>
      <c r="T31" s="230">
        <v>1.355775695338387</v>
      </c>
      <c r="U31" s="230">
        <v>1.099948479661403</v>
      </c>
      <c r="V31" s="230">
        <v>1.2103826599812579</v>
      </c>
      <c r="W31" s="230">
        <v>1.1686918035880891</v>
      </c>
      <c r="X31" s="230">
        <v>1.0230911758063621</v>
      </c>
      <c r="Y31" s="230">
        <v>1.4413288416319101</v>
      </c>
      <c r="DA31" s="71" t="s">
        <v>2252</v>
      </c>
    </row>
    <row r="32" spans="1:105" ht="12" customHeight="1" x14ac:dyDescent="0.25">
      <c r="A32" s="60" t="s">
        <v>2167</v>
      </c>
      <c r="B32" s="329">
        <v>0.41664233342060891</v>
      </c>
      <c r="C32" s="329">
        <v>0.48276556823956712</v>
      </c>
      <c r="D32" s="329">
        <v>0.47546619896423059</v>
      </c>
      <c r="E32" s="329">
        <v>0.4421257174668588</v>
      </c>
      <c r="F32" s="329">
        <v>0.49141452957224951</v>
      </c>
      <c r="G32" s="329">
        <v>0.59300957515023867</v>
      </c>
      <c r="H32" s="329">
        <v>0.61867794391301767</v>
      </c>
      <c r="I32" s="329">
        <v>0.72089808049744186</v>
      </c>
      <c r="J32" s="329">
        <v>0.74910667413380982</v>
      </c>
      <c r="K32" s="329">
        <v>0.76947422919421493</v>
      </c>
      <c r="L32" s="329">
        <v>0.74372355520807676</v>
      </c>
      <c r="M32" s="329">
        <v>0.85712019217972135</v>
      </c>
      <c r="N32" s="329">
        <v>0.83760817042966063</v>
      </c>
      <c r="O32" s="329">
        <v>1.041634883736007</v>
      </c>
      <c r="P32" s="329">
        <v>1.2401969428280799</v>
      </c>
      <c r="Q32" s="329">
        <v>1.3094014757404779</v>
      </c>
      <c r="R32" s="329">
        <v>1.392746415609073</v>
      </c>
      <c r="S32" s="329">
        <v>1.6064197275591889</v>
      </c>
      <c r="T32" s="329">
        <v>1.494983054073852</v>
      </c>
      <c r="U32" s="329">
        <v>1.650333757506327</v>
      </c>
      <c r="V32" s="329">
        <v>1.615167308844482</v>
      </c>
      <c r="W32" s="329">
        <v>1.815849800161625</v>
      </c>
      <c r="X32" s="329">
        <v>1.7949385907381701</v>
      </c>
      <c r="Y32" s="329">
        <v>1.4567328869151901</v>
      </c>
      <c r="DA32" s="72" t="s">
        <v>2253</v>
      </c>
    </row>
    <row r="33" spans="1:105" ht="12" customHeight="1" x14ac:dyDescent="0.25">
      <c r="A33" s="60" t="s">
        <v>2169</v>
      </c>
      <c r="B33" s="329">
        <v>4.7365073245721152E-2</v>
      </c>
      <c r="C33" s="329">
        <v>4.5816384805022647E-2</v>
      </c>
      <c r="D33" s="329">
        <v>4.8450006200668583E-2</v>
      </c>
      <c r="E33" s="329">
        <v>4.8450525922202427E-2</v>
      </c>
      <c r="F33" s="329">
        <v>4.818750560745886E-2</v>
      </c>
      <c r="G33" s="329">
        <v>5.2230309373730327E-2</v>
      </c>
      <c r="H33" s="329">
        <v>5.3961419191146859E-2</v>
      </c>
      <c r="I33" s="329">
        <v>5.9269954452387391E-2</v>
      </c>
      <c r="J33" s="329">
        <v>5.5853496837738471E-2</v>
      </c>
      <c r="K33" s="329">
        <v>5.4589454630634353E-2</v>
      </c>
      <c r="L33" s="329">
        <v>5.6501087466441981E-2</v>
      </c>
      <c r="M33" s="329">
        <v>6.2277725285205927E-2</v>
      </c>
      <c r="N33" s="329">
        <v>6.2592037677489984E-2</v>
      </c>
      <c r="O33" s="329">
        <v>6.6654657168763246E-2</v>
      </c>
      <c r="P33" s="329">
        <v>6.7718226418894037E-2</v>
      </c>
      <c r="Q33" s="329">
        <v>6.8747988433587343E-2</v>
      </c>
      <c r="R33" s="329">
        <v>7.1553866852749393E-2</v>
      </c>
      <c r="S33" s="329">
        <v>7.6123203267688941E-2</v>
      </c>
      <c r="T33" s="329">
        <v>7.4714407902589375E-2</v>
      </c>
      <c r="U33" s="329">
        <v>7.4294550695454653E-2</v>
      </c>
      <c r="V33" s="329">
        <v>7.5511117221259874E-2</v>
      </c>
      <c r="W33" s="329">
        <v>7.9488158577160614E-2</v>
      </c>
      <c r="X33" s="329">
        <v>7.4999464662678192E-2</v>
      </c>
      <c r="Y33" s="329">
        <v>7.5865556530353942E-2</v>
      </c>
      <c r="DA33" s="72" t="s">
        <v>2254</v>
      </c>
    </row>
    <row r="34" spans="1:105" ht="12" customHeight="1" x14ac:dyDescent="0.25">
      <c r="A34" s="57" t="s">
        <v>2171</v>
      </c>
      <c r="B34" s="261">
        <v>43.253952050566397</v>
      </c>
      <c r="C34" s="261">
        <v>37.913827886089017</v>
      </c>
      <c r="D34" s="261">
        <v>42.292638967690472</v>
      </c>
      <c r="E34" s="261">
        <v>43.907978359369928</v>
      </c>
      <c r="F34" s="261">
        <v>41.504407959229248</v>
      </c>
      <c r="G34" s="261">
        <v>43.188650926331867</v>
      </c>
      <c r="H34" s="261">
        <v>44.54870286530781</v>
      </c>
      <c r="I34" s="261">
        <v>47.039895617451087</v>
      </c>
      <c r="J34" s="261">
        <v>40.963917177422204</v>
      </c>
      <c r="K34" s="261">
        <v>38.839854712843213</v>
      </c>
      <c r="L34" s="261">
        <v>42.075837596408171</v>
      </c>
      <c r="M34" s="261">
        <v>44.468808178110997</v>
      </c>
      <c r="N34" s="261">
        <v>45.46450748605416</v>
      </c>
      <c r="O34" s="261">
        <v>45.095240160899458</v>
      </c>
      <c r="P34" s="261">
        <v>42.399273470405383</v>
      </c>
      <c r="Q34" s="261">
        <v>42.173100171527373</v>
      </c>
      <c r="R34" s="261">
        <v>43.283580350812727</v>
      </c>
      <c r="S34" s="261">
        <v>42.968728597426697</v>
      </c>
      <c r="T34" s="261">
        <v>43.366425462012188</v>
      </c>
      <c r="U34" s="261">
        <v>39.06107646175105</v>
      </c>
      <c r="V34" s="261">
        <v>41.432729277649457</v>
      </c>
      <c r="W34" s="261">
        <v>41.899563556768989</v>
      </c>
      <c r="X34" s="261">
        <v>38.510185993562899</v>
      </c>
      <c r="Y34" s="261">
        <v>45.229205465668912</v>
      </c>
      <c r="DA34" s="70" t="s">
        <v>2255</v>
      </c>
    </row>
    <row r="35" spans="1:105" ht="12" customHeight="1" x14ac:dyDescent="0.25">
      <c r="A35" s="64" t="s">
        <v>28</v>
      </c>
      <c r="B35" s="229">
        <v>1.2876195960016079</v>
      </c>
      <c r="C35" s="229">
        <v>0.90001897332730296</v>
      </c>
      <c r="D35" s="229">
        <v>1.0507276872961959</v>
      </c>
      <c r="E35" s="229">
        <v>0.89736457379132406</v>
      </c>
      <c r="F35" s="229">
        <v>0.74369595262154764</v>
      </c>
      <c r="G35" s="229">
        <v>0.69565035216354754</v>
      </c>
      <c r="H35" s="229">
        <v>0.69707728236274813</v>
      </c>
      <c r="I35" s="229">
        <v>0.70127763347427341</v>
      </c>
      <c r="J35" s="229">
        <v>0.35538911125527989</v>
      </c>
      <c r="K35" s="229">
        <v>0.57358952692363463</v>
      </c>
      <c r="L35" s="229">
        <v>0.49028973074974569</v>
      </c>
      <c r="M35" s="229">
        <v>0.83906081757535056</v>
      </c>
      <c r="N35" s="229">
        <v>0.83852829704642662</v>
      </c>
      <c r="O35" s="229">
        <v>0.80791773601303751</v>
      </c>
      <c r="P35" s="229">
        <v>0.83097989474548639</v>
      </c>
      <c r="Q35" s="229">
        <v>0.63048265764498657</v>
      </c>
      <c r="R35" s="229">
        <v>0.6602324928486919</v>
      </c>
      <c r="S35" s="229">
        <v>0.76596873555529321</v>
      </c>
      <c r="T35" s="229">
        <v>0.64773098835177789</v>
      </c>
      <c r="U35" s="229">
        <v>0.52073521206120499</v>
      </c>
      <c r="V35" s="229">
        <v>0.67361950083063904</v>
      </c>
      <c r="W35" s="229">
        <v>0.52931654709307285</v>
      </c>
      <c r="X35" s="229">
        <v>0.36106026895920468</v>
      </c>
      <c r="Y35" s="229">
        <v>0.51269216310676213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0.72834506173678937</v>
      </c>
      <c r="C37" s="229">
        <v>0.36769450189834763</v>
      </c>
      <c r="D37" s="229">
        <v>0.36679399941440338</v>
      </c>
      <c r="E37" s="229">
        <v>0.73319173642357638</v>
      </c>
      <c r="F37" s="229">
        <v>0.73237201795073004</v>
      </c>
      <c r="G37" s="229">
        <v>1.4569930493494381</v>
      </c>
      <c r="H37" s="229">
        <v>1.824991214877123</v>
      </c>
      <c r="I37" s="229">
        <v>1.834394648123437</v>
      </c>
      <c r="J37" s="229">
        <v>1.4874084863115979</v>
      </c>
      <c r="K37" s="229">
        <v>1.491213897341191</v>
      </c>
      <c r="L37" s="229">
        <v>1.484242925954451</v>
      </c>
      <c r="M37" s="229">
        <v>1.4952331934993861</v>
      </c>
      <c r="N37" s="229">
        <v>1.8678407954473371</v>
      </c>
      <c r="O37" s="229">
        <v>1.8634204364278819</v>
      </c>
      <c r="P37" s="229">
        <v>1.110610192786454</v>
      </c>
      <c r="Q37" s="229">
        <v>1.8209950848611629</v>
      </c>
      <c r="R37" s="229">
        <v>1.82477051558056</v>
      </c>
      <c r="S37" s="229">
        <v>1.734798841732182</v>
      </c>
      <c r="T37" s="229">
        <v>1.405955354415158</v>
      </c>
      <c r="U37" s="229">
        <v>1.315377705765171</v>
      </c>
      <c r="V37" s="229">
        <v>1.0052742967044199</v>
      </c>
      <c r="W37" s="229">
        <v>1.15609836809096</v>
      </c>
      <c r="X37" s="229">
        <v>1.308269845185656</v>
      </c>
      <c r="Y37" s="229">
        <v>1.991824133394307</v>
      </c>
      <c r="DA37" s="73" t="s">
        <v>2258</v>
      </c>
    </row>
    <row r="38" spans="1:105" ht="12" customHeight="1" x14ac:dyDescent="0.25">
      <c r="A38" s="64" t="s">
        <v>159</v>
      </c>
      <c r="B38" s="229">
        <v>1.8863750865374671</v>
      </c>
      <c r="C38" s="229">
        <v>1.275800758711841</v>
      </c>
      <c r="D38" s="229">
        <v>0.63811710504357866</v>
      </c>
      <c r="E38" s="229">
        <v>0.95694252758988074</v>
      </c>
      <c r="F38" s="229">
        <v>0.95610612085059909</v>
      </c>
      <c r="G38" s="229">
        <v>1.9030462793456531</v>
      </c>
      <c r="H38" s="229">
        <v>1.271417488857759</v>
      </c>
      <c r="I38" s="229">
        <v>0.6444498113061754</v>
      </c>
      <c r="J38" s="229">
        <v>0.65480771303901963</v>
      </c>
      <c r="K38" s="229">
        <v>0.98509453203760855</v>
      </c>
      <c r="L38" s="229">
        <v>0.97998569519008671</v>
      </c>
      <c r="M38" s="229">
        <v>0.98794822954413064</v>
      </c>
      <c r="N38" s="229">
        <v>0.98717497851912495</v>
      </c>
      <c r="O38" s="229">
        <v>0.65689727489981575</v>
      </c>
      <c r="P38" s="229">
        <v>0.97902690356037347</v>
      </c>
      <c r="Q38" s="229">
        <v>0.97214169447862853</v>
      </c>
      <c r="R38" s="229">
        <v>0.64969097021752242</v>
      </c>
      <c r="S38" s="229">
        <v>0.6575676086300849</v>
      </c>
      <c r="T38" s="229">
        <v>0.82542904082476476</v>
      </c>
      <c r="U38" s="229">
        <v>0.94104084157002743</v>
      </c>
      <c r="V38" s="229">
        <v>1.0645265828306649</v>
      </c>
      <c r="W38" s="229">
        <v>1.234602354320423</v>
      </c>
      <c r="X38" s="229">
        <v>1.97312851176846</v>
      </c>
      <c r="Y38" s="229">
        <v>2.1777387974078448</v>
      </c>
      <c r="DA38" s="73" t="s">
        <v>2259</v>
      </c>
    </row>
    <row r="39" spans="1:105" ht="12" customHeight="1" x14ac:dyDescent="0.25">
      <c r="A39" s="64" t="s">
        <v>32</v>
      </c>
      <c r="B39" s="229">
        <v>10.207479591720441</v>
      </c>
      <c r="C39" s="229">
        <v>7.5204394101450474</v>
      </c>
      <c r="D39" s="229">
        <v>4.7234838816051168</v>
      </c>
      <c r="E39" s="229">
        <v>4.1656914416392734</v>
      </c>
      <c r="F39" s="229">
        <v>3.8836451870777209</v>
      </c>
      <c r="G39" s="229">
        <v>2.4834140864730698</v>
      </c>
      <c r="H39" s="229">
        <v>2.4885081089889609</v>
      </c>
      <c r="I39" s="229">
        <v>2.7872417050384271</v>
      </c>
      <c r="J39" s="229">
        <v>1.977486155584804</v>
      </c>
      <c r="K39" s="229">
        <v>1.6993427995515851</v>
      </c>
      <c r="L39" s="229">
        <v>1.6791377858805869</v>
      </c>
      <c r="M39" s="229">
        <v>1.9735209740793691</v>
      </c>
      <c r="N39" s="229">
        <v>1.6888908333125581</v>
      </c>
      <c r="O39" s="229">
        <v>1.405418353100732</v>
      </c>
      <c r="P39" s="229">
        <v>1.6628952206306069</v>
      </c>
      <c r="Q39" s="229">
        <v>1.9321001201775461</v>
      </c>
      <c r="R39" s="229">
        <v>1.945839016231776</v>
      </c>
      <c r="S39" s="229">
        <v>2.1098257348112539</v>
      </c>
      <c r="T39" s="229">
        <v>1.2716842166480591</v>
      </c>
      <c r="U39" s="229">
        <v>1.722793007462355</v>
      </c>
      <c r="V39" s="229">
        <v>1.7955012561624171</v>
      </c>
      <c r="W39" s="229">
        <v>1.2260160787791441</v>
      </c>
      <c r="X39" s="229">
        <v>0.1141703494393375</v>
      </c>
      <c r="Y39" s="229">
        <v>0.14110464018852351</v>
      </c>
      <c r="DA39" s="73" t="s">
        <v>2260</v>
      </c>
    </row>
    <row r="40" spans="1:105" ht="12" customHeight="1" x14ac:dyDescent="0.25">
      <c r="A40" s="64" t="s">
        <v>33</v>
      </c>
      <c r="B40" s="229">
        <v>0.39614802154883533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3.9621292129367089E-2</v>
      </c>
      <c r="Y40" s="229">
        <v>3.9621292129407008E-2</v>
      </c>
      <c r="DA40" s="73" t="s">
        <v>2261</v>
      </c>
    </row>
    <row r="41" spans="1:105" ht="12" customHeight="1" x14ac:dyDescent="0.25">
      <c r="A41" s="64" t="s">
        <v>35</v>
      </c>
      <c r="B41" s="229">
        <v>21.588386768368601</v>
      </c>
      <c r="C41" s="229">
        <v>21.884365684367811</v>
      </c>
      <c r="D41" s="229">
        <v>28.953540396071791</v>
      </c>
      <c r="E41" s="229">
        <v>30.76520598826427</v>
      </c>
      <c r="F41" s="229">
        <v>28.310493526733499</v>
      </c>
      <c r="G41" s="229">
        <v>28.00398958687267</v>
      </c>
      <c r="H41" s="229">
        <v>29.4326829786913</v>
      </c>
      <c r="I41" s="229">
        <v>32.394099838926167</v>
      </c>
      <c r="J41" s="229">
        <v>30.760864164507449</v>
      </c>
      <c r="K41" s="229">
        <v>28.64726496854524</v>
      </c>
      <c r="L41" s="229">
        <v>31.281163249148872</v>
      </c>
      <c r="M41" s="229">
        <v>33.812108357341231</v>
      </c>
      <c r="N41" s="229">
        <v>34.727596779372533</v>
      </c>
      <c r="O41" s="229">
        <v>32.899605903650837</v>
      </c>
      <c r="P41" s="229">
        <v>27.992677853712131</v>
      </c>
      <c r="Q41" s="229">
        <v>26.331197439907651</v>
      </c>
      <c r="R41" s="229">
        <v>27.445803757837119</v>
      </c>
      <c r="S41" s="229">
        <v>27.6059646657074</v>
      </c>
      <c r="T41" s="229">
        <v>30.428700323642101</v>
      </c>
      <c r="U41" s="229">
        <v>27.75130075028223</v>
      </c>
      <c r="V41" s="229">
        <v>28.519862756620402</v>
      </c>
      <c r="W41" s="229">
        <v>28.458263424018661</v>
      </c>
      <c r="X41" s="229">
        <v>25.572956634611799</v>
      </c>
      <c r="Y41" s="229">
        <v>31.566377412527221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0.65697682043186301</v>
      </c>
      <c r="C43" s="229">
        <v>0.37665872141468681</v>
      </c>
      <c r="D43" s="229">
        <v>0.42922821978962011</v>
      </c>
      <c r="E43" s="229">
        <v>0.63070783893745996</v>
      </c>
      <c r="F43" s="229">
        <v>0.98109757886148541</v>
      </c>
      <c r="G43" s="229">
        <v>2.6104366745885059</v>
      </c>
      <c r="H43" s="229">
        <v>1.2263798574270219</v>
      </c>
      <c r="I43" s="229">
        <v>0.70954631880565366</v>
      </c>
      <c r="J43" s="229">
        <v>0.89349226003059079</v>
      </c>
      <c r="K43" s="229">
        <v>0.68327733731430063</v>
      </c>
      <c r="L43" s="229">
        <v>0.80591847659743765</v>
      </c>
      <c r="M43" s="229">
        <v>0.77085112075057227</v>
      </c>
      <c r="N43" s="229">
        <v>0.55186935907049717</v>
      </c>
      <c r="O43" s="229">
        <v>1.6818770587050249</v>
      </c>
      <c r="P43" s="229">
        <v>4.9142547333355253</v>
      </c>
      <c r="Q43" s="229">
        <v>5.9917244700097534</v>
      </c>
      <c r="R43" s="229">
        <v>5.8165138323402381</v>
      </c>
      <c r="S43" s="229">
        <v>5.6851373894690296</v>
      </c>
      <c r="T43" s="229">
        <v>4.4412238541263349</v>
      </c>
      <c r="U43" s="229">
        <v>3.6966417148571682</v>
      </c>
      <c r="V43" s="229">
        <v>5.1332680303995417</v>
      </c>
      <c r="W43" s="229">
        <v>5.7464421914378647</v>
      </c>
      <c r="X43" s="229">
        <v>5.2734113122069628</v>
      </c>
      <c r="Y43" s="229">
        <v>5.3785503089645896</v>
      </c>
      <c r="DA43" s="73" t="s">
        <v>2264</v>
      </c>
    </row>
    <row r="44" spans="1:105" ht="12" customHeight="1" x14ac:dyDescent="0.25">
      <c r="A44" s="64" t="s">
        <v>39</v>
      </c>
      <c r="B44" s="229">
        <v>6.5026211042207942</v>
      </c>
      <c r="C44" s="229">
        <v>5.5888498362239858</v>
      </c>
      <c r="D44" s="229">
        <v>6.1307476784697688</v>
      </c>
      <c r="E44" s="229">
        <v>5.7588742527241461</v>
      </c>
      <c r="F44" s="229">
        <v>5.8969975751336579</v>
      </c>
      <c r="G44" s="229">
        <v>6.0351208975389872</v>
      </c>
      <c r="H44" s="229">
        <v>7.6076459341028988</v>
      </c>
      <c r="I44" s="229">
        <v>7.9688856617769463</v>
      </c>
      <c r="J44" s="229">
        <v>4.8344692866934613</v>
      </c>
      <c r="K44" s="229">
        <v>4.7600716511296532</v>
      </c>
      <c r="L44" s="229">
        <v>5.3550997328869894</v>
      </c>
      <c r="M44" s="229">
        <v>4.5900854853209534</v>
      </c>
      <c r="N44" s="229">
        <v>4.8026064432856979</v>
      </c>
      <c r="O44" s="229">
        <v>5.7801033981021366</v>
      </c>
      <c r="P44" s="229">
        <v>4.9088286716347982</v>
      </c>
      <c r="Q44" s="229">
        <v>4.4944587044476441</v>
      </c>
      <c r="R44" s="229">
        <v>4.9407297657568154</v>
      </c>
      <c r="S44" s="229">
        <v>4.4094656215214618</v>
      </c>
      <c r="T44" s="229">
        <v>4.3457016840039886</v>
      </c>
      <c r="U44" s="229">
        <v>3.113187229752898</v>
      </c>
      <c r="V44" s="229">
        <v>3.2406768541013742</v>
      </c>
      <c r="W44" s="229">
        <v>3.5488245930288609</v>
      </c>
      <c r="X44" s="229">
        <v>3.867567779262107</v>
      </c>
      <c r="Y44" s="229">
        <v>3.421296717950256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6.9023387171873338</v>
      </c>
      <c r="C45" s="261">
        <f t="shared" si="2"/>
        <v>6.1337517343298478</v>
      </c>
      <c r="D45" s="261">
        <f t="shared" si="2"/>
        <v>6.8021226863296089</v>
      </c>
      <c r="E45" s="261">
        <f t="shared" si="2"/>
        <v>7.0374707819309057</v>
      </c>
      <c r="F45" s="261">
        <f t="shared" si="2"/>
        <v>6.6880702257038074</v>
      </c>
      <c r="G45" s="261">
        <f t="shared" si="2"/>
        <v>6.9956290237712118</v>
      </c>
      <c r="H45" s="261">
        <f t="shared" si="2"/>
        <v>7.2018902091261214</v>
      </c>
      <c r="I45" s="261">
        <f t="shared" si="2"/>
        <v>7.6487308245019863</v>
      </c>
      <c r="J45" s="261">
        <f t="shared" si="2"/>
        <v>6.7642139218604909</v>
      </c>
      <c r="K45" s="261">
        <f t="shared" si="2"/>
        <v>6.4390441325456838</v>
      </c>
      <c r="L45" s="261">
        <f t="shared" si="2"/>
        <v>6.926928950426503</v>
      </c>
      <c r="M45" s="261">
        <f t="shared" si="2"/>
        <v>7.3789123130637986</v>
      </c>
      <c r="N45" s="261">
        <f t="shared" si="2"/>
        <v>7.5235645690629633</v>
      </c>
      <c r="O45" s="261">
        <f t="shared" si="2"/>
        <v>7.5333639381226725</v>
      </c>
      <c r="P45" s="261">
        <f t="shared" si="2"/>
        <v>7.1785709649267151</v>
      </c>
      <c r="Q45" s="261">
        <f t="shared" si="2"/>
        <v>7.1689881290778281</v>
      </c>
      <c r="R45" s="261">
        <f t="shared" si="2"/>
        <v>7.3728926622511146</v>
      </c>
      <c r="S45" s="261">
        <f t="shared" si="2"/>
        <v>7.4172015633721271</v>
      </c>
      <c r="T45" s="261">
        <f t="shared" si="2"/>
        <v>7.4514913050801166</v>
      </c>
      <c r="U45" s="261">
        <f t="shared" si="2"/>
        <v>6.8450808831462533</v>
      </c>
      <c r="V45" s="261">
        <f t="shared" si="2"/>
        <v>7.2032444004527134</v>
      </c>
      <c r="W45" s="261">
        <f t="shared" si="2"/>
        <v>7.3388471440034557</v>
      </c>
      <c r="X45" s="261">
        <f t="shared" si="2"/>
        <v>6.7728660746614695</v>
      </c>
      <c r="Y45" s="261">
        <f t="shared" si="2"/>
        <v>7.7476597223670955</v>
      </c>
      <c r="DA45" s="70"/>
    </row>
    <row r="46" spans="1:105" ht="12" customHeight="1" x14ac:dyDescent="0.25">
      <c r="A46" s="165" t="s">
        <v>2184</v>
      </c>
      <c r="B46" s="346">
        <v>3.101293554138723</v>
      </c>
      <c r="C46" s="346">
        <v>2.726785325466663</v>
      </c>
      <c r="D46" s="346">
        <v>3.0481643039932171</v>
      </c>
      <c r="E46" s="346">
        <v>3.1724923640798859</v>
      </c>
      <c r="F46" s="346">
        <v>2.9928730615481549</v>
      </c>
      <c r="G46" s="346">
        <v>3.1139693923298499</v>
      </c>
      <c r="H46" s="346">
        <v>3.1964833729514268</v>
      </c>
      <c r="I46" s="346">
        <v>3.3792654919197931</v>
      </c>
      <c r="J46" s="346">
        <v>2.972068251515172</v>
      </c>
      <c r="K46" s="346">
        <v>2.8149808572639001</v>
      </c>
      <c r="L46" s="346">
        <v>3.047041208364206</v>
      </c>
      <c r="M46" s="346">
        <v>3.2335281986743949</v>
      </c>
      <c r="N46" s="346">
        <v>3.304255109590668</v>
      </c>
      <c r="O46" s="346">
        <v>3.268368753742311</v>
      </c>
      <c r="P46" s="346">
        <v>3.0802468264152001</v>
      </c>
      <c r="Q46" s="346">
        <v>3.0681948148187739</v>
      </c>
      <c r="R46" s="346">
        <v>3.1467037294821791</v>
      </c>
      <c r="S46" s="346">
        <v>3.1327238704269158</v>
      </c>
      <c r="T46" s="346">
        <v>3.1643251846901732</v>
      </c>
      <c r="U46" s="346">
        <v>2.861135291519433</v>
      </c>
      <c r="V46" s="346">
        <v>3.0350317050033868</v>
      </c>
      <c r="W46" s="346">
        <v>3.0689862487330211</v>
      </c>
      <c r="X46" s="346">
        <v>2.8144490454773399</v>
      </c>
      <c r="Y46" s="346">
        <v>3.3123420391670142</v>
      </c>
      <c r="DA46" s="167" t="s">
        <v>2266</v>
      </c>
    </row>
    <row r="47" spans="1:105" ht="12" customHeight="1" x14ac:dyDescent="0.25">
      <c r="A47" s="59" t="s">
        <v>28</v>
      </c>
      <c r="B47" s="230">
        <v>0.1124905123174154</v>
      </c>
      <c r="C47" s="230">
        <v>7.7268087120628853E-2</v>
      </c>
      <c r="D47" s="230">
        <v>9.0207143770332746E-2</v>
      </c>
      <c r="E47" s="230">
        <v>7.6399476903368554E-2</v>
      </c>
      <c r="F47" s="230">
        <v>6.4724199884885272E-2</v>
      </c>
      <c r="G47" s="230">
        <v>6.3209433779407798E-2</v>
      </c>
      <c r="H47" s="230">
        <v>6.2861859754126281E-2</v>
      </c>
      <c r="I47" s="230">
        <v>6.2217715794595993E-2</v>
      </c>
      <c r="J47" s="230">
        <v>3.0198225320733789E-2</v>
      </c>
      <c r="K47" s="230">
        <v>4.8717103273949597E-2</v>
      </c>
      <c r="L47" s="230">
        <v>4.1914929786648208E-2</v>
      </c>
      <c r="M47" s="230">
        <v>6.9896295124058844E-2</v>
      </c>
      <c r="N47" s="230">
        <v>6.9602793134323146E-2</v>
      </c>
      <c r="O47" s="230">
        <v>7.0692104236178166E-2</v>
      </c>
      <c r="P47" s="230">
        <v>7.916763073510881E-2</v>
      </c>
      <c r="Q47" s="230">
        <v>6.1511201203805058E-2</v>
      </c>
      <c r="R47" s="230">
        <v>6.4342829569774662E-2</v>
      </c>
      <c r="S47" s="230">
        <v>7.3524135648609754E-2</v>
      </c>
      <c r="T47" s="230">
        <v>5.9725850027654542E-2</v>
      </c>
      <c r="U47" s="230">
        <v>4.6547920912381011E-2</v>
      </c>
      <c r="V47" s="230">
        <v>6.2313417821028783E-2</v>
      </c>
      <c r="W47" s="230">
        <v>5.021897744083044E-2</v>
      </c>
      <c r="X47" s="230">
        <v>3.4957004530065353E-2</v>
      </c>
      <c r="Y47" s="230">
        <v>4.7077878892499633E-2</v>
      </c>
      <c r="DA47" s="71" t="s">
        <v>2267</v>
      </c>
    </row>
    <row r="48" spans="1:105" ht="12" customHeight="1" x14ac:dyDescent="0.25">
      <c r="A48" s="59" t="s">
        <v>31</v>
      </c>
      <c r="B48" s="230">
        <v>6.3002538793735907E-2</v>
      </c>
      <c r="C48" s="230">
        <v>3.1255624815184138E-2</v>
      </c>
      <c r="D48" s="230">
        <v>3.1179240437670709E-2</v>
      </c>
      <c r="E48" s="230">
        <v>6.1806134030120988E-2</v>
      </c>
      <c r="F48" s="230">
        <v>6.3109620464658275E-2</v>
      </c>
      <c r="G48" s="230">
        <v>0.1310813555396165</v>
      </c>
      <c r="H48" s="230">
        <v>0.1629519745809101</v>
      </c>
      <c r="I48" s="230">
        <v>0.16114224242674821</v>
      </c>
      <c r="J48" s="230">
        <v>0.1251411414844098</v>
      </c>
      <c r="K48" s="230">
        <v>0.12540438994770001</v>
      </c>
      <c r="L48" s="230">
        <v>0.12563582241623261</v>
      </c>
      <c r="M48" s="230">
        <v>0.1233281447538724</v>
      </c>
      <c r="N48" s="230">
        <v>0.1535116553892191</v>
      </c>
      <c r="O48" s="230">
        <v>0.16143852255235619</v>
      </c>
      <c r="P48" s="230">
        <v>0.10476382339709329</v>
      </c>
      <c r="Q48" s="230">
        <v>0.17590670340099221</v>
      </c>
      <c r="R48" s="230">
        <v>0.17607758378313329</v>
      </c>
      <c r="S48" s="230">
        <v>0.1648771838363185</v>
      </c>
      <c r="T48" s="230">
        <v>0.1283606027842826</v>
      </c>
      <c r="U48" s="230">
        <v>0.11641967220393799</v>
      </c>
      <c r="V48" s="230">
        <v>9.2075493018013502E-2</v>
      </c>
      <c r="W48" s="230">
        <v>0.10860247830538509</v>
      </c>
      <c r="X48" s="230">
        <v>0.12541353056149651</v>
      </c>
      <c r="Y48" s="230">
        <v>0.1810938708044865</v>
      </c>
      <c r="DA48" s="71" t="s">
        <v>2268</v>
      </c>
    </row>
    <row r="49" spans="1:105" ht="12" customHeight="1" x14ac:dyDescent="0.25">
      <c r="A49" s="59" t="s">
        <v>159</v>
      </c>
      <c r="B49" s="230">
        <v>0.16012810325619339</v>
      </c>
      <c r="C49" s="230">
        <v>0.10642472634800471</v>
      </c>
      <c r="D49" s="230">
        <v>5.3230718965682391E-2</v>
      </c>
      <c r="E49" s="230">
        <v>7.9162319408962831E-2</v>
      </c>
      <c r="F49" s="230">
        <v>8.0851589274423485E-2</v>
      </c>
      <c r="G49" s="230">
        <v>0.16801630544583099</v>
      </c>
      <c r="H49" s="230">
        <v>0.11140525246923021</v>
      </c>
      <c r="I49" s="230">
        <v>5.5555155309153649E-2</v>
      </c>
      <c r="J49" s="230">
        <v>5.4063266274764328E-2</v>
      </c>
      <c r="K49" s="230">
        <v>8.1296030920952764E-2</v>
      </c>
      <c r="L49" s="230">
        <v>8.1404211237416188E-2</v>
      </c>
      <c r="M49" s="230">
        <v>7.9966132640970952E-2</v>
      </c>
      <c r="N49" s="230">
        <v>7.9618551870605556E-2</v>
      </c>
      <c r="O49" s="230">
        <v>5.5848616273710953E-2</v>
      </c>
      <c r="P49" s="230">
        <v>9.0628115213013893E-2</v>
      </c>
      <c r="Q49" s="230">
        <v>9.2155619557915083E-2</v>
      </c>
      <c r="R49" s="230">
        <v>6.1520702019471067E-2</v>
      </c>
      <c r="S49" s="230">
        <v>6.1329650011467389E-2</v>
      </c>
      <c r="T49" s="230">
        <v>7.3953477273227916E-2</v>
      </c>
      <c r="U49" s="230">
        <v>8.1734047277881791E-2</v>
      </c>
      <c r="V49" s="230">
        <v>9.5682964482976737E-2</v>
      </c>
      <c r="W49" s="230">
        <v>0.1138126893125424</v>
      </c>
      <c r="X49" s="230">
        <v>0.18561842009728391</v>
      </c>
      <c r="Y49" s="230">
        <v>0.1943019623978238</v>
      </c>
      <c r="DA49" s="71" t="s">
        <v>2269</v>
      </c>
    </row>
    <row r="50" spans="1:105" ht="12" customHeight="1" x14ac:dyDescent="0.25">
      <c r="A50" s="59" t="s">
        <v>32</v>
      </c>
      <c r="B50" s="230">
        <v>0.89375943168036243</v>
      </c>
      <c r="C50" s="230">
        <v>0.64709122853779166</v>
      </c>
      <c r="D50" s="230">
        <v>0.40643115716095862</v>
      </c>
      <c r="E50" s="230">
        <v>0.35545314650579418</v>
      </c>
      <c r="F50" s="230">
        <v>0.33875414535572662</v>
      </c>
      <c r="G50" s="230">
        <v>0.22615897712737371</v>
      </c>
      <c r="H50" s="230">
        <v>0.22491538133266931</v>
      </c>
      <c r="I50" s="230">
        <v>0.24784063152557451</v>
      </c>
      <c r="J50" s="230">
        <v>0.1684087126098758</v>
      </c>
      <c r="K50" s="230">
        <v>0.14465552978688501</v>
      </c>
      <c r="L50" s="230">
        <v>0.1438719338387946</v>
      </c>
      <c r="M50" s="230">
        <v>0.16476928693711559</v>
      </c>
      <c r="N50" s="230">
        <v>0.14050258804897489</v>
      </c>
      <c r="O50" s="230">
        <v>0.1232489386155657</v>
      </c>
      <c r="P50" s="230">
        <v>0.15878000711693649</v>
      </c>
      <c r="Q50" s="230">
        <v>0.18892285100874631</v>
      </c>
      <c r="R50" s="230">
        <v>0.19005704357213241</v>
      </c>
      <c r="S50" s="230">
        <v>0.20297346697153501</v>
      </c>
      <c r="T50" s="230">
        <v>0.1175224255001325</v>
      </c>
      <c r="U50" s="230">
        <v>0.15434417470345221</v>
      </c>
      <c r="V50" s="230">
        <v>0.16646634148966749</v>
      </c>
      <c r="W50" s="230">
        <v>0.1165795462921709</v>
      </c>
      <c r="X50" s="230">
        <v>1.107851729820029E-2</v>
      </c>
      <c r="Y50" s="230">
        <v>1.2985997185241779E-2</v>
      </c>
      <c r="DA50" s="71" t="s">
        <v>2270</v>
      </c>
    </row>
    <row r="51" spans="1:105" ht="12" customHeight="1" x14ac:dyDescent="0.25">
      <c r="A51" s="59" t="s">
        <v>35</v>
      </c>
      <c r="B51" s="230">
        <v>1.871912968091016</v>
      </c>
      <c r="C51" s="230">
        <v>1.864745658645053</v>
      </c>
      <c r="D51" s="230">
        <v>2.4671160436585722</v>
      </c>
      <c r="E51" s="230">
        <v>2.5996712872316392</v>
      </c>
      <c r="F51" s="230">
        <v>2.4454335065684618</v>
      </c>
      <c r="G51" s="230">
        <v>2.5255033204376209</v>
      </c>
      <c r="H51" s="230">
        <v>2.634348904814491</v>
      </c>
      <c r="I51" s="230">
        <v>2.8525097468637211</v>
      </c>
      <c r="J51" s="230">
        <v>2.5942569058253881</v>
      </c>
      <c r="K51" s="230">
        <v>2.4149078033344131</v>
      </c>
      <c r="L51" s="230">
        <v>2.6542143110851151</v>
      </c>
      <c r="M51" s="230">
        <v>2.7955683392183772</v>
      </c>
      <c r="N51" s="230">
        <v>2.8610195211475449</v>
      </c>
      <c r="O51" s="230">
        <v>2.8571405720645</v>
      </c>
      <c r="P51" s="230">
        <v>2.6469072499530482</v>
      </c>
      <c r="Q51" s="230">
        <v>2.5496984396473161</v>
      </c>
      <c r="R51" s="230">
        <v>2.6547055705376672</v>
      </c>
      <c r="S51" s="230">
        <v>2.6300194339589851</v>
      </c>
      <c r="T51" s="230">
        <v>2.784762829104876</v>
      </c>
      <c r="U51" s="230">
        <v>2.46208947642178</v>
      </c>
      <c r="V51" s="230">
        <v>2.6184934881916999</v>
      </c>
      <c r="W51" s="230">
        <v>2.679772557382091</v>
      </c>
      <c r="X51" s="230">
        <v>2.4573815729902941</v>
      </c>
      <c r="Y51" s="230">
        <v>2.8768823298869619</v>
      </c>
      <c r="DA51" s="71" t="s">
        <v>2271</v>
      </c>
    </row>
    <row r="52" spans="1:105" ht="12" customHeight="1" x14ac:dyDescent="0.25">
      <c r="A52" s="165" t="s">
        <v>2191</v>
      </c>
      <c r="B52" s="346">
        <v>2.9725406931531388</v>
      </c>
      <c r="C52" s="346">
        <v>2.6055514208932999</v>
      </c>
      <c r="D52" s="346">
        <v>2.906476388685225</v>
      </c>
      <c r="E52" s="346">
        <v>3.0174873332899401</v>
      </c>
      <c r="F52" s="346">
        <v>2.85230680100184</v>
      </c>
      <c r="G52" s="346">
        <v>2.9680530049791471</v>
      </c>
      <c r="H52" s="346">
        <v>3.0615198338294118</v>
      </c>
      <c r="I52" s="346">
        <v>3.232722035690109</v>
      </c>
      <c r="J52" s="346">
        <v>2.8151626611711631</v>
      </c>
      <c r="K52" s="346">
        <v>2.6691907485149762</v>
      </c>
      <c r="L52" s="346">
        <v>2.8915771513227142</v>
      </c>
      <c r="M52" s="346">
        <v>3.0560292324484868</v>
      </c>
      <c r="N52" s="346">
        <v>3.1244566609420819</v>
      </c>
      <c r="O52" s="346">
        <v>3.099079508135536</v>
      </c>
      <c r="P52" s="346">
        <v>2.9138046300039289</v>
      </c>
      <c r="Q52" s="346">
        <v>2.89826132580288</v>
      </c>
      <c r="R52" s="346">
        <v>2.9745768383832512</v>
      </c>
      <c r="S52" s="346">
        <v>2.9529392860930819</v>
      </c>
      <c r="T52" s="346">
        <v>2.9802702017083238</v>
      </c>
      <c r="U52" s="346">
        <v>2.6843937674222502</v>
      </c>
      <c r="V52" s="346">
        <v>2.8473808280507802</v>
      </c>
      <c r="W52" s="346">
        <v>2.879463073160299</v>
      </c>
      <c r="X52" s="346">
        <v>2.6465349301015562</v>
      </c>
      <c r="Y52" s="346">
        <v>3.1082860037508349</v>
      </c>
      <c r="DA52" s="167" t="s">
        <v>2272</v>
      </c>
    </row>
    <row r="53" spans="1:105" ht="12" customHeight="1" x14ac:dyDescent="0.25">
      <c r="A53" s="64" t="s">
        <v>28</v>
      </c>
      <c r="B53" s="229">
        <v>8.8489062038576524E-2</v>
      </c>
      <c r="C53" s="229">
        <v>6.18519903036302E-2</v>
      </c>
      <c r="D53" s="229">
        <v>7.2209142976329035E-2</v>
      </c>
      <c r="E53" s="229">
        <v>6.1669572044430208E-2</v>
      </c>
      <c r="F53" s="229">
        <v>5.1109005713892729E-2</v>
      </c>
      <c r="G53" s="229">
        <v>4.780716863964294E-2</v>
      </c>
      <c r="H53" s="229">
        <v>4.7905231542160018E-2</v>
      </c>
      <c r="I53" s="229">
        <v>4.8193892208125137E-2</v>
      </c>
      <c r="J53" s="229">
        <v>2.44234005224504E-2</v>
      </c>
      <c r="K53" s="229">
        <v>3.9418784391162601E-2</v>
      </c>
      <c r="L53" s="229">
        <v>3.3694173757462018E-2</v>
      </c>
      <c r="M53" s="229">
        <v>5.7662763887037997E-2</v>
      </c>
      <c r="N53" s="229">
        <v>5.7626167486775758E-2</v>
      </c>
      <c r="O53" s="229">
        <v>5.5522518363439612E-2</v>
      </c>
      <c r="P53" s="229">
        <v>5.7107418749513458E-2</v>
      </c>
      <c r="Q53" s="229">
        <v>4.3328650154004167E-2</v>
      </c>
      <c r="R53" s="229">
        <v>4.5373147629153503E-2</v>
      </c>
      <c r="S53" s="229">
        <v>5.2639657838880673E-2</v>
      </c>
      <c r="T53" s="229">
        <v>4.4514006924524487E-2</v>
      </c>
      <c r="U53" s="229">
        <v>3.5786478109562543E-2</v>
      </c>
      <c r="V53" s="229">
        <v>4.6293142776403451E-2</v>
      </c>
      <c r="W53" s="229">
        <v>3.6376213067283551E-2</v>
      </c>
      <c r="X53" s="229">
        <v>2.4813139407639389E-2</v>
      </c>
      <c r="Y53" s="229">
        <v>3.5233735777806231E-2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5.0054046671589462E-2</v>
      </c>
      <c r="C55" s="229">
        <v>2.5269063697665069E-2</v>
      </c>
      <c r="D55" s="229">
        <v>2.5207178479068629E-2</v>
      </c>
      <c r="E55" s="229">
        <v>5.0387124622850561E-2</v>
      </c>
      <c r="F55" s="229">
        <v>5.033079112262806E-2</v>
      </c>
      <c r="G55" s="229">
        <v>0.10012891131356801</v>
      </c>
      <c r="H55" s="229">
        <v>0.1254188436822434</v>
      </c>
      <c r="I55" s="229">
        <v>0.1260650756831328</v>
      </c>
      <c r="J55" s="229">
        <v>0.10221915092830559</v>
      </c>
      <c r="K55" s="229">
        <v>0.1024806701329881</v>
      </c>
      <c r="L55" s="229">
        <v>0.10200160417171671</v>
      </c>
      <c r="M55" s="229">
        <v>0.10275688816213149</v>
      </c>
      <c r="N55" s="229">
        <v>0.12836359476026271</v>
      </c>
      <c r="O55" s="229">
        <v>0.12805981449416551</v>
      </c>
      <c r="P55" s="229">
        <v>7.6324447496241149E-2</v>
      </c>
      <c r="Q55" s="229">
        <v>0.1251442176995427</v>
      </c>
      <c r="R55" s="229">
        <v>0.1254036765678207</v>
      </c>
      <c r="S55" s="229">
        <v>0.1192205545855161</v>
      </c>
      <c r="T55" s="229">
        <v>9.6621448575838945E-2</v>
      </c>
      <c r="U55" s="229">
        <v>9.0396682196400333E-2</v>
      </c>
      <c r="V55" s="229">
        <v>6.9085450301544449E-2</v>
      </c>
      <c r="W55" s="229">
        <v>7.9450530680313117E-2</v>
      </c>
      <c r="X55" s="229">
        <v>8.9908208801202413E-2</v>
      </c>
      <c r="Y55" s="229">
        <v>0.13688409982045871</v>
      </c>
      <c r="DA55" s="73" t="s">
        <v>2275</v>
      </c>
    </row>
    <row r="56" spans="1:105" ht="12" customHeight="1" x14ac:dyDescent="0.25">
      <c r="A56" s="64" t="s">
        <v>159</v>
      </c>
      <c r="B56" s="229">
        <v>0.1296373265667749</v>
      </c>
      <c r="C56" s="229">
        <v>8.767683626210844E-2</v>
      </c>
      <c r="D56" s="229">
        <v>4.3853312167212173E-2</v>
      </c>
      <c r="E56" s="229">
        <v>6.5763946863035674E-2</v>
      </c>
      <c r="F56" s="229">
        <v>6.5706466495331101E-2</v>
      </c>
      <c r="G56" s="229">
        <v>0.13078302069821049</v>
      </c>
      <c r="H56" s="229">
        <v>8.7375604874162655E-2</v>
      </c>
      <c r="I56" s="229">
        <v>4.4288514644001957E-2</v>
      </c>
      <c r="J56" s="229">
        <v>4.5000340568268189E-2</v>
      </c>
      <c r="K56" s="229">
        <v>6.7698636639287074E-2</v>
      </c>
      <c r="L56" s="229">
        <v>6.7347542121815332E-2</v>
      </c>
      <c r="M56" s="229">
        <v>6.7894751249905086E-2</v>
      </c>
      <c r="N56" s="229">
        <v>6.7841611131398361E-2</v>
      </c>
      <c r="O56" s="229">
        <v>4.5143941496451942E-2</v>
      </c>
      <c r="P56" s="229">
        <v>6.7281651099135031E-2</v>
      </c>
      <c r="Q56" s="229">
        <v>6.6808478979453856E-2</v>
      </c>
      <c r="R56" s="229">
        <v>4.464870272866641E-2</v>
      </c>
      <c r="S56" s="229">
        <v>4.5190008831267697E-2</v>
      </c>
      <c r="T56" s="229">
        <v>5.6725947499399618E-2</v>
      </c>
      <c r="U56" s="229">
        <v>6.4671135534986435E-2</v>
      </c>
      <c r="V56" s="229">
        <v>7.3157444265626884E-2</v>
      </c>
      <c r="W56" s="229">
        <v>8.4845558939673188E-2</v>
      </c>
      <c r="X56" s="229">
        <v>0.13559928089797829</v>
      </c>
      <c r="Y56" s="229">
        <v>0.14966071046607249</v>
      </c>
      <c r="DA56" s="73" t="s">
        <v>2276</v>
      </c>
    </row>
    <row r="57" spans="1:105" ht="12" customHeight="1" x14ac:dyDescent="0.25">
      <c r="A57" s="64" t="s">
        <v>32</v>
      </c>
      <c r="B57" s="229">
        <v>0.7014884657348176</v>
      </c>
      <c r="C57" s="229">
        <v>0.5168270439407403</v>
      </c>
      <c r="D57" s="229">
        <v>0.32461191141816831</v>
      </c>
      <c r="E57" s="229">
        <v>0.28627874999529318</v>
      </c>
      <c r="F57" s="229">
        <v>0.26689568950510961</v>
      </c>
      <c r="G57" s="229">
        <v>0.17066762873738989</v>
      </c>
      <c r="H57" s="229">
        <v>0.17101770516977291</v>
      </c>
      <c r="I57" s="229">
        <v>0.19154756957686531</v>
      </c>
      <c r="J57" s="229">
        <v>0.13589875118811989</v>
      </c>
      <c r="K57" s="229">
        <v>0.1167839095345212</v>
      </c>
      <c r="L57" s="229">
        <v>0.1153953606853306</v>
      </c>
      <c r="M57" s="229">
        <v>0.13562625207944051</v>
      </c>
      <c r="N57" s="229">
        <v>0.11606561921661809</v>
      </c>
      <c r="O57" s="229">
        <v>9.6584544242622306E-2</v>
      </c>
      <c r="P57" s="229">
        <v>0.1142791231191005</v>
      </c>
      <c r="Q57" s="229">
        <v>0.1327796873626631</v>
      </c>
      <c r="R57" s="229">
        <v>0.1337238653085871</v>
      </c>
      <c r="S57" s="229">
        <v>0.14499352209149299</v>
      </c>
      <c r="T57" s="229">
        <v>8.7393935204064868E-2</v>
      </c>
      <c r="U57" s="229">
        <v>0.11839547781841291</v>
      </c>
      <c r="V57" s="229">
        <v>0.1233922056951203</v>
      </c>
      <c r="W57" s="229">
        <v>8.4255484455398572E-2</v>
      </c>
      <c r="X57" s="229">
        <v>7.8461271992717376E-3</v>
      </c>
      <c r="Y57" s="229">
        <v>9.697132055419326E-3</v>
      </c>
      <c r="DA57" s="73" t="s">
        <v>2277</v>
      </c>
    </row>
    <row r="58" spans="1:105" ht="12" customHeight="1" x14ac:dyDescent="0.25">
      <c r="A58" s="64" t="s">
        <v>33</v>
      </c>
      <c r="B58" s="229">
        <v>2.7224474498639479E-2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2.7228934602823111E-3</v>
      </c>
      <c r="Y58" s="229">
        <v>2.7228934602850541E-3</v>
      </c>
      <c r="DA58" s="73" t="s">
        <v>2278</v>
      </c>
    </row>
    <row r="59" spans="1:105" ht="12" customHeight="1" x14ac:dyDescent="0.25">
      <c r="A59" s="64" t="s">
        <v>35</v>
      </c>
      <c r="B59" s="229">
        <v>1.4836183776567571</v>
      </c>
      <c r="C59" s="229">
        <v>1.5039589322283831</v>
      </c>
      <c r="D59" s="229">
        <v>1.9897737191172951</v>
      </c>
      <c r="E59" s="229">
        <v>2.1142767862331482</v>
      </c>
      <c r="F59" s="229">
        <v>1.9455816188329531</v>
      </c>
      <c r="G59" s="229">
        <v>1.9245177532055311</v>
      </c>
      <c r="H59" s="229">
        <v>2.0227018275822508</v>
      </c>
      <c r="I59" s="229">
        <v>2.2262192337176891</v>
      </c>
      <c r="J59" s="229">
        <v>2.113978403144718</v>
      </c>
      <c r="K59" s="229">
        <v>1.968725557539569</v>
      </c>
      <c r="L59" s="229">
        <v>2.149734909276201</v>
      </c>
      <c r="M59" s="229">
        <v>2.323669011700956</v>
      </c>
      <c r="N59" s="229">
        <v>2.3865841086941102</v>
      </c>
      <c r="O59" s="229">
        <v>2.2609591193649732</v>
      </c>
      <c r="P59" s="229">
        <v>1.923740377138472</v>
      </c>
      <c r="Q59" s="229">
        <v>1.8095584837675041</v>
      </c>
      <c r="R59" s="229">
        <v>1.8861575569115629</v>
      </c>
      <c r="S59" s="229">
        <v>1.8971642925629131</v>
      </c>
      <c r="T59" s="229">
        <v>2.0911511125283142</v>
      </c>
      <c r="U59" s="229">
        <v>1.907152222106951</v>
      </c>
      <c r="V59" s="229">
        <v>1.959970097254655</v>
      </c>
      <c r="W59" s="229">
        <v>1.955736807251105</v>
      </c>
      <c r="X59" s="229">
        <v>1.7574499123630649</v>
      </c>
      <c r="Y59" s="229">
        <v>2.169335677916131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4.5149408102848801E-2</v>
      </c>
      <c r="C61" s="229">
        <v>2.5885111620026581E-2</v>
      </c>
      <c r="D61" s="229">
        <v>2.949784446246036E-2</v>
      </c>
      <c r="E61" s="229">
        <v>4.334412528456405E-2</v>
      </c>
      <c r="F61" s="229">
        <v>6.7423954086563043E-2</v>
      </c>
      <c r="G61" s="229">
        <v>0.17939700014098681</v>
      </c>
      <c r="H61" s="229">
        <v>8.4280484409919573E-2</v>
      </c>
      <c r="I61" s="229">
        <v>4.8762140945204049E-2</v>
      </c>
      <c r="J61" s="229">
        <v>6.1403455084366551E-2</v>
      </c>
      <c r="K61" s="229">
        <v>4.6956858127128923E-2</v>
      </c>
      <c r="L61" s="229">
        <v>5.5385123288832487E-2</v>
      </c>
      <c r="M61" s="229">
        <v>5.2975189922877253E-2</v>
      </c>
      <c r="N61" s="229">
        <v>3.792610962400865E-2</v>
      </c>
      <c r="O61" s="229">
        <v>0.115583611690251</v>
      </c>
      <c r="P61" s="229">
        <v>0.33772225377886589</v>
      </c>
      <c r="Q61" s="229">
        <v>0.41176919021049768</v>
      </c>
      <c r="R61" s="229">
        <v>0.39972819220557387</v>
      </c>
      <c r="S61" s="229">
        <v>0.39069961090738792</v>
      </c>
      <c r="T61" s="229">
        <v>0.30521415981502398</v>
      </c>
      <c r="U61" s="229">
        <v>0.25404425270953829</v>
      </c>
      <c r="V61" s="229">
        <v>0.35277350128344842</v>
      </c>
      <c r="W61" s="229">
        <v>0.39491265988670482</v>
      </c>
      <c r="X61" s="229">
        <v>0.36240456592137082</v>
      </c>
      <c r="Y61" s="229">
        <v>0.36963003160677149</v>
      </c>
      <c r="DA61" s="73" t="s">
        <v>2281</v>
      </c>
    </row>
    <row r="62" spans="1:105" ht="12" customHeight="1" x14ac:dyDescent="0.25">
      <c r="A62" s="64" t="s">
        <v>39</v>
      </c>
      <c r="B62" s="229">
        <v>0.44687953188313589</v>
      </c>
      <c r="C62" s="229">
        <v>0.38408244284074661</v>
      </c>
      <c r="D62" s="229">
        <v>0.42132328006469172</v>
      </c>
      <c r="E62" s="229">
        <v>0.39576702824661869</v>
      </c>
      <c r="F62" s="229">
        <v>0.40525927524536243</v>
      </c>
      <c r="G62" s="229">
        <v>0.41475152224381839</v>
      </c>
      <c r="H62" s="229">
        <v>0.52282013656890292</v>
      </c>
      <c r="I62" s="229">
        <v>0.54764560891509051</v>
      </c>
      <c r="J62" s="229">
        <v>0.33223915973493501</v>
      </c>
      <c r="K62" s="229">
        <v>0.32712633215031889</v>
      </c>
      <c r="L62" s="229">
        <v>0.36801843802135631</v>
      </c>
      <c r="M62" s="229">
        <v>0.31544437544613779</v>
      </c>
      <c r="N62" s="229">
        <v>0.33004945002890818</v>
      </c>
      <c r="O62" s="229">
        <v>0.39722595848363312</v>
      </c>
      <c r="P62" s="229">
        <v>0.33734935862260101</v>
      </c>
      <c r="Q62" s="229">
        <v>0.30887261762921431</v>
      </c>
      <c r="R62" s="229">
        <v>0.33954169703188541</v>
      </c>
      <c r="S62" s="229">
        <v>0.30303163927562338</v>
      </c>
      <c r="T62" s="229">
        <v>0.29864959116115802</v>
      </c>
      <c r="U62" s="229">
        <v>0.21394751894639891</v>
      </c>
      <c r="V62" s="229">
        <v>0.22270898647398141</v>
      </c>
      <c r="W62" s="229">
        <v>0.24388581887982161</v>
      </c>
      <c r="X62" s="229">
        <v>0.26579080205074562</v>
      </c>
      <c r="Y62" s="229">
        <v>0.23512172264789019</v>
      </c>
      <c r="DA62" s="73" t="s">
        <v>2282</v>
      </c>
    </row>
    <row r="63" spans="1:105" ht="12" customHeight="1" x14ac:dyDescent="0.25">
      <c r="A63" s="166" t="s">
        <v>2203</v>
      </c>
      <c r="B63" s="347">
        <v>0.32427302270247199</v>
      </c>
      <c r="C63" s="347">
        <v>0.31367031806219059</v>
      </c>
      <c r="D63" s="347">
        <v>0.33170074242550912</v>
      </c>
      <c r="E63" s="347">
        <v>0.33170430056785299</v>
      </c>
      <c r="F63" s="347">
        <v>0.32990359834890809</v>
      </c>
      <c r="G63" s="347">
        <v>0.35758163424427603</v>
      </c>
      <c r="H63" s="347">
        <v>0.36943324081123691</v>
      </c>
      <c r="I63" s="347">
        <v>0.40577678801435763</v>
      </c>
      <c r="J63" s="347">
        <v>0.38238687300483798</v>
      </c>
      <c r="K63" s="347">
        <v>0.37373292698020699</v>
      </c>
      <c r="L63" s="347">
        <v>0.38682043884256118</v>
      </c>
      <c r="M63" s="347">
        <v>0.42636873209295151</v>
      </c>
      <c r="N63" s="347">
        <v>0.42852059257863118</v>
      </c>
      <c r="O63" s="347">
        <v>0.45633429183527008</v>
      </c>
      <c r="P63" s="347">
        <v>0.46361575034382357</v>
      </c>
      <c r="Q63" s="347">
        <v>0.47066575614528078</v>
      </c>
      <c r="R63" s="347">
        <v>0.4898754947557773</v>
      </c>
      <c r="S63" s="347">
        <v>0.52115830357420934</v>
      </c>
      <c r="T63" s="347">
        <v>0.51151334157784312</v>
      </c>
      <c r="U63" s="347">
        <v>0.50863889514862148</v>
      </c>
      <c r="V63" s="347">
        <v>0.51696781090042276</v>
      </c>
      <c r="W63" s="347">
        <v>0.54419562104652364</v>
      </c>
      <c r="X63" s="347">
        <v>0.51346491075955314</v>
      </c>
      <c r="Y63" s="347">
        <v>0.51939439019711753</v>
      </c>
      <c r="DA63" s="168" t="s">
        <v>2283</v>
      </c>
    </row>
    <row r="64" spans="1:105" ht="12" customHeight="1" x14ac:dyDescent="0.25">
      <c r="A64" s="60" t="s">
        <v>2205</v>
      </c>
      <c r="B64" s="262">
        <v>0.37674045837326797</v>
      </c>
      <c r="C64" s="262">
        <v>0.36442223414084091</v>
      </c>
      <c r="D64" s="262">
        <v>0.38536998453552512</v>
      </c>
      <c r="E64" s="262">
        <v>0.38537411838596519</v>
      </c>
      <c r="F64" s="262">
        <v>0.38328206221149408</v>
      </c>
      <c r="G64" s="262">
        <v>0.41543840948698141</v>
      </c>
      <c r="H64" s="262">
        <v>0.42920760821120951</v>
      </c>
      <c r="I64" s="262">
        <v>0.47143154814338523</v>
      </c>
      <c r="J64" s="262">
        <v>0.44425714051440601</v>
      </c>
      <c r="K64" s="262">
        <v>0.43420298440581001</v>
      </c>
      <c r="L64" s="262">
        <v>0.44940805813318202</v>
      </c>
      <c r="M64" s="262">
        <v>0.49535527262195261</v>
      </c>
      <c r="N64" s="262">
        <v>0.49785530453633758</v>
      </c>
      <c r="O64" s="262">
        <v>0.5301692655303013</v>
      </c>
      <c r="P64" s="262">
        <v>0.53862886538623922</v>
      </c>
      <c r="Q64" s="262">
        <v>0.54681956344382054</v>
      </c>
      <c r="R64" s="262">
        <v>0.56913744135125699</v>
      </c>
      <c r="S64" s="262">
        <v>0.60548181448239113</v>
      </c>
      <c r="T64" s="262">
        <v>0.59427629583263986</v>
      </c>
      <c r="U64" s="262">
        <v>0.5909367634340168</v>
      </c>
      <c r="V64" s="262">
        <v>0.60061329931090013</v>
      </c>
      <c r="W64" s="262">
        <v>0.63224657422675479</v>
      </c>
      <c r="X64" s="262">
        <v>0.59654362927264404</v>
      </c>
      <c r="Y64" s="262">
        <v>0.60343249959126</v>
      </c>
      <c r="DA64" s="72" t="s">
        <v>2284</v>
      </c>
    </row>
    <row r="65" spans="1:105" ht="12" customHeight="1" x14ac:dyDescent="0.25">
      <c r="A65" s="101" t="s">
        <v>2207</v>
      </c>
      <c r="B65" s="278">
        <v>0.1274909888197327</v>
      </c>
      <c r="C65" s="278">
        <v>0.1233224357668526</v>
      </c>
      <c r="D65" s="278">
        <v>0.13041126669013289</v>
      </c>
      <c r="E65" s="278">
        <v>0.13041266560726161</v>
      </c>
      <c r="F65" s="278">
        <v>0.1297047025934101</v>
      </c>
      <c r="G65" s="278">
        <v>0.1405865827309575</v>
      </c>
      <c r="H65" s="278">
        <v>0.14524615332283691</v>
      </c>
      <c r="I65" s="278">
        <v>0.15953496073434281</v>
      </c>
      <c r="J65" s="278">
        <v>0.15033899565491279</v>
      </c>
      <c r="K65" s="278">
        <v>0.14693661538079081</v>
      </c>
      <c r="L65" s="278">
        <v>0.15208209376383969</v>
      </c>
      <c r="M65" s="278">
        <v>0.16763087722601269</v>
      </c>
      <c r="N65" s="278">
        <v>0.16847690141524391</v>
      </c>
      <c r="O65" s="278">
        <v>0.1794121188792544</v>
      </c>
      <c r="P65" s="278">
        <v>0.18227489277752321</v>
      </c>
      <c r="Q65" s="278">
        <v>0.18504666886707261</v>
      </c>
      <c r="R65" s="278">
        <v>0.19259915827865051</v>
      </c>
      <c r="S65" s="278">
        <v>0.2048982887955294</v>
      </c>
      <c r="T65" s="278">
        <v>0.20110628127113639</v>
      </c>
      <c r="U65" s="278">
        <v>0.19997616562193199</v>
      </c>
      <c r="V65" s="278">
        <v>0.20325075718722449</v>
      </c>
      <c r="W65" s="278">
        <v>0.21395562683685729</v>
      </c>
      <c r="X65" s="278">
        <v>0.20187355905037549</v>
      </c>
      <c r="Y65" s="278">
        <v>0.20420478966086919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7.8450385531511779</v>
      </c>
      <c r="C66" s="261">
        <f t="shared" si="3"/>
        <v>7.4012912632156951</v>
      </c>
      <c r="D66" s="261">
        <f t="shared" si="3"/>
        <v>7.9151741564630127</v>
      </c>
      <c r="E66" s="261">
        <f t="shared" si="3"/>
        <v>7.9896140979188202</v>
      </c>
      <c r="F66" s="261">
        <f t="shared" si="3"/>
        <v>7.8427963378393279</v>
      </c>
      <c r="G66" s="261">
        <f t="shared" si="3"/>
        <v>8.412241465048675</v>
      </c>
      <c r="H66" s="261">
        <f t="shared" si="3"/>
        <v>8.6784104060028913</v>
      </c>
      <c r="I66" s="261">
        <f t="shared" si="3"/>
        <v>9.4457239771824213</v>
      </c>
      <c r="J66" s="261">
        <f t="shared" si="3"/>
        <v>8.7557998531441736</v>
      </c>
      <c r="K66" s="261">
        <f t="shared" si="3"/>
        <v>8.5024873807882972</v>
      </c>
      <c r="L66" s="261">
        <f t="shared" si="3"/>
        <v>8.8840391031282433</v>
      </c>
      <c r="M66" s="261">
        <f t="shared" si="3"/>
        <v>9.7127844592167847</v>
      </c>
      <c r="N66" s="261">
        <f t="shared" si="3"/>
        <v>9.7950376715956722</v>
      </c>
      <c r="O66" s="261">
        <f t="shared" si="3"/>
        <v>10.271405156391051</v>
      </c>
      <c r="P66" s="261">
        <f t="shared" si="3"/>
        <v>10.285045758383326</v>
      </c>
      <c r="Q66" s="261">
        <f t="shared" si="3"/>
        <v>10.403469240817483</v>
      </c>
      <c r="R66" s="261">
        <f t="shared" si="3"/>
        <v>10.79773135029216</v>
      </c>
      <c r="S66" s="261">
        <f t="shared" si="3"/>
        <v>11.35026320156182</v>
      </c>
      <c r="T66" s="261">
        <f t="shared" si="3"/>
        <v>11.191347049620616</v>
      </c>
      <c r="U66" s="261">
        <f t="shared" si="3"/>
        <v>10.947864332851006</v>
      </c>
      <c r="V66" s="261">
        <f t="shared" si="3"/>
        <v>11.209066150627942</v>
      </c>
      <c r="W66" s="261">
        <f t="shared" si="3"/>
        <v>11.715916532913642</v>
      </c>
      <c r="X66" s="261">
        <f t="shared" si="3"/>
        <v>10.999729968340965</v>
      </c>
      <c r="Y66" s="261">
        <f t="shared" si="3"/>
        <v>11.420680649208732</v>
      </c>
      <c r="DA66" s="70"/>
    </row>
    <row r="67" spans="1:105" ht="12" customHeight="1" x14ac:dyDescent="0.25">
      <c r="A67" s="165" t="s">
        <v>2210</v>
      </c>
      <c r="B67" s="346">
        <v>1.4657828781262681</v>
      </c>
      <c r="C67" s="346">
        <v>1.2814375265761291</v>
      </c>
      <c r="D67" s="346">
        <v>1.4150665308890911</v>
      </c>
      <c r="E67" s="346">
        <v>1.4685319698732859</v>
      </c>
      <c r="F67" s="346">
        <v>1.3851435474164351</v>
      </c>
      <c r="G67" s="346">
        <v>1.436082226092888</v>
      </c>
      <c r="H67" s="346">
        <v>1.4719589472234551</v>
      </c>
      <c r="I67" s="346">
        <v>1.5548107376277831</v>
      </c>
      <c r="J67" s="346">
        <v>1.3632906384726811</v>
      </c>
      <c r="K67" s="346">
        <v>1.2927760395851129</v>
      </c>
      <c r="L67" s="346">
        <v>1.3975722427214661</v>
      </c>
      <c r="M67" s="346">
        <v>1.4856156533891789</v>
      </c>
      <c r="N67" s="346">
        <v>1.516362681838592</v>
      </c>
      <c r="O67" s="346">
        <v>1.4983719267407229</v>
      </c>
      <c r="P67" s="346">
        <v>1.4162405265251241</v>
      </c>
      <c r="Q67" s="346">
        <v>1.4110740068340411</v>
      </c>
      <c r="R67" s="346">
        <v>1.44622722400001</v>
      </c>
      <c r="S67" s="346">
        <v>1.4414405590760659</v>
      </c>
      <c r="T67" s="346">
        <v>1.4504625314390529</v>
      </c>
      <c r="U67" s="346">
        <v>1.3142969443082679</v>
      </c>
      <c r="V67" s="346">
        <v>1.39532873974642</v>
      </c>
      <c r="W67" s="346">
        <v>1.4075117401365329</v>
      </c>
      <c r="X67" s="346">
        <v>1.2866872879577089</v>
      </c>
      <c r="Y67" s="346">
        <v>1.514250815931363</v>
      </c>
      <c r="DA67" s="167" t="s">
        <v>2286</v>
      </c>
    </row>
    <row r="68" spans="1:105" ht="12" customHeight="1" x14ac:dyDescent="0.25">
      <c r="A68" s="165" t="s">
        <v>2212</v>
      </c>
      <c r="B68" s="346">
        <v>0.55992456269920632</v>
      </c>
      <c r="C68" s="346">
        <v>0.4907963895311479</v>
      </c>
      <c r="D68" s="346">
        <v>0.54748031698225852</v>
      </c>
      <c r="E68" s="346">
        <v>0.56839096582746795</v>
      </c>
      <c r="F68" s="346">
        <v>0.53727662733552661</v>
      </c>
      <c r="G68" s="346">
        <v>0.55907923639496393</v>
      </c>
      <c r="H68" s="346">
        <v>0.57668517645540174</v>
      </c>
      <c r="I68" s="346">
        <v>0.60893379065630859</v>
      </c>
      <c r="J68" s="346">
        <v>0.53027994725661798</v>
      </c>
      <c r="K68" s="346">
        <v>0.50278385290586802</v>
      </c>
      <c r="L68" s="346">
        <v>0.54467381243751956</v>
      </c>
      <c r="M68" s="346">
        <v>0.57565093575206938</v>
      </c>
      <c r="N68" s="346">
        <v>0.58854031286443631</v>
      </c>
      <c r="O68" s="346">
        <v>0.58376012895627838</v>
      </c>
      <c r="P68" s="346">
        <v>0.54886070592871783</v>
      </c>
      <c r="Q68" s="346">
        <v>0.54593288131466988</v>
      </c>
      <c r="R68" s="346">
        <v>0.56030810252094465</v>
      </c>
      <c r="S68" s="346">
        <v>0.55623233089841984</v>
      </c>
      <c r="T68" s="346">
        <v>0.56138053660987819</v>
      </c>
      <c r="U68" s="346">
        <v>0.50564757945903871</v>
      </c>
      <c r="V68" s="346">
        <v>0.53634874323394188</v>
      </c>
      <c r="W68" s="346">
        <v>0.54239193621856052</v>
      </c>
      <c r="X68" s="346">
        <v>0.49851627492217682</v>
      </c>
      <c r="Y68" s="346">
        <v>0.58549431649600192</v>
      </c>
      <c r="DA68" s="167" t="s">
        <v>2287</v>
      </c>
    </row>
    <row r="69" spans="1:105" ht="12" customHeight="1" x14ac:dyDescent="0.25">
      <c r="A69" s="64" t="s">
        <v>28</v>
      </c>
      <c r="B69" s="229">
        <v>1.666829977457952E-2</v>
      </c>
      <c r="C69" s="229">
        <v>1.165079041730431E-2</v>
      </c>
      <c r="D69" s="229">
        <v>1.3601722222688019E-2</v>
      </c>
      <c r="E69" s="229">
        <v>1.1616429083161369E-2</v>
      </c>
      <c r="F69" s="229">
        <v>9.6271811317027861E-3</v>
      </c>
      <c r="G69" s="229">
        <v>9.0052284418163948E-3</v>
      </c>
      <c r="H69" s="229">
        <v>9.0237001242849876E-3</v>
      </c>
      <c r="I69" s="229">
        <v>9.0780738785388049E-3</v>
      </c>
      <c r="J69" s="229">
        <v>4.6005297383009073E-3</v>
      </c>
      <c r="K69" s="229">
        <v>7.4251449822688564E-3</v>
      </c>
      <c r="L69" s="229">
        <v>6.3468249737047566E-3</v>
      </c>
      <c r="M69" s="229">
        <v>1.086168405628416E-2</v>
      </c>
      <c r="N69" s="229">
        <v>1.085479055152563E-2</v>
      </c>
      <c r="O69" s="229">
        <v>1.045853531499694E-2</v>
      </c>
      <c r="P69" s="229">
        <v>1.0757076107941591E-2</v>
      </c>
      <c r="Q69" s="229">
        <v>8.1616293918899789E-3</v>
      </c>
      <c r="R69" s="229">
        <v>8.5467424897020475E-3</v>
      </c>
      <c r="S69" s="229">
        <v>9.9155034156340315E-3</v>
      </c>
      <c r="T69" s="229">
        <v>8.3849098916001785E-3</v>
      </c>
      <c r="U69" s="229">
        <v>6.740943245014547E-3</v>
      </c>
      <c r="V69" s="229">
        <v>8.7200379745025897E-3</v>
      </c>
      <c r="W69" s="229">
        <v>6.8520290542251564E-3</v>
      </c>
      <c r="X69" s="229">
        <v>4.6739431571176694E-3</v>
      </c>
      <c r="Y69" s="229">
        <v>6.6368255758748581E-3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9.4284630849531363E-3</v>
      </c>
      <c r="C71" s="229">
        <v>4.7598236328011776E-3</v>
      </c>
      <c r="D71" s="229">
        <v>4.748166583314865E-3</v>
      </c>
      <c r="E71" s="229">
        <v>9.4912035300660329E-3</v>
      </c>
      <c r="F71" s="229">
        <v>9.4805922336252298E-3</v>
      </c>
      <c r="G71" s="229">
        <v>1.8860847560450481E-2</v>
      </c>
      <c r="H71" s="229">
        <v>2.3624602134051379E-2</v>
      </c>
      <c r="I71" s="229">
        <v>2.3746330045576261E-2</v>
      </c>
      <c r="J71" s="229">
        <v>1.9254576906162831E-2</v>
      </c>
      <c r="K71" s="229">
        <v>1.9303838141393879E-2</v>
      </c>
      <c r="L71" s="229">
        <v>1.9213598569741652E-2</v>
      </c>
      <c r="M71" s="229">
        <v>1.9355868130262979E-2</v>
      </c>
      <c r="N71" s="229">
        <v>2.4179292087805719E-2</v>
      </c>
      <c r="O71" s="229">
        <v>2.4122070320230619E-2</v>
      </c>
      <c r="P71" s="229">
        <v>1.4376904237519099E-2</v>
      </c>
      <c r="Q71" s="229">
        <v>2.3572872032046829E-2</v>
      </c>
      <c r="R71" s="229">
        <v>2.3621745170669829E-2</v>
      </c>
      <c r="S71" s="229">
        <v>2.245705737344901E-2</v>
      </c>
      <c r="T71" s="229">
        <v>1.8200162058606782E-2</v>
      </c>
      <c r="U71" s="229">
        <v>1.7027629887410582E-2</v>
      </c>
      <c r="V71" s="229">
        <v>1.301332581857347E-2</v>
      </c>
      <c r="W71" s="229">
        <v>1.4965750931471721E-2</v>
      </c>
      <c r="X71" s="229">
        <v>1.6935618278342841E-2</v>
      </c>
      <c r="Y71" s="229">
        <v>2.57842625700587E-2</v>
      </c>
      <c r="DA71" s="73" t="s">
        <v>2290</v>
      </c>
    </row>
    <row r="72" spans="1:105" ht="12" customHeight="1" x14ac:dyDescent="0.25">
      <c r="A72" s="64" t="s">
        <v>159</v>
      </c>
      <c r="B72" s="229">
        <v>2.4419219408699979E-2</v>
      </c>
      <c r="C72" s="229">
        <v>1.651530433746087E-2</v>
      </c>
      <c r="D72" s="229">
        <v>8.2604576935468872E-3</v>
      </c>
      <c r="E72" s="229">
        <v>1.2387668661181231E-2</v>
      </c>
      <c r="F72" s="229">
        <v>1.237684133430059E-2</v>
      </c>
      <c r="G72" s="229">
        <v>2.4635028829579832E-2</v>
      </c>
      <c r="H72" s="229">
        <v>1.645856269097801E-2</v>
      </c>
      <c r="I72" s="229">
        <v>8.3424348913909534E-3</v>
      </c>
      <c r="J72" s="229">
        <v>8.4765184449923474E-3</v>
      </c>
      <c r="K72" s="229">
        <v>1.275209776030892E-2</v>
      </c>
      <c r="L72" s="229">
        <v>1.2685963612973529E-2</v>
      </c>
      <c r="M72" s="229">
        <v>1.2789039016602621E-2</v>
      </c>
      <c r="N72" s="229">
        <v>1.27790292435875E-2</v>
      </c>
      <c r="O72" s="229">
        <v>8.503567927309507E-3</v>
      </c>
      <c r="P72" s="229">
        <v>1.26735520075933E-2</v>
      </c>
      <c r="Q72" s="229">
        <v>1.258442263324892E-2</v>
      </c>
      <c r="R72" s="229">
        <v>8.4102819544302401E-3</v>
      </c>
      <c r="S72" s="229">
        <v>8.5122454308205094E-3</v>
      </c>
      <c r="T72" s="229">
        <v>1.068522002758774E-2</v>
      </c>
      <c r="U72" s="229">
        <v>1.2181820543986361E-2</v>
      </c>
      <c r="V72" s="229">
        <v>1.3780349612361849E-2</v>
      </c>
      <c r="W72" s="229">
        <v>1.5981988941545091E-2</v>
      </c>
      <c r="X72" s="229">
        <v>2.5542246817347729E-2</v>
      </c>
      <c r="Y72" s="229">
        <v>2.8190937151503951E-2</v>
      </c>
      <c r="DA72" s="73" t="s">
        <v>2291</v>
      </c>
    </row>
    <row r="73" spans="1:105" ht="12" customHeight="1" x14ac:dyDescent="0.25">
      <c r="A73" s="64" t="s">
        <v>32</v>
      </c>
      <c r="B73" s="229">
        <v>0.1321363314957551</v>
      </c>
      <c r="C73" s="229">
        <v>9.7352462570554937E-2</v>
      </c>
      <c r="D73" s="229">
        <v>6.1145734006746368E-2</v>
      </c>
      <c r="E73" s="229">
        <v>5.3925083101606493E-2</v>
      </c>
      <c r="F73" s="229">
        <v>5.0273980294591278E-2</v>
      </c>
      <c r="G73" s="229">
        <v>3.2147918986544358E-2</v>
      </c>
      <c r="H73" s="229">
        <v>3.2213861361619273E-2</v>
      </c>
      <c r="I73" s="229">
        <v>3.6080982634977402E-2</v>
      </c>
      <c r="J73" s="229">
        <v>2.5598656733496272E-2</v>
      </c>
      <c r="K73" s="229">
        <v>2.1998077142236679E-2</v>
      </c>
      <c r="L73" s="229">
        <v>2.1736522234355911E-2</v>
      </c>
      <c r="M73" s="229">
        <v>2.5547327261501239E-2</v>
      </c>
      <c r="N73" s="229">
        <v>2.186277591891974E-2</v>
      </c>
      <c r="O73" s="229">
        <v>1.8193210549856832E-2</v>
      </c>
      <c r="P73" s="229">
        <v>2.1526261418556319E-2</v>
      </c>
      <c r="Q73" s="229">
        <v>2.5011132245598582E-2</v>
      </c>
      <c r="R73" s="229">
        <v>2.518898293901364E-2</v>
      </c>
      <c r="S73" s="229">
        <v>2.7311799175128871E-2</v>
      </c>
      <c r="T73" s="229">
        <v>1.6462015495502521E-2</v>
      </c>
      <c r="U73" s="229">
        <v>2.230164125111379E-2</v>
      </c>
      <c r="V73" s="229">
        <v>2.324285315032738E-2</v>
      </c>
      <c r="W73" s="229">
        <v>1.5870839177194191E-2</v>
      </c>
      <c r="X73" s="229">
        <v>1.4779408574805491E-3</v>
      </c>
      <c r="Y73" s="229">
        <v>1.8266065921565479E-3</v>
      </c>
      <c r="DA73" s="73" t="s">
        <v>2292</v>
      </c>
    </row>
    <row r="74" spans="1:105" ht="12" customHeight="1" x14ac:dyDescent="0.25">
      <c r="A74" s="64" t="s">
        <v>33</v>
      </c>
      <c r="B74" s="229">
        <v>5.1281558612395681E-3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5.1289959916675108E-4</v>
      </c>
      <c r="Y74" s="229">
        <v>5.128995991672677E-4</v>
      </c>
      <c r="DA74" s="73" t="s">
        <v>2293</v>
      </c>
    </row>
    <row r="75" spans="1:105" ht="12" customHeight="1" x14ac:dyDescent="0.25">
      <c r="A75" s="64" t="s">
        <v>35</v>
      </c>
      <c r="B75" s="229">
        <v>0.27946274149767159</v>
      </c>
      <c r="C75" s="229">
        <v>0.2832942033006372</v>
      </c>
      <c r="D75" s="229">
        <v>0.37480502188359022</v>
      </c>
      <c r="E75" s="229">
        <v>0.39825712316857081</v>
      </c>
      <c r="F75" s="229">
        <v>0.36648074814581938</v>
      </c>
      <c r="G75" s="229">
        <v>0.36251303938497531</v>
      </c>
      <c r="H75" s="229">
        <v>0.38100754646978691</v>
      </c>
      <c r="I75" s="229">
        <v>0.41934323516011868</v>
      </c>
      <c r="J75" s="229">
        <v>0.39820091804388041</v>
      </c>
      <c r="K75" s="229">
        <v>0.37084027122628999</v>
      </c>
      <c r="L75" s="229">
        <v>0.40493621559773307</v>
      </c>
      <c r="M75" s="229">
        <v>0.43769942602677292</v>
      </c>
      <c r="N75" s="229">
        <v>0.44955046922769931</v>
      </c>
      <c r="O75" s="229">
        <v>0.42588703633467639</v>
      </c>
      <c r="P75" s="229">
        <v>0.36236660843605561</v>
      </c>
      <c r="Q75" s="229">
        <v>0.34085866176230001</v>
      </c>
      <c r="R75" s="229">
        <v>0.35528729603874321</v>
      </c>
      <c r="S75" s="229">
        <v>0.35736058696475931</v>
      </c>
      <c r="T75" s="229">
        <v>0.39390104058705078</v>
      </c>
      <c r="U75" s="229">
        <v>0.35924196981515971</v>
      </c>
      <c r="V75" s="229">
        <v>0.36919104325018431</v>
      </c>
      <c r="W75" s="229">
        <v>0.36839363682292281</v>
      </c>
      <c r="X75" s="229">
        <v>0.33104319678861072</v>
      </c>
      <c r="Y75" s="229">
        <v>0.40862832714209663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8.5045976481820454E-3</v>
      </c>
      <c r="C77" s="229">
        <v>4.875865900725228E-3</v>
      </c>
      <c r="D77" s="229">
        <v>5.5563806743692649E-3</v>
      </c>
      <c r="E77" s="229">
        <v>8.1645443749317308E-3</v>
      </c>
      <c r="F77" s="229">
        <v>1.2700357002455091E-2</v>
      </c>
      <c r="G77" s="229">
        <v>3.3792232713537679E-2</v>
      </c>
      <c r="H77" s="229">
        <v>1.5875548309901739E-2</v>
      </c>
      <c r="I77" s="229">
        <v>9.1851124218112895E-3</v>
      </c>
      <c r="J77" s="229">
        <v>1.1566301788744951E-2</v>
      </c>
      <c r="K77" s="229">
        <v>8.8450591486004589E-3</v>
      </c>
      <c r="L77" s="229">
        <v>1.0432654802328561E-2</v>
      </c>
      <c r="M77" s="229">
        <v>9.9787061350572071E-3</v>
      </c>
      <c r="N77" s="229">
        <v>7.1439763280681107E-3</v>
      </c>
      <c r="O77" s="229">
        <v>2.1771982257443388E-2</v>
      </c>
      <c r="P77" s="229">
        <v>6.3615272179952567E-2</v>
      </c>
      <c r="Q77" s="229">
        <v>7.7563171563196226E-2</v>
      </c>
      <c r="R77" s="229">
        <v>7.5295061135675981E-2</v>
      </c>
      <c r="S77" s="229">
        <v>7.3594386542111839E-2</v>
      </c>
      <c r="T77" s="229">
        <v>5.7491863898674868E-2</v>
      </c>
      <c r="U77" s="229">
        <v>4.7853211036699712E-2</v>
      </c>
      <c r="V77" s="229">
        <v>6.6450410214056788E-2</v>
      </c>
      <c r="W77" s="229">
        <v>7.438798025566741E-2</v>
      </c>
      <c r="X77" s="229">
        <v>6.8264571974108595E-2</v>
      </c>
      <c r="Y77" s="229">
        <v>6.9625601521497119E-2</v>
      </c>
      <c r="DA77" s="73" t="s">
        <v>2296</v>
      </c>
    </row>
    <row r="78" spans="1:105" ht="12" customHeight="1" x14ac:dyDescent="0.25">
      <c r="A78" s="64" t="s">
        <v>39</v>
      </c>
      <c r="B78" s="229">
        <v>8.4176753928125306E-2</v>
      </c>
      <c r="C78" s="229">
        <v>7.2347939371664186E-2</v>
      </c>
      <c r="D78" s="229">
        <v>7.9362833918002876E-2</v>
      </c>
      <c r="E78" s="229">
        <v>7.454891390795032E-2</v>
      </c>
      <c r="F78" s="229">
        <v>7.6336927193032242E-2</v>
      </c>
      <c r="G78" s="229">
        <v>7.8124940478059984E-2</v>
      </c>
      <c r="H78" s="229">
        <v>9.8481355364779477E-2</v>
      </c>
      <c r="I78" s="229">
        <v>0.1031576216238952</v>
      </c>
      <c r="J78" s="229">
        <v>6.2582445601040371E-2</v>
      </c>
      <c r="K78" s="229">
        <v>6.1619364504769188E-2</v>
      </c>
      <c r="L78" s="229">
        <v>6.9322032646682061E-2</v>
      </c>
      <c r="M78" s="229">
        <v>5.9418885125588281E-2</v>
      </c>
      <c r="N78" s="229">
        <v>6.2169979506830342E-2</v>
      </c>
      <c r="O78" s="229">
        <v>7.4823726251764686E-2</v>
      </c>
      <c r="P78" s="229">
        <v>6.3545031541099334E-2</v>
      </c>
      <c r="Q78" s="229">
        <v>5.8180991686389363E-2</v>
      </c>
      <c r="R78" s="229">
        <v>6.3957992792709722E-2</v>
      </c>
      <c r="S78" s="229">
        <v>5.7080751996516327E-2</v>
      </c>
      <c r="T78" s="229">
        <v>5.625532465085524E-2</v>
      </c>
      <c r="U78" s="229">
        <v>4.0300363679654082E-2</v>
      </c>
      <c r="V78" s="229">
        <v>4.1950723213935552E-2</v>
      </c>
      <c r="W78" s="229">
        <v>4.5939711035534257E-2</v>
      </c>
      <c r="X78" s="229">
        <v>5.0065857450001923E-2</v>
      </c>
      <c r="Y78" s="229">
        <v>4.4288856343646897E-2</v>
      </c>
      <c r="DA78" s="73" t="s">
        <v>2297</v>
      </c>
    </row>
    <row r="79" spans="1:105" ht="12" customHeight="1" x14ac:dyDescent="0.25">
      <c r="A79" s="165" t="s">
        <v>2224</v>
      </c>
      <c r="B79" s="346">
        <v>5.8193311123257034</v>
      </c>
      <c r="C79" s="346">
        <v>5.629057347108418</v>
      </c>
      <c r="D79" s="346">
        <v>5.952627308591663</v>
      </c>
      <c r="E79" s="346">
        <v>5.9526911622180663</v>
      </c>
      <c r="F79" s="346">
        <v>5.9203761630873659</v>
      </c>
      <c r="G79" s="346">
        <v>6.417080002560823</v>
      </c>
      <c r="H79" s="346">
        <v>6.6297662823240344</v>
      </c>
      <c r="I79" s="346">
        <v>7.2819794488983289</v>
      </c>
      <c r="J79" s="346">
        <v>6.8622292674148753</v>
      </c>
      <c r="K79" s="346">
        <v>6.7069274882973167</v>
      </c>
      <c r="L79" s="346">
        <v>6.9417930479692576</v>
      </c>
      <c r="M79" s="346">
        <v>7.6515178700755371</v>
      </c>
      <c r="N79" s="346">
        <v>7.6901346768926437</v>
      </c>
      <c r="O79" s="346">
        <v>8.1892731006940487</v>
      </c>
      <c r="P79" s="346">
        <v>8.3199445259294844</v>
      </c>
      <c r="Q79" s="346">
        <v>8.446462352668771</v>
      </c>
      <c r="R79" s="346">
        <v>8.7911960237712048</v>
      </c>
      <c r="S79" s="346">
        <v>9.352590311587333</v>
      </c>
      <c r="T79" s="346">
        <v>9.1795039815716848</v>
      </c>
      <c r="U79" s="346">
        <v>9.1279198090836999</v>
      </c>
      <c r="V79" s="346">
        <v>9.2773886676475801</v>
      </c>
      <c r="W79" s="346">
        <v>9.7660128565585484</v>
      </c>
      <c r="X79" s="346">
        <v>9.2145264054610792</v>
      </c>
      <c r="Y79" s="346">
        <v>9.3209355167813666</v>
      </c>
      <c r="DA79" s="167" t="s">
        <v>2298</v>
      </c>
    </row>
    <row r="80" spans="1:105" ht="12" customHeight="1" x14ac:dyDescent="0.25">
      <c r="A80" s="132" t="s">
        <v>2226</v>
      </c>
      <c r="B80" s="316">
        <v>5.6532286445682516</v>
      </c>
      <c r="C80" s="316">
        <v>5.4683859059315223</v>
      </c>
      <c r="D80" s="316">
        <v>5.7827201377308679</v>
      </c>
      <c r="E80" s="316">
        <v>5.7827821687689509</v>
      </c>
      <c r="F80" s="316">
        <v>5.7513895438763862</v>
      </c>
      <c r="G80" s="316">
        <v>6.2339158547149127</v>
      </c>
      <c r="H80" s="316">
        <v>6.4405313824887749</v>
      </c>
      <c r="I80" s="316">
        <v>7.0741282829698022</v>
      </c>
      <c r="J80" s="316">
        <v>6.6663591246727361</v>
      </c>
      <c r="K80" s="316">
        <v>6.5154901589250667</v>
      </c>
      <c r="L80" s="316">
        <v>6.7436518984672187</v>
      </c>
      <c r="M80" s="316">
        <v>7.4331188864504538</v>
      </c>
      <c r="N80" s="316">
        <v>7.4706334451250438</v>
      </c>
      <c r="O80" s="316">
        <v>7.9555248494072517</v>
      </c>
      <c r="P80" s="316">
        <v>8.0824664909651389</v>
      </c>
      <c r="Q80" s="316">
        <v>8.2053730911165115</v>
      </c>
      <c r="R80" s="316">
        <v>8.5402669520442132</v>
      </c>
      <c r="S80" s="316">
        <v>9.0856372373089691</v>
      </c>
      <c r="T80" s="316">
        <v>8.9174913490718932</v>
      </c>
      <c r="U80" s="316">
        <v>8.8673795551411896</v>
      </c>
      <c r="V80" s="316">
        <v>9.0125820906893903</v>
      </c>
      <c r="W80" s="316">
        <v>9.4872593702361225</v>
      </c>
      <c r="X80" s="316">
        <v>8.9515141200935293</v>
      </c>
      <c r="Y80" s="316">
        <v>9.0548859723816335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0.99999999999999967</v>
      </c>
      <c r="D84" s="232">
        <f t="shared" si="4"/>
        <v>1</v>
      </c>
      <c r="E84" s="232">
        <f t="shared" si="4"/>
        <v>0.99999999999999989</v>
      </c>
      <c r="F84" s="232">
        <f t="shared" si="4"/>
        <v>1.0000000000000002</v>
      </c>
      <c r="G84" s="232">
        <f t="shared" si="4"/>
        <v>1</v>
      </c>
      <c r="H84" s="232">
        <f t="shared" si="4"/>
        <v>0.99999999999999989</v>
      </c>
      <c r="I84" s="232">
        <f t="shared" si="4"/>
        <v>0.99999999999999989</v>
      </c>
      <c r="J84" s="232">
        <f t="shared" si="4"/>
        <v>1</v>
      </c>
      <c r="K84" s="232">
        <f t="shared" si="4"/>
        <v>1</v>
      </c>
      <c r="L84" s="232">
        <f t="shared" si="4"/>
        <v>1.0000000000000002</v>
      </c>
      <c r="M84" s="232">
        <f t="shared" si="4"/>
        <v>1.0000000000000002</v>
      </c>
      <c r="N84" s="232">
        <f t="shared" si="4"/>
        <v>0.99999999999999978</v>
      </c>
      <c r="O84" s="232">
        <f t="shared" si="4"/>
        <v>0.99999999999999956</v>
      </c>
      <c r="P84" s="232">
        <f t="shared" si="4"/>
        <v>1</v>
      </c>
      <c r="Q84" s="232">
        <f t="shared" si="4"/>
        <v>1</v>
      </c>
      <c r="R84" s="232">
        <f t="shared" si="4"/>
        <v>1</v>
      </c>
      <c r="S84" s="232">
        <f t="shared" si="4"/>
        <v>0.99999999999999978</v>
      </c>
      <c r="T84" s="232">
        <f t="shared" si="4"/>
        <v>1</v>
      </c>
      <c r="U84" s="232">
        <f t="shared" si="4"/>
        <v>1</v>
      </c>
      <c r="V84" s="232">
        <f t="shared" si="4"/>
        <v>0.99999999999999989</v>
      </c>
      <c r="W84" s="232">
        <f t="shared" si="4"/>
        <v>1</v>
      </c>
      <c r="X84" s="232">
        <f t="shared" si="4"/>
        <v>0.99999999999999989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1.1406603637624035E-2</v>
      </c>
      <c r="C85" s="299">
        <f t="shared" si="5"/>
        <v>1.2249011024107491E-2</v>
      </c>
      <c r="D85" s="299">
        <f t="shared" si="5"/>
        <v>1.1785860430680386E-2</v>
      </c>
      <c r="E85" s="299">
        <f t="shared" si="5"/>
        <v>1.1462487877597924E-2</v>
      </c>
      <c r="F85" s="299">
        <f t="shared" si="5"/>
        <v>1.1901872867100089E-2</v>
      </c>
      <c r="G85" s="299">
        <f t="shared" si="5"/>
        <v>1.2258790684147175E-2</v>
      </c>
      <c r="H85" s="299">
        <f t="shared" si="5"/>
        <v>1.2281615739243813E-2</v>
      </c>
      <c r="I85" s="299">
        <f t="shared" si="5"/>
        <v>1.2625683447386411E-2</v>
      </c>
      <c r="J85" s="299">
        <f t="shared" si="5"/>
        <v>1.331497787316597E-2</v>
      </c>
      <c r="K85" s="299">
        <f t="shared" si="5"/>
        <v>1.3591195688936363E-2</v>
      </c>
      <c r="L85" s="299">
        <f t="shared" si="5"/>
        <v>1.3181107590227403E-2</v>
      </c>
      <c r="M85" s="299">
        <f t="shared" si="5"/>
        <v>1.3553566610824149E-2</v>
      </c>
      <c r="N85" s="299">
        <f t="shared" si="5"/>
        <v>1.3399995199493989E-2</v>
      </c>
      <c r="O85" s="299">
        <f t="shared" si="5"/>
        <v>1.4047672531056462E-2</v>
      </c>
      <c r="P85" s="299">
        <f t="shared" si="5"/>
        <v>1.474292829490125E-2</v>
      </c>
      <c r="Q85" s="299">
        <f t="shared" si="5"/>
        <v>1.4923628628349006E-2</v>
      </c>
      <c r="R85" s="299">
        <f t="shared" si="5"/>
        <v>1.5052351241316899E-2</v>
      </c>
      <c r="S85" s="299">
        <f t="shared" si="5"/>
        <v>1.5680530713631593E-2</v>
      </c>
      <c r="T85" s="299">
        <f t="shared" si="5"/>
        <v>1.5420568084733145E-2</v>
      </c>
      <c r="U85" s="299">
        <f t="shared" si="5"/>
        <v>1.6321345207916373E-2</v>
      </c>
      <c r="V85" s="299">
        <f t="shared" si="5"/>
        <v>1.5924028352376982E-2</v>
      </c>
      <c r="W85" s="299">
        <f t="shared" si="5"/>
        <v>1.6268524769154118E-2</v>
      </c>
      <c r="X85" s="299">
        <f t="shared" si="5"/>
        <v>1.6498078739216118E-2</v>
      </c>
      <c r="Y85" s="299">
        <f t="shared" si="5"/>
        <v>1.5142672446570761E-2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3.4487757729055259E-3</v>
      </c>
      <c r="C86" s="233">
        <f t="shared" si="6"/>
        <v>3.7034768458732857E-3</v>
      </c>
      <c r="D86" s="233">
        <f t="shared" si="6"/>
        <v>3.5634437039703286E-3</v>
      </c>
      <c r="E86" s="233">
        <f t="shared" si="6"/>
        <v>3.4656723197683862E-3</v>
      </c>
      <c r="F86" s="233">
        <f t="shared" si="6"/>
        <v>3.5985199539033332E-3</v>
      </c>
      <c r="G86" s="233">
        <f t="shared" si="6"/>
        <v>3.7064337167950433E-3</v>
      </c>
      <c r="H86" s="233">
        <f t="shared" si="6"/>
        <v>3.7133348505183966E-3</v>
      </c>
      <c r="I86" s="233">
        <f t="shared" si="6"/>
        <v>3.8173633951911834E-3</v>
      </c>
      <c r="J86" s="233">
        <f t="shared" si="6"/>
        <v>4.0257709099562463E-3</v>
      </c>
      <c r="K86" s="233">
        <f t="shared" si="6"/>
        <v>4.1092851041315982E-3</v>
      </c>
      <c r="L86" s="233">
        <f t="shared" si="6"/>
        <v>3.9852953570942455E-3</v>
      </c>
      <c r="M86" s="233">
        <f t="shared" si="6"/>
        <v>4.0979079881141639E-3</v>
      </c>
      <c r="N86" s="233">
        <f t="shared" si="6"/>
        <v>4.0514758178001702E-3</v>
      </c>
      <c r="O86" s="233">
        <f t="shared" si="6"/>
        <v>4.2473004436673319E-3</v>
      </c>
      <c r="P86" s="233">
        <f t="shared" si="6"/>
        <v>4.4575103633328035E-3</v>
      </c>
      <c r="Q86" s="233">
        <f t="shared" si="6"/>
        <v>4.5121449374750152E-3</v>
      </c>
      <c r="R86" s="233">
        <f t="shared" si="6"/>
        <v>4.5510640972119655E-3</v>
      </c>
      <c r="S86" s="233">
        <f t="shared" si="6"/>
        <v>4.7409935638596488E-3</v>
      </c>
      <c r="T86" s="233">
        <f t="shared" si="6"/>
        <v>4.6623941099916679E-3</v>
      </c>
      <c r="U86" s="233">
        <f t="shared" si="6"/>
        <v>4.934743217395998E-3</v>
      </c>
      <c r="V86" s="233">
        <f t="shared" si="6"/>
        <v>4.8146148435975452E-3</v>
      </c>
      <c r="W86" s="233">
        <f t="shared" si="6"/>
        <v>4.9187730079186852E-3</v>
      </c>
      <c r="X86" s="233">
        <f t="shared" si="6"/>
        <v>4.9881784326774427E-3</v>
      </c>
      <c r="Y86" s="233">
        <f t="shared" si="6"/>
        <v>4.578372627810124E-3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4.3078856046995552E-2</v>
      </c>
      <c r="C87" s="233">
        <f t="shared" si="7"/>
        <v>4.6260341762475857E-2</v>
      </c>
      <c r="D87" s="233">
        <f t="shared" si="7"/>
        <v>4.4511179752803109E-2</v>
      </c>
      <c r="E87" s="233">
        <f t="shared" si="7"/>
        <v>4.3289911783270116E-2</v>
      </c>
      <c r="F87" s="233">
        <f t="shared" si="7"/>
        <v>4.494931920315634E-2</v>
      </c>
      <c r="G87" s="233">
        <f t="shared" si="7"/>
        <v>4.629727620680496E-2</v>
      </c>
      <c r="H87" s="233">
        <f t="shared" si="7"/>
        <v>4.6383478664084155E-2</v>
      </c>
      <c r="I87" s="233">
        <f t="shared" si="7"/>
        <v>4.7682905184052368E-2</v>
      </c>
      <c r="J87" s="233">
        <f t="shared" si="7"/>
        <v>5.0286135408008782E-2</v>
      </c>
      <c r="K87" s="233">
        <f t="shared" si="7"/>
        <v>5.1329315998937655E-2</v>
      </c>
      <c r="L87" s="233">
        <f t="shared" si="7"/>
        <v>4.9780552954993659E-2</v>
      </c>
      <c r="M87" s="233">
        <f t="shared" si="7"/>
        <v>5.1187203790021243E-2</v>
      </c>
      <c r="N87" s="233">
        <f t="shared" si="7"/>
        <v>5.0607216886662497E-2</v>
      </c>
      <c r="O87" s="233">
        <f t="shared" si="7"/>
        <v>5.3053273523473429E-2</v>
      </c>
      <c r="P87" s="233">
        <f t="shared" si="7"/>
        <v>5.5679017690450722E-2</v>
      </c>
      <c r="Q87" s="233">
        <f t="shared" si="7"/>
        <v>5.6361461290626698E-2</v>
      </c>
      <c r="R87" s="233">
        <f t="shared" si="7"/>
        <v>5.6847602747821371E-2</v>
      </c>
      <c r="S87" s="233">
        <f t="shared" si="7"/>
        <v>5.9220022612597061E-2</v>
      </c>
      <c r="T87" s="233">
        <f t="shared" si="7"/>
        <v>5.8238232324822406E-2</v>
      </c>
      <c r="U87" s="233">
        <f t="shared" si="7"/>
        <v>6.1640160650975793E-2</v>
      </c>
      <c r="V87" s="233">
        <f t="shared" si="7"/>
        <v>6.0139630241698584E-2</v>
      </c>
      <c r="W87" s="233">
        <f t="shared" si="7"/>
        <v>6.1440675848131121E-2</v>
      </c>
      <c r="X87" s="233">
        <f t="shared" si="7"/>
        <v>6.2307622990810739E-2</v>
      </c>
      <c r="Y87" s="233">
        <f t="shared" si="7"/>
        <v>5.7188715170303397E-2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2.2833037910099316E-2</v>
      </c>
      <c r="C88" s="233">
        <f t="shared" si="8"/>
        <v>2.4519317227097753E-2</v>
      </c>
      <c r="D88" s="233">
        <f t="shared" si="8"/>
        <v>2.3592210842606168E-2</v>
      </c>
      <c r="E88" s="233">
        <f t="shared" si="8"/>
        <v>2.2944903546044802E-2</v>
      </c>
      <c r="F88" s="233">
        <f t="shared" si="8"/>
        <v>2.382443740565398E-2</v>
      </c>
      <c r="G88" s="233">
        <f t="shared" si="8"/>
        <v>2.453889354933423E-2</v>
      </c>
      <c r="H88" s="233">
        <f t="shared" si="8"/>
        <v>2.4584583341394912E-2</v>
      </c>
      <c r="I88" s="233">
        <f t="shared" si="8"/>
        <v>2.5273316927065245E-2</v>
      </c>
      <c r="J88" s="233">
        <f t="shared" si="8"/>
        <v>2.6653104132358458E-2</v>
      </c>
      <c r="K88" s="233">
        <f t="shared" si="8"/>
        <v>2.7206019974733077E-2</v>
      </c>
      <c r="L88" s="233">
        <f t="shared" si="8"/>
        <v>2.638513083000843E-2</v>
      </c>
      <c r="M88" s="233">
        <f t="shared" si="8"/>
        <v>2.7130696399517019E-2</v>
      </c>
      <c r="N88" s="233">
        <f t="shared" si="8"/>
        <v>2.682328658953265E-2</v>
      </c>
      <c r="O88" s="233">
        <f t="shared" si="8"/>
        <v>2.8119767254145139E-2</v>
      </c>
      <c r="P88" s="233">
        <f t="shared" si="8"/>
        <v>2.9511487499487999E-2</v>
      </c>
      <c r="Q88" s="233">
        <f t="shared" si="8"/>
        <v>2.9873202317943805E-2</v>
      </c>
      <c r="R88" s="233">
        <f t="shared" si="8"/>
        <v>3.0130871331013418E-2</v>
      </c>
      <c r="S88" s="233">
        <f t="shared" si="8"/>
        <v>3.1388322379667113E-2</v>
      </c>
      <c r="T88" s="233">
        <f t="shared" si="8"/>
        <v>3.0867945171041345E-2</v>
      </c>
      <c r="U88" s="233">
        <f t="shared" si="8"/>
        <v>3.2671065438528532E-2</v>
      </c>
      <c r="V88" s="233">
        <f t="shared" si="8"/>
        <v>3.1875740983234126E-2</v>
      </c>
      <c r="W88" s="233">
        <f t="shared" si="8"/>
        <v>3.2565332731493056E-2</v>
      </c>
      <c r="X88" s="233">
        <f t="shared" si="8"/>
        <v>3.3024839756314261E-2</v>
      </c>
      <c r="Y88" s="233">
        <f t="shared" si="8"/>
        <v>3.0311670766951109E-2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2.9060800426942035E-2</v>
      </c>
      <c r="C89" s="300">
        <f t="shared" si="9"/>
        <v>2.9096352605037509E-2</v>
      </c>
      <c r="D89" s="300">
        <f t="shared" si="9"/>
        <v>2.9005195853077075E-2</v>
      </c>
      <c r="E89" s="300">
        <f t="shared" si="9"/>
        <v>2.9036917567541079E-2</v>
      </c>
      <c r="F89" s="300">
        <f t="shared" si="9"/>
        <v>2.8924371876898083E-2</v>
      </c>
      <c r="G89" s="300">
        <f t="shared" si="9"/>
        <v>2.8784276762716617E-2</v>
      </c>
      <c r="H89" s="300">
        <f t="shared" si="9"/>
        <v>2.8718237188763623E-2</v>
      </c>
      <c r="I89" s="300">
        <f t="shared" si="9"/>
        <v>2.878686999881834E-2</v>
      </c>
      <c r="J89" s="300">
        <f t="shared" si="9"/>
        <v>2.8972107427960508E-2</v>
      </c>
      <c r="K89" s="300">
        <f t="shared" si="9"/>
        <v>2.9036220597468597E-2</v>
      </c>
      <c r="L89" s="300">
        <f t="shared" si="9"/>
        <v>2.8896688753085313E-2</v>
      </c>
      <c r="M89" s="300">
        <f t="shared" si="9"/>
        <v>2.906975248041296E-2</v>
      </c>
      <c r="N89" s="300">
        <f t="shared" si="9"/>
        <v>2.9001529322433883E-2</v>
      </c>
      <c r="O89" s="300">
        <f t="shared" si="9"/>
        <v>2.9230539653414583E-2</v>
      </c>
      <c r="P89" s="300">
        <f t="shared" si="9"/>
        <v>2.9808780753726689E-2</v>
      </c>
      <c r="Q89" s="300">
        <f t="shared" si="9"/>
        <v>3.0064517476457473E-2</v>
      </c>
      <c r="R89" s="300">
        <f t="shared" si="9"/>
        <v>3.017315307431092E-2</v>
      </c>
      <c r="S89" s="300">
        <f t="shared" si="9"/>
        <v>3.0806681799826246E-2</v>
      </c>
      <c r="T89" s="300">
        <f t="shared" si="9"/>
        <v>3.1134024049528423E-2</v>
      </c>
      <c r="U89" s="300">
        <f t="shared" si="9"/>
        <v>3.2176423302858984E-2</v>
      </c>
      <c r="V89" s="300">
        <f t="shared" si="9"/>
        <v>3.1918847111017695E-2</v>
      </c>
      <c r="W89" s="300">
        <f t="shared" si="9"/>
        <v>3.3273264414777431E-2</v>
      </c>
      <c r="X89" s="300">
        <f t="shared" si="9"/>
        <v>3.3903832924593987E-2</v>
      </c>
      <c r="Y89" s="300">
        <f t="shared" si="9"/>
        <v>3.2749820606764082E-2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6.9242307094128944E-2</v>
      </c>
      <c r="C90" s="301">
        <f t="shared" si="10"/>
        <v>6.910576553034696E-2</v>
      </c>
      <c r="D90" s="301">
        <f t="shared" si="10"/>
        <v>6.9369598808651428E-2</v>
      </c>
      <c r="E90" s="301">
        <f t="shared" si="10"/>
        <v>6.9640146505663733E-2</v>
      </c>
      <c r="F90" s="301">
        <f t="shared" si="10"/>
        <v>6.9359167496069657E-2</v>
      </c>
      <c r="G90" s="301">
        <f t="shared" si="10"/>
        <v>6.9297751311341999E-2</v>
      </c>
      <c r="H90" s="301">
        <f t="shared" si="10"/>
        <v>6.9112367298309121E-2</v>
      </c>
      <c r="I90" s="301">
        <f t="shared" si="10"/>
        <v>6.9184426436144197E-2</v>
      </c>
      <c r="J90" s="301">
        <f t="shared" si="10"/>
        <v>6.9750532463321066E-2</v>
      </c>
      <c r="K90" s="301">
        <f t="shared" si="10"/>
        <v>6.9859126677201733E-2</v>
      </c>
      <c r="L90" s="301">
        <f t="shared" si="10"/>
        <v>6.9634946013898497E-2</v>
      </c>
      <c r="M90" s="301">
        <f t="shared" si="10"/>
        <v>6.9913885768275605E-2</v>
      </c>
      <c r="N90" s="301">
        <f t="shared" si="10"/>
        <v>6.9819900567071963E-2</v>
      </c>
      <c r="O90" s="301">
        <f t="shared" si="10"/>
        <v>7.0306057051670617E-2</v>
      </c>
      <c r="P90" s="301">
        <f t="shared" si="10"/>
        <v>7.1503575591146437E-2</v>
      </c>
      <c r="Q90" s="301">
        <f t="shared" si="10"/>
        <v>7.1927047501473121E-2</v>
      </c>
      <c r="R90" s="301">
        <f t="shared" si="10"/>
        <v>7.2156721036901003E-2</v>
      </c>
      <c r="S90" s="301">
        <f t="shared" si="10"/>
        <v>7.3471402872241395E-2</v>
      </c>
      <c r="T90" s="301">
        <f t="shared" si="10"/>
        <v>7.273045183664098E-2</v>
      </c>
      <c r="U90" s="301">
        <f t="shared" si="10"/>
        <v>7.4740468606577848E-2</v>
      </c>
      <c r="V90" s="301">
        <f t="shared" si="10"/>
        <v>7.391448482288393E-2</v>
      </c>
      <c r="W90" s="301">
        <f t="shared" si="10"/>
        <v>7.4985626831496288E-2</v>
      </c>
      <c r="X90" s="301">
        <f t="shared" si="10"/>
        <v>7.5807613782686634E-2</v>
      </c>
      <c r="Y90" s="301">
        <f t="shared" si="10"/>
        <v>7.2186579553453034E-2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5.6581950721008037E-2</v>
      </c>
      <c r="C91" s="302">
        <f t="shared" si="11"/>
        <v>5.3094877538859594E-2</v>
      </c>
      <c r="D91" s="302">
        <f t="shared" si="11"/>
        <v>5.4930098351337941E-2</v>
      </c>
      <c r="E91" s="302">
        <f t="shared" si="11"/>
        <v>5.6490629917990046E-2</v>
      </c>
      <c r="F91" s="302">
        <f t="shared" si="11"/>
        <v>5.4259154529918807E-2</v>
      </c>
      <c r="G91" s="302">
        <f t="shared" si="11"/>
        <v>5.2139654403177776E-2</v>
      </c>
      <c r="H91" s="302">
        <f t="shared" si="11"/>
        <v>5.1767247603598208E-2</v>
      </c>
      <c r="I91" s="302">
        <f t="shared" si="11"/>
        <v>5.0355249538514314E-2</v>
      </c>
      <c r="J91" s="302">
        <f t="shared" si="11"/>
        <v>4.8009140127806278E-2</v>
      </c>
      <c r="K91" s="302">
        <f t="shared" si="11"/>
        <v>4.6613965298149297E-2</v>
      </c>
      <c r="L91" s="302">
        <f t="shared" si="11"/>
        <v>4.8483994985674739E-2</v>
      </c>
      <c r="M91" s="302">
        <f t="shared" si="11"/>
        <v>4.7244108718636629E-2</v>
      </c>
      <c r="N91" s="302">
        <f t="shared" si="11"/>
        <v>4.7985184853738316E-2</v>
      </c>
      <c r="O91" s="302">
        <f t="shared" si="11"/>
        <v>4.3842392024066805E-2</v>
      </c>
      <c r="P91" s="302">
        <f t="shared" si="11"/>
        <v>3.9242366857866202E-2</v>
      </c>
      <c r="Q91" s="302">
        <f t="shared" si="11"/>
        <v>3.8032203554831653E-2</v>
      </c>
      <c r="R91" s="302">
        <f t="shared" si="11"/>
        <v>3.7256814673513529E-2</v>
      </c>
      <c r="S91" s="302">
        <f t="shared" si="11"/>
        <v>3.4203949491431275E-2</v>
      </c>
      <c r="T91" s="302">
        <f t="shared" si="11"/>
        <v>3.6024638615552586E-2</v>
      </c>
      <c r="U91" s="302">
        <f t="shared" si="11"/>
        <v>3.1814769153514805E-2</v>
      </c>
      <c r="V91" s="302">
        <f t="shared" si="11"/>
        <v>3.3519640629583465E-2</v>
      </c>
      <c r="W91" s="302">
        <f t="shared" si="11"/>
        <v>3.1035991353208111E-2</v>
      </c>
      <c r="X91" s="302">
        <f t="shared" si="11"/>
        <v>2.9203386793194185E-2</v>
      </c>
      <c r="Y91" s="302">
        <f t="shared" si="11"/>
        <v>3.7528129214930685E-2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1.1368009099533047E-2</v>
      </c>
      <c r="C92" s="302">
        <f t="shared" si="12"/>
        <v>1.4623097505900694E-2</v>
      </c>
      <c r="D92" s="302">
        <f t="shared" si="12"/>
        <v>1.310418408459086E-2</v>
      </c>
      <c r="E92" s="302">
        <f t="shared" si="12"/>
        <v>1.1850837732182821E-2</v>
      </c>
      <c r="F92" s="302">
        <f t="shared" si="12"/>
        <v>1.3751552597136915E-2</v>
      </c>
      <c r="G92" s="302">
        <f t="shared" si="12"/>
        <v>1.5769198405029956E-2</v>
      </c>
      <c r="H92" s="302">
        <f t="shared" si="12"/>
        <v>1.5953635154693037E-2</v>
      </c>
      <c r="I92" s="302">
        <f t="shared" si="12"/>
        <v>1.7398710117264751E-2</v>
      </c>
      <c r="J92" s="302">
        <f t="shared" si="12"/>
        <v>2.0232829760804965E-2</v>
      </c>
      <c r="K92" s="302">
        <f t="shared" si="12"/>
        <v>2.1705303832371299E-2</v>
      </c>
      <c r="L92" s="302">
        <f t="shared" si="12"/>
        <v>1.9657555711066317E-2</v>
      </c>
      <c r="M92" s="302">
        <f t="shared" si="12"/>
        <v>2.1134182808500018E-2</v>
      </c>
      <c r="N92" s="302">
        <f t="shared" si="12"/>
        <v>2.0316520831464003E-2</v>
      </c>
      <c r="O92" s="302">
        <f t="shared" si="12"/>
        <v>2.4872089491842723E-2</v>
      </c>
      <c r="P92" s="302">
        <f t="shared" si="12"/>
        <v>3.0590861994504143E-2</v>
      </c>
      <c r="Q92" s="302">
        <f t="shared" si="12"/>
        <v>3.2204024191471836E-2</v>
      </c>
      <c r="R92" s="302">
        <f t="shared" si="12"/>
        <v>3.319450257223281E-2</v>
      </c>
      <c r="S92" s="302">
        <f t="shared" si="12"/>
        <v>3.749087800745967E-2</v>
      </c>
      <c r="T92" s="302">
        <f t="shared" si="12"/>
        <v>3.4958691136847027E-2</v>
      </c>
      <c r="U92" s="302">
        <f t="shared" si="12"/>
        <v>4.1076520972698961E-2</v>
      </c>
      <c r="V92" s="302">
        <f t="shared" si="12"/>
        <v>3.8590680984030158E-2</v>
      </c>
      <c r="W92" s="302">
        <f t="shared" si="12"/>
        <v>4.2106441456768527E-2</v>
      </c>
      <c r="X92" s="302">
        <f t="shared" si="12"/>
        <v>4.4735024924143489E-2</v>
      </c>
      <c r="Y92" s="302">
        <f t="shared" si="12"/>
        <v>3.294281332045236E-2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1.2923472735878573E-3</v>
      </c>
      <c r="C93" s="302">
        <f t="shared" si="13"/>
        <v>1.3877904855866686E-3</v>
      </c>
      <c r="D93" s="302">
        <f t="shared" si="13"/>
        <v>1.3353163727226232E-3</v>
      </c>
      <c r="E93" s="302">
        <f t="shared" si="13"/>
        <v>1.298678855490866E-3</v>
      </c>
      <c r="F93" s="302">
        <f t="shared" si="13"/>
        <v>1.3484603690139263E-3</v>
      </c>
      <c r="G93" s="302">
        <f t="shared" si="13"/>
        <v>1.3888985031342588E-3</v>
      </c>
      <c r="H93" s="302">
        <f t="shared" si="13"/>
        <v>1.3914845400178717E-3</v>
      </c>
      <c r="I93" s="302">
        <f t="shared" si="13"/>
        <v>1.4304667803651241E-3</v>
      </c>
      <c r="J93" s="302">
        <f t="shared" si="13"/>
        <v>1.5085625747098357E-3</v>
      </c>
      <c r="K93" s="302">
        <f t="shared" si="13"/>
        <v>1.5398575466811437E-3</v>
      </c>
      <c r="L93" s="302">
        <f t="shared" si="13"/>
        <v>1.4933953171574262E-3</v>
      </c>
      <c r="M93" s="302">
        <f t="shared" si="13"/>
        <v>1.535594241138946E-3</v>
      </c>
      <c r="N93" s="302">
        <f t="shared" si="13"/>
        <v>1.5181948818696414E-3</v>
      </c>
      <c r="O93" s="302">
        <f t="shared" si="13"/>
        <v>1.5915755357610879E-3</v>
      </c>
      <c r="P93" s="302">
        <f t="shared" si="13"/>
        <v>1.6703467387760996E-3</v>
      </c>
      <c r="Q93" s="302">
        <f t="shared" si="13"/>
        <v>1.6908197551696344E-3</v>
      </c>
      <c r="R93" s="302">
        <f t="shared" si="13"/>
        <v>1.7054037911546714E-3</v>
      </c>
      <c r="S93" s="302">
        <f t="shared" si="13"/>
        <v>1.7765753733504426E-3</v>
      </c>
      <c r="T93" s="302">
        <f t="shared" si="13"/>
        <v>1.7471220842413624E-3</v>
      </c>
      <c r="U93" s="302">
        <f t="shared" si="13"/>
        <v>1.8491784803640785E-3</v>
      </c>
      <c r="V93" s="302">
        <f t="shared" si="13"/>
        <v>1.8041632092703072E-3</v>
      </c>
      <c r="W93" s="302">
        <f t="shared" si="13"/>
        <v>1.8431940215196435E-3</v>
      </c>
      <c r="X93" s="302">
        <f t="shared" si="13"/>
        <v>1.8692020653489549E-3</v>
      </c>
      <c r="Y93" s="302">
        <f t="shared" si="13"/>
        <v>1.7156370180699983E-3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3.1473775951876788E-2</v>
      </c>
      <c r="C94" s="301">
        <f t="shared" si="14"/>
        <v>3.1411711604703157E-2</v>
      </c>
      <c r="D94" s="301">
        <f t="shared" si="14"/>
        <v>3.1531635822114289E-2</v>
      </c>
      <c r="E94" s="301">
        <f t="shared" si="14"/>
        <v>3.1654612048028982E-2</v>
      </c>
      <c r="F94" s="301">
        <f t="shared" si="14"/>
        <v>3.1526894316395299E-2</v>
      </c>
      <c r="G94" s="301">
        <f t="shared" si="14"/>
        <v>3.1498977868791814E-2</v>
      </c>
      <c r="H94" s="301">
        <f t="shared" si="14"/>
        <v>3.1414712408322332E-2</v>
      </c>
      <c r="I94" s="301">
        <f t="shared" si="14"/>
        <v>3.1447466561883713E-2</v>
      </c>
      <c r="J94" s="301">
        <f t="shared" si="14"/>
        <v>3.1704787483327765E-2</v>
      </c>
      <c r="K94" s="301">
        <f t="shared" si="14"/>
        <v>3.175414848963716E-2</v>
      </c>
      <c r="L94" s="301">
        <f t="shared" si="14"/>
        <v>3.1652248188135675E-2</v>
      </c>
      <c r="M94" s="301">
        <f t="shared" si="14"/>
        <v>3.1779038985579815E-2</v>
      </c>
      <c r="N94" s="301">
        <f t="shared" si="14"/>
        <v>3.1736318439578172E-2</v>
      </c>
      <c r="O94" s="301">
        <f t="shared" si="14"/>
        <v>3.1957298659850274E-2</v>
      </c>
      <c r="P94" s="301">
        <f t="shared" si="14"/>
        <v>3.2501625268702927E-2</v>
      </c>
      <c r="Q94" s="301">
        <f t="shared" si="14"/>
        <v>3.2694112500669614E-2</v>
      </c>
      <c r="R94" s="301">
        <f t="shared" si="14"/>
        <v>3.2798509562227705E-2</v>
      </c>
      <c r="S94" s="301">
        <f t="shared" si="14"/>
        <v>3.3396092214655178E-2</v>
      </c>
      <c r="T94" s="301">
        <f t="shared" si="14"/>
        <v>3.305929628938227E-2</v>
      </c>
      <c r="U94" s="301">
        <f t="shared" si="14"/>
        <v>3.3972940275717199E-2</v>
      </c>
      <c r="V94" s="301">
        <f t="shared" si="14"/>
        <v>3.3597493101310869E-2</v>
      </c>
      <c r="W94" s="301">
        <f t="shared" si="14"/>
        <v>3.408437583249832E-2</v>
      </c>
      <c r="X94" s="301">
        <f t="shared" si="14"/>
        <v>3.4458006264857566E-2</v>
      </c>
      <c r="Y94" s="301">
        <f t="shared" si="14"/>
        <v>3.2812081615205935E-2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2.5719068509549105E-2</v>
      </c>
      <c r="C95" s="302">
        <f t="shared" si="15"/>
        <v>2.413403524493617E-2</v>
      </c>
      <c r="D95" s="302">
        <f t="shared" si="15"/>
        <v>2.4968226523335434E-2</v>
      </c>
      <c r="E95" s="302">
        <f t="shared" si="15"/>
        <v>2.5677559053631848E-2</v>
      </c>
      <c r="F95" s="302">
        <f t="shared" si="15"/>
        <v>2.4663252059054008E-2</v>
      </c>
      <c r="G95" s="302">
        <f t="shared" si="15"/>
        <v>2.3699842910535351E-2</v>
      </c>
      <c r="H95" s="302">
        <f t="shared" si="15"/>
        <v>2.3530567092544641E-2</v>
      </c>
      <c r="I95" s="302">
        <f t="shared" si="15"/>
        <v>2.2888749790233778E-2</v>
      </c>
      <c r="J95" s="302">
        <f t="shared" si="15"/>
        <v>2.1822336421730124E-2</v>
      </c>
      <c r="K95" s="302">
        <f t="shared" si="15"/>
        <v>2.1188166044613314E-2</v>
      </c>
      <c r="L95" s="302">
        <f t="shared" si="15"/>
        <v>2.2038179538943069E-2</v>
      </c>
      <c r="M95" s="302">
        <f t="shared" si="15"/>
        <v>2.1474594872107556E-2</v>
      </c>
      <c r="N95" s="302">
        <f t="shared" si="15"/>
        <v>2.1811447660790153E-2</v>
      </c>
      <c r="O95" s="302">
        <f t="shared" si="15"/>
        <v>1.992836001093946E-2</v>
      </c>
      <c r="P95" s="302">
        <f t="shared" si="15"/>
        <v>1.7837439480848268E-2</v>
      </c>
      <c r="Q95" s="302">
        <f t="shared" si="15"/>
        <v>1.7287365252196204E-2</v>
      </c>
      <c r="R95" s="302">
        <f t="shared" si="15"/>
        <v>1.6934915760687955E-2</v>
      </c>
      <c r="S95" s="302">
        <f t="shared" si="15"/>
        <v>1.5547249768832396E-2</v>
      </c>
      <c r="T95" s="302">
        <f t="shared" si="15"/>
        <v>1.6374835734342084E-2</v>
      </c>
      <c r="U95" s="302">
        <f t="shared" si="15"/>
        <v>1.4461258706143097E-2</v>
      </c>
      <c r="V95" s="302">
        <f t="shared" si="15"/>
        <v>1.5236200286174298E-2</v>
      </c>
      <c r="W95" s="302">
        <f t="shared" si="15"/>
        <v>1.410726879691278E-2</v>
      </c>
      <c r="X95" s="302">
        <f t="shared" si="15"/>
        <v>1.3274266724179178E-2</v>
      </c>
      <c r="Y95" s="302">
        <f t="shared" si="15"/>
        <v>1.705824055224122E-2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5.1672768634241101E-3</v>
      </c>
      <c r="C96" s="302">
        <f t="shared" si="16"/>
        <v>6.6468625026821319E-3</v>
      </c>
      <c r="D96" s="302">
        <f t="shared" si="16"/>
        <v>5.9564473111776602E-3</v>
      </c>
      <c r="E96" s="302">
        <f t="shared" si="16"/>
        <v>5.3867444237194646E-3</v>
      </c>
      <c r="F96" s="302">
        <f t="shared" si="16"/>
        <v>6.2507057259713252E-3</v>
      </c>
      <c r="G96" s="302">
        <f t="shared" si="16"/>
        <v>7.167817456831798E-3</v>
      </c>
      <c r="H96" s="302">
        <f t="shared" si="16"/>
        <v>7.2516523430422889E-3</v>
      </c>
      <c r="I96" s="302">
        <f t="shared" si="16"/>
        <v>7.9085045987567042E-3</v>
      </c>
      <c r="J96" s="302">
        <f t="shared" si="16"/>
        <v>9.1967408003658969E-3</v>
      </c>
      <c r="K96" s="302">
        <f t="shared" si="16"/>
        <v>9.8660471965324129E-3</v>
      </c>
      <c r="L96" s="302">
        <f t="shared" si="16"/>
        <v>8.9352525959392332E-3</v>
      </c>
      <c r="M96" s="302">
        <f t="shared" si="16"/>
        <v>9.6064467311363713E-3</v>
      </c>
      <c r="N96" s="302">
        <f t="shared" si="16"/>
        <v>9.2347821961199991E-3</v>
      </c>
      <c r="O96" s="302">
        <f t="shared" si="16"/>
        <v>1.1305495223564865E-2</v>
      </c>
      <c r="P96" s="302">
        <f t="shared" si="16"/>
        <v>1.3904937270229154E-2</v>
      </c>
      <c r="Q96" s="302">
        <f t="shared" si="16"/>
        <v>1.4638192814305387E-2</v>
      </c>
      <c r="R96" s="302">
        <f t="shared" si="16"/>
        <v>1.5088410260105812E-2</v>
      </c>
      <c r="S96" s="302">
        <f t="shared" si="16"/>
        <v>1.7041308185208943E-2</v>
      </c>
      <c r="T96" s="302">
        <f t="shared" si="16"/>
        <v>1.5890314153112293E-2</v>
      </c>
      <c r="U96" s="302">
        <f t="shared" si="16"/>
        <v>1.867114589668134E-2</v>
      </c>
      <c r="V96" s="302">
        <f t="shared" si="16"/>
        <v>1.7541218629104609E-2</v>
      </c>
      <c r="W96" s="302">
        <f t="shared" si="16"/>
        <v>1.9139291571258429E-2</v>
      </c>
      <c r="X96" s="302">
        <f t="shared" si="16"/>
        <v>2.0334102238247043E-2</v>
      </c>
      <c r="Y96" s="302">
        <f t="shared" si="16"/>
        <v>1.4974006054751078E-2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5.8743057890357168E-4</v>
      </c>
      <c r="C97" s="302">
        <f t="shared" si="17"/>
        <v>6.3081385708484952E-4</v>
      </c>
      <c r="D97" s="302">
        <f t="shared" si="17"/>
        <v>6.0696198760119228E-4</v>
      </c>
      <c r="E97" s="302">
        <f t="shared" si="17"/>
        <v>5.9030857067766669E-4</v>
      </c>
      <c r="F97" s="302">
        <f t="shared" si="17"/>
        <v>6.1293653136996649E-4</v>
      </c>
      <c r="G97" s="302">
        <f t="shared" si="17"/>
        <v>6.3131750142466324E-4</v>
      </c>
      <c r="H97" s="302">
        <f t="shared" si="17"/>
        <v>6.3249297273539615E-4</v>
      </c>
      <c r="I97" s="302">
        <f t="shared" si="17"/>
        <v>6.5021217289323808E-4</v>
      </c>
      <c r="J97" s="302">
        <f t="shared" si="17"/>
        <v>6.8571026123174313E-4</v>
      </c>
      <c r="K97" s="302">
        <f t="shared" si="17"/>
        <v>6.9993524849142877E-4</v>
      </c>
      <c r="L97" s="302">
        <f t="shared" si="17"/>
        <v>6.7881605325337529E-4</v>
      </c>
      <c r="M97" s="302">
        <f t="shared" si="17"/>
        <v>6.979973823358841E-4</v>
      </c>
      <c r="N97" s="302">
        <f t="shared" si="17"/>
        <v>6.9008858266801859E-4</v>
      </c>
      <c r="O97" s="302">
        <f t="shared" si="17"/>
        <v>7.2344342534594926E-4</v>
      </c>
      <c r="P97" s="302">
        <f t="shared" si="17"/>
        <v>7.5924851762549967E-4</v>
      </c>
      <c r="Q97" s="302">
        <f t="shared" si="17"/>
        <v>7.6855443416801595E-4</v>
      </c>
      <c r="R97" s="302">
        <f t="shared" si="17"/>
        <v>7.7518354143394134E-4</v>
      </c>
      <c r="S97" s="302">
        <f t="shared" si="17"/>
        <v>8.0753426061383742E-4</v>
      </c>
      <c r="T97" s="302">
        <f t="shared" si="17"/>
        <v>7.9414640192789214E-4</v>
      </c>
      <c r="U97" s="302">
        <f t="shared" si="17"/>
        <v>8.4053567289276267E-4</v>
      </c>
      <c r="V97" s="302">
        <f t="shared" si="17"/>
        <v>8.2007418603195737E-4</v>
      </c>
      <c r="W97" s="302">
        <f t="shared" si="17"/>
        <v>8.3781546432711094E-4</v>
      </c>
      <c r="X97" s="302">
        <f t="shared" si="17"/>
        <v>8.4963730243134265E-4</v>
      </c>
      <c r="Y97" s="302">
        <f t="shared" si="17"/>
        <v>7.7983500821363538E-4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0.53644367783653568</v>
      </c>
      <c r="C98" s="301">
        <f t="shared" si="18"/>
        <v>0.52200906089502441</v>
      </c>
      <c r="D98" s="301">
        <f t="shared" si="18"/>
        <v>0.52982499326026533</v>
      </c>
      <c r="E98" s="301">
        <f t="shared" si="18"/>
        <v>0.53496335598677358</v>
      </c>
      <c r="F98" s="301">
        <f t="shared" si="18"/>
        <v>0.52792871368623528</v>
      </c>
      <c r="G98" s="301">
        <f t="shared" si="18"/>
        <v>0.52202928758502321</v>
      </c>
      <c r="H98" s="301">
        <f t="shared" si="18"/>
        <v>0.52216457478581646</v>
      </c>
      <c r="I98" s="301">
        <f t="shared" si="18"/>
        <v>0.51604414116201469</v>
      </c>
      <c r="J98" s="301">
        <f t="shared" si="18"/>
        <v>0.50291172333236167</v>
      </c>
      <c r="K98" s="301">
        <f t="shared" si="18"/>
        <v>0.49799697659095293</v>
      </c>
      <c r="L98" s="301">
        <f t="shared" si="18"/>
        <v>0.5055080405574075</v>
      </c>
      <c r="M98" s="301">
        <f t="shared" si="18"/>
        <v>0.49839828866214825</v>
      </c>
      <c r="N98" s="301">
        <f t="shared" si="18"/>
        <v>0.50125445179481487</v>
      </c>
      <c r="O98" s="301">
        <f t="shared" si="18"/>
        <v>0.48944599514177717</v>
      </c>
      <c r="P98" s="301">
        <f t="shared" si="18"/>
        <v>0.47537549686655262</v>
      </c>
      <c r="Q98" s="301">
        <f t="shared" si="18"/>
        <v>0.47146576762388576</v>
      </c>
      <c r="R98" s="301">
        <f t="shared" si="18"/>
        <v>0.46891552585594937</v>
      </c>
      <c r="S98" s="301">
        <f t="shared" si="18"/>
        <v>0.45582317858354954</v>
      </c>
      <c r="T98" s="301">
        <f t="shared" si="18"/>
        <v>0.46094577621537364</v>
      </c>
      <c r="U98" s="301">
        <f t="shared" si="18"/>
        <v>0.44191973543629293</v>
      </c>
      <c r="V98" s="301">
        <f t="shared" si="18"/>
        <v>0.44997230855279247</v>
      </c>
      <c r="W98" s="301">
        <f t="shared" si="18"/>
        <v>0.4416268149216403</v>
      </c>
      <c r="X98" s="301">
        <f t="shared" si="18"/>
        <v>0.4362656545731623</v>
      </c>
      <c r="Y98" s="301">
        <f t="shared" si="18"/>
        <v>0.46491872503042936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8.5604107638367871E-2</v>
      </c>
      <c r="C99" s="301">
        <f t="shared" si="19"/>
        <v>8.4451350895527813E-2</v>
      </c>
      <c r="D99" s="301">
        <f t="shared" si="19"/>
        <v>8.5214228631921365E-2</v>
      </c>
      <c r="E99" s="301">
        <f t="shared" si="19"/>
        <v>8.5742708451463423E-2</v>
      </c>
      <c r="F99" s="301">
        <f t="shared" si="19"/>
        <v>8.5071067987945559E-2</v>
      </c>
      <c r="G99" s="301">
        <f t="shared" si="19"/>
        <v>8.4557474178056369E-2</v>
      </c>
      <c r="H99" s="301">
        <f t="shared" si="19"/>
        <v>8.4414847051158745E-2</v>
      </c>
      <c r="I99" s="301">
        <f t="shared" si="19"/>
        <v>8.3909257822529004E-2</v>
      </c>
      <c r="J99" s="301">
        <f t="shared" si="19"/>
        <v>8.3043876534018582E-2</v>
      </c>
      <c r="K99" s="301">
        <f t="shared" si="19"/>
        <v>8.256015718522057E-2</v>
      </c>
      <c r="L99" s="301">
        <f t="shared" si="19"/>
        <v>8.3221594169985064E-2</v>
      </c>
      <c r="M99" s="301">
        <f t="shared" si="19"/>
        <v>8.2701502911636485E-2</v>
      </c>
      <c r="N99" s="301">
        <f t="shared" si="19"/>
        <v>8.2948665720514778E-2</v>
      </c>
      <c r="O99" s="301">
        <f t="shared" si="19"/>
        <v>8.1764168375726989E-2</v>
      </c>
      <c r="P99" s="301">
        <f t="shared" si="19"/>
        <v>8.0485264485151517E-2</v>
      </c>
      <c r="Q99" s="301">
        <f t="shared" si="19"/>
        <v>8.0144273900075308E-2</v>
      </c>
      <c r="R99" s="301">
        <f t="shared" si="19"/>
        <v>7.9874719507441017E-2</v>
      </c>
      <c r="S99" s="301">
        <f t="shared" si="19"/>
        <v>7.8683556697407897E-2</v>
      </c>
      <c r="T99" s="301">
        <f t="shared" si="19"/>
        <v>7.9202595256346292E-2</v>
      </c>
      <c r="U99" s="301">
        <f t="shared" si="19"/>
        <v>7.7442216316851942E-2</v>
      </c>
      <c r="V99" s="301">
        <f t="shared" si="19"/>
        <v>7.8229471445661058E-2</v>
      </c>
      <c r="W99" s="301">
        <f t="shared" si="19"/>
        <v>7.7352397358788835E-2</v>
      </c>
      <c r="X99" s="301">
        <f t="shared" si="19"/>
        <v>7.672694314933845E-2</v>
      </c>
      <c r="Y99" s="301">
        <f t="shared" si="19"/>
        <v>7.9639517055558967E-2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3.8462828050671326E-2</v>
      </c>
      <c r="C100" s="302">
        <f t="shared" si="20"/>
        <v>3.7543205905923548E-2</v>
      </c>
      <c r="D100" s="302">
        <f t="shared" si="20"/>
        <v>3.8186163626563116E-2</v>
      </c>
      <c r="E100" s="302">
        <f t="shared" si="20"/>
        <v>3.8652819495352944E-2</v>
      </c>
      <c r="F100" s="302">
        <f t="shared" si="20"/>
        <v>3.8068814935546036E-2</v>
      </c>
      <c r="G100" s="302">
        <f t="shared" si="20"/>
        <v>3.7639129460476171E-2</v>
      </c>
      <c r="H100" s="302">
        <f t="shared" si="20"/>
        <v>3.7466643782953203E-2</v>
      </c>
      <c r="I100" s="302">
        <f t="shared" si="20"/>
        <v>3.7071726789488044E-2</v>
      </c>
      <c r="J100" s="302">
        <f t="shared" si="20"/>
        <v>3.6487915932383312E-2</v>
      </c>
      <c r="K100" s="302">
        <f t="shared" si="20"/>
        <v>3.6093130791637063E-2</v>
      </c>
      <c r="L100" s="302">
        <f t="shared" si="20"/>
        <v>3.660779960015232E-2</v>
      </c>
      <c r="M100" s="302">
        <f t="shared" si="20"/>
        <v>3.6240794088864117E-2</v>
      </c>
      <c r="N100" s="302">
        <f t="shared" si="20"/>
        <v>3.6430012665509097E-2</v>
      </c>
      <c r="O100" s="302">
        <f t="shared" si="20"/>
        <v>3.5473588597333426E-2</v>
      </c>
      <c r="P100" s="302">
        <f t="shared" si="20"/>
        <v>3.4535352748457072E-2</v>
      </c>
      <c r="Q100" s="302">
        <f t="shared" si="20"/>
        <v>3.4300272394126204E-2</v>
      </c>
      <c r="R100" s="302">
        <f t="shared" si="20"/>
        <v>3.4090022638233693E-2</v>
      </c>
      <c r="S100" s="302">
        <f t="shared" si="20"/>
        <v>3.3232729914379512E-2</v>
      </c>
      <c r="T100" s="302">
        <f t="shared" si="20"/>
        <v>3.3633907173939111E-2</v>
      </c>
      <c r="U100" s="302">
        <f t="shared" si="20"/>
        <v>3.2369618699930415E-2</v>
      </c>
      <c r="V100" s="302">
        <f t="shared" si="20"/>
        <v>3.296138696728329E-2</v>
      </c>
      <c r="W100" s="302">
        <f t="shared" si="20"/>
        <v>3.2347511692572682E-2</v>
      </c>
      <c r="X100" s="302">
        <f t="shared" si="20"/>
        <v>3.1883706178236118E-2</v>
      </c>
      <c r="Y100" s="302">
        <f t="shared" si="20"/>
        <v>3.404812934162927E-2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3.6866010765667229E-2</v>
      </c>
      <c r="C101" s="302">
        <f t="shared" si="21"/>
        <v>3.5874020803719764E-2</v>
      </c>
      <c r="D101" s="302">
        <f t="shared" si="21"/>
        <v>3.6411155005548292E-2</v>
      </c>
      <c r="E101" s="302">
        <f t="shared" si="21"/>
        <v>3.676427862955544E-2</v>
      </c>
      <c r="F101" s="302">
        <f t="shared" si="21"/>
        <v>3.6280837013037241E-2</v>
      </c>
      <c r="G101" s="302">
        <f t="shared" si="21"/>
        <v>3.5875410842230893E-2</v>
      </c>
      <c r="H101" s="302">
        <f t="shared" si="21"/>
        <v>3.5884708182486666E-2</v>
      </c>
      <c r="I101" s="302">
        <f t="shared" si="21"/>
        <v>3.5464093715045039E-2</v>
      </c>
      <c r="J101" s="302">
        <f t="shared" si="21"/>
        <v>3.4561594762984038E-2</v>
      </c>
      <c r="K101" s="302">
        <f t="shared" si="21"/>
        <v>3.4223838696941795E-2</v>
      </c>
      <c r="L101" s="302">
        <f t="shared" si="21"/>
        <v>3.474002143240746E-2</v>
      </c>
      <c r="M101" s="302">
        <f t="shared" si="21"/>
        <v>3.4251418060346255E-2</v>
      </c>
      <c r="N101" s="302">
        <f t="shared" si="21"/>
        <v>3.4447702116152536E-2</v>
      </c>
      <c r="O101" s="302">
        <f t="shared" si="21"/>
        <v>3.3636189728025442E-2</v>
      </c>
      <c r="P101" s="302">
        <f t="shared" si="21"/>
        <v>3.2669223087678903E-2</v>
      </c>
      <c r="Q101" s="302">
        <f t="shared" si="21"/>
        <v>3.2400534824015711E-2</v>
      </c>
      <c r="R101" s="302">
        <f t="shared" si="21"/>
        <v>3.2225274597534978E-2</v>
      </c>
      <c r="S101" s="302">
        <f t="shared" si="21"/>
        <v>3.1325529413774561E-2</v>
      </c>
      <c r="T101" s="302">
        <f t="shared" si="21"/>
        <v>3.1677569613417944E-2</v>
      </c>
      <c r="U101" s="302">
        <f t="shared" si="21"/>
        <v>3.0370043300462973E-2</v>
      </c>
      <c r="V101" s="302">
        <f t="shared" si="21"/>
        <v>3.0923440161064335E-2</v>
      </c>
      <c r="W101" s="302">
        <f t="shared" si="21"/>
        <v>3.0349912928360867E-2</v>
      </c>
      <c r="X101" s="302">
        <f t="shared" si="21"/>
        <v>2.9981477986745834E-2</v>
      </c>
      <c r="Y101" s="302">
        <f t="shared" si="21"/>
        <v>3.1950602514799108E-2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4.0216952365028256E-3</v>
      </c>
      <c r="C102" s="302">
        <f t="shared" si="22"/>
        <v>4.3187079039931284E-3</v>
      </c>
      <c r="D102" s="302">
        <f t="shared" si="22"/>
        <v>4.1554120979369431E-3</v>
      </c>
      <c r="E102" s="302">
        <f t="shared" si="22"/>
        <v>4.041398681002048E-3</v>
      </c>
      <c r="F102" s="302">
        <f t="shared" si="22"/>
        <v>4.196315304337948E-3</v>
      </c>
      <c r="G102" s="302">
        <f t="shared" si="22"/>
        <v>4.3221559778848593E-3</v>
      </c>
      <c r="H102" s="302">
        <f t="shared" si="22"/>
        <v>4.330203545615913E-3</v>
      </c>
      <c r="I102" s="302">
        <f t="shared" si="22"/>
        <v>4.45151357854345E-3</v>
      </c>
      <c r="J102" s="302">
        <f t="shared" si="22"/>
        <v>4.6945422833861317E-3</v>
      </c>
      <c r="K102" s="302">
        <f t="shared" si="22"/>
        <v>4.7919300693750203E-3</v>
      </c>
      <c r="L102" s="302">
        <f t="shared" si="22"/>
        <v>4.6473428280261265E-3</v>
      </c>
      <c r="M102" s="302">
        <f t="shared" si="22"/>
        <v>4.7786629577083461E-3</v>
      </c>
      <c r="N102" s="302">
        <f t="shared" si="22"/>
        <v>4.7245173563505187E-3</v>
      </c>
      <c r="O102" s="302">
        <f t="shared" si="22"/>
        <v>4.9528728705672126E-3</v>
      </c>
      <c r="P102" s="302">
        <f t="shared" si="22"/>
        <v>5.198003400428257E-3</v>
      </c>
      <c r="Q102" s="302">
        <f t="shared" si="22"/>
        <v>5.2617140099443351E-3</v>
      </c>
      <c r="R102" s="302">
        <f t="shared" si="22"/>
        <v>5.3070985201674852E-3</v>
      </c>
      <c r="S102" s="302">
        <f t="shared" si="22"/>
        <v>5.52857955621785E-3</v>
      </c>
      <c r="T102" s="302">
        <f t="shared" si="22"/>
        <v>5.4369229597826842E-3</v>
      </c>
      <c r="U102" s="302">
        <f t="shared" si="22"/>
        <v>5.754515398386199E-3</v>
      </c>
      <c r="V102" s="302">
        <f t="shared" si="22"/>
        <v>5.6144309914875025E-3</v>
      </c>
      <c r="W102" s="302">
        <f t="shared" si="22"/>
        <v>5.7358921768113262E-3</v>
      </c>
      <c r="X102" s="302">
        <f t="shared" si="22"/>
        <v>5.8168274084760413E-3</v>
      </c>
      <c r="Y102" s="302">
        <f t="shared" si="22"/>
        <v>5.3389436138048668E-3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4.6724062773110626E-3</v>
      </c>
      <c r="C103" s="302">
        <f t="shared" si="23"/>
        <v>5.0174756499046375E-3</v>
      </c>
      <c r="D103" s="302">
        <f t="shared" si="23"/>
        <v>4.8277585519131529E-3</v>
      </c>
      <c r="E103" s="302">
        <f t="shared" si="23"/>
        <v>4.6952977428122815E-3</v>
      </c>
      <c r="F103" s="302">
        <f t="shared" si="23"/>
        <v>4.8752799047535019E-3</v>
      </c>
      <c r="G103" s="302">
        <f t="shared" si="23"/>
        <v>5.0214816227963964E-3</v>
      </c>
      <c r="H103" s="302">
        <f t="shared" si="23"/>
        <v>5.0308312884902E-3</v>
      </c>
      <c r="I103" s="302">
        <f t="shared" si="23"/>
        <v>5.1717693074148571E-3</v>
      </c>
      <c r="J103" s="302">
        <f t="shared" si="23"/>
        <v>5.4541201021163352E-3</v>
      </c>
      <c r="K103" s="302">
        <f t="shared" si="23"/>
        <v>5.5672652500772749E-3</v>
      </c>
      <c r="L103" s="302">
        <f t="shared" si="23"/>
        <v>5.399283766058827E-3</v>
      </c>
      <c r="M103" s="302">
        <f t="shared" si="23"/>
        <v>5.5518515172636798E-3</v>
      </c>
      <c r="N103" s="302">
        <f t="shared" si="23"/>
        <v>5.4889451474878599E-3</v>
      </c>
      <c r="O103" s="302">
        <f t="shared" si="23"/>
        <v>5.7542486265780585E-3</v>
      </c>
      <c r="P103" s="302">
        <f t="shared" si="23"/>
        <v>6.0390413219786436E-3</v>
      </c>
      <c r="Q103" s="302">
        <f t="shared" si="23"/>
        <v>6.1130603200201502E-3</v>
      </c>
      <c r="R103" s="302">
        <f t="shared" si="23"/>
        <v>6.1657880524784983E-3</v>
      </c>
      <c r="S103" s="302">
        <f t="shared" si="23"/>
        <v>6.4231047615504076E-3</v>
      </c>
      <c r="T103" s="302">
        <f t="shared" si="23"/>
        <v>6.3166181106839824E-3</v>
      </c>
      <c r="U103" s="302">
        <f t="shared" si="23"/>
        <v>6.6855970652026702E-3</v>
      </c>
      <c r="V103" s="302">
        <f t="shared" si="23"/>
        <v>6.522846975089913E-3</v>
      </c>
      <c r="W103" s="302">
        <f t="shared" si="23"/>
        <v>6.6639606028968262E-3</v>
      </c>
      <c r="X103" s="302">
        <f t="shared" si="23"/>
        <v>6.7579911701694138E-3</v>
      </c>
      <c r="Y103" s="302">
        <f t="shared" si="23"/>
        <v>6.2027856882173639E-3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1.5811673082154463E-3</v>
      </c>
      <c r="C104" s="302">
        <f t="shared" si="24"/>
        <v>1.6979406319867195E-3</v>
      </c>
      <c r="D104" s="302">
        <f t="shared" si="24"/>
        <v>1.6337393499598753E-3</v>
      </c>
      <c r="E104" s="302">
        <f t="shared" si="24"/>
        <v>1.5889139027407202E-3</v>
      </c>
      <c r="F104" s="302">
        <f t="shared" si="24"/>
        <v>1.6498208302708265E-3</v>
      </c>
      <c r="G104" s="302">
        <f t="shared" si="24"/>
        <v>1.6992962746680525E-3</v>
      </c>
      <c r="H104" s="302">
        <f t="shared" si="24"/>
        <v>1.7024602516127741E-3</v>
      </c>
      <c r="I104" s="302">
        <f t="shared" si="24"/>
        <v>1.7501544320376334E-3</v>
      </c>
      <c r="J104" s="302">
        <f t="shared" si="24"/>
        <v>1.8457034531487761E-3</v>
      </c>
      <c r="K104" s="302">
        <f t="shared" si="24"/>
        <v>1.8839923771894291E-3</v>
      </c>
      <c r="L104" s="302">
        <f t="shared" si="24"/>
        <v>1.8271465433403354E-3</v>
      </c>
      <c r="M104" s="302">
        <f t="shared" si="24"/>
        <v>1.8787762874540889E-3</v>
      </c>
      <c r="N104" s="302">
        <f t="shared" si="24"/>
        <v>1.8574884350147504E-3</v>
      </c>
      <c r="O104" s="302">
        <f t="shared" si="24"/>
        <v>1.9472685532228467E-3</v>
      </c>
      <c r="P104" s="302">
        <f t="shared" si="24"/>
        <v>2.0436439266086378E-3</v>
      </c>
      <c r="Q104" s="302">
        <f t="shared" si="24"/>
        <v>2.0686923519689098E-3</v>
      </c>
      <c r="R104" s="302">
        <f t="shared" si="24"/>
        <v>2.0865356990263594E-3</v>
      </c>
      <c r="S104" s="302">
        <f t="shared" si="24"/>
        <v>2.1736130514855788E-3</v>
      </c>
      <c r="T104" s="302">
        <f t="shared" si="24"/>
        <v>2.1375773985225759E-3</v>
      </c>
      <c r="U104" s="302">
        <f t="shared" si="24"/>
        <v>2.262441852869685E-3</v>
      </c>
      <c r="V104" s="302">
        <f t="shared" si="24"/>
        <v>2.2073663507360185E-3</v>
      </c>
      <c r="W104" s="302">
        <f t="shared" si="24"/>
        <v>2.2551199581471401E-3</v>
      </c>
      <c r="X104" s="302">
        <f t="shared" si="24"/>
        <v>2.2869404057110311E-3</v>
      </c>
      <c r="Y104" s="302">
        <f t="shared" si="24"/>
        <v>2.099055897108367E-3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9.7295648945602511E-2</v>
      </c>
      <c r="C105" s="301">
        <f t="shared" si="25"/>
        <v>0.10190321888176709</v>
      </c>
      <c r="D105" s="301">
        <f t="shared" si="25"/>
        <v>9.9158085105675073E-2</v>
      </c>
      <c r="E105" s="301">
        <f t="shared" si="25"/>
        <v>9.734337426969672E-2</v>
      </c>
      <c r="F105" s="301">
        <f t="shared" si="25"/>
        <v>9.9758979489741939E-2</v>
      </c>
      <c r="G105" s="301">
        <f t="shared" si="25"/>
        <v>0.10168033325428831</v>
      </c>
      <c r="H105" s="301">
        <f t="shared" si="25"/>
        <v>0.10172144614778997</v>
      </c>
      <c r="I105" s="301">
        <f t="shared" si="25"/>
        <v>0.10362290250597876</v>
      </c>
      <c r="J105" s="301">
        <f t="shared" si="25"/>
        <v>0.10749446578133802</v>
      </c>
      <c r="K105" s="301">
        <f t="shared" si="25"/>
        <v>0.10901722059570865</v>
      </c>
      <c r="L105" s="301">
        <f t="shared" si="25"/>
        <v>0.10673473080524293</v>
      </c>
      <c r="M105" s="301">
        <f t="shared" si="25"/>
        <v>0.10885911610738361</v>
      </c>
      <c r="N105" s="301">
        <f t="shared" si="25"/>
        <v>0.10799206919576305</v>
      </c>
      <c r="O105" s="301">
        <f t="shared" si="25"/>
        <v>0.11148179054678142</v>
      </c>
      <c r="P105" s="301">
        <f t="shared" si="25"/>
        <v>0.11531468200980842</v>
      </c>
      <c r="Q105" s="301">
        <f t="shared" si="25"/>
        <v>0.11630351080722695</v>
      </c>
      <c r="R105" s="301">
        <f t="shared" si="25"/>
        <v>0.11697793558518427</v>
      </c>
      <c r="S105" s="301">
        <f t="shared" si="25"/>
        <v>0.1204064727808969</v>
      </c>
      <c r="T105" s="301">
        <f t="shared" si="25"/>
        <v>0.11895387036687641</v>
      </c>
      <c r="U105" s="301">
        <f t="shared" si="25"/>
        <v>0.12385929287697517</v>
      </c>
      <c r="V105" s="301">
        <f t="shared" si="25"/>
        <v>0.12173393982133437</v>
      </c>
      <c r="W105" s="301">
        <f t="shared" si="25"/>
        <v>0.12348727440342405</v>
      </c>
      <c r="X105" s="301">
        <f t="shared" si="25"/>
        <v>0.12461130142473049</v>
      </c>
      <c r="Y105" s="301">
        <f t="shared" si="25"/>
        <v>0.11739512626283304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1.8178915931950805E-2</v>
      </c>
      <c r="C106" s="302">
        <f t="shared" si="26"/>
        <v>1.7643219826112111E-2</v>
      </c>
      <c r="D106" s="302">
        <f t="shared" si="26"/>
        <v>1.7727378415991087E-2</v>
      </c>
      <c r="E106" s="302">
        <f t="shared" si="26"/>
        <v>1.7892210489568846E-2</v>
      </c>
      <c r="F106" s="302">
        <f t="shared" si="26"/>
        <v>1.7618780443192403E-2</v>
      </c>
      <c r="G106" s="302">
        <f t="shared" si="26"/>
        <v>1.7358194000538018E-2</v>
      </c>
      <c r="H106" s="302">
        <f t="shared" si="26"/>
        <v>1.7253135744557505E-2</v>
      </c>
      <c r="I106" s="302">
        <f t="shared" si="26"/>
        <v>1.705681871179467E-2</v>
      </c>
      <c r="J106" s="302">
        <f t="shared" si="26"/>
        <v>1.67370430280788E-2</v>
      </c>
      <c r="K106" s="302">
        <f t="shared" si="26"/>
        <v>1.6575720065959126E-2</v>
      </c>
      <c r="L106" s="302">
        <f t="shared" si="26"/>
        <v>1.6790729461696068E-2</v>
      </c>
      <c r="M106" s="302">
        <f t="shared" si="26"/>
        <v>1.6650509190469578E-2</v>
      </c>
      <c r="N106" s="302">
        <f t="shared" si="26"/>
        <v>1.6718173952291634E-2</v>
      </c>
      <c r="O106" s="302">
        <f t="shared" si="26"/>
        <v>1.6262739396873133E-2</v>
      </c>
      <c r="P106" s="302">
        <f t="shared" si="26"/>
        <v>1.5878716517379796E-2</v>
      </c>
      <c r="Q106" s="302">
        <f t="shared" si="26"/>
        <v>1.5774820610775824E-2</v>
      </c>
      <c r="R106" s="302">
        <f t="shared" si="26"/>
        <v>1.5667798129283473E-2</v>
      </c>
      <c r="S106" s="302">
        <f t="shared" si="26"/>
        <v>1.5291167293617571E-2</v>
      </c>
      <c r="T106" s="302">
        <f t="shared" si="26"/>
        <v>1.5417101370532649E-2</v>
      </c>
      <c r="U106" s="302">
        <f t="shared" si="26"/>
        <v>1.4869374080926211E-2</v>
      </c>
      <c r="V106" s="302">
        <f t="shared" si="26"/>
        <v>1.5153703489005941E-2</v>
      </c>
      <c r="W106" s="302">
        <f t="shared" si="26"/>
        <v>1.4835355645629204E-2</v>
      </c>
      <c r="X106" s="302">
        <f t="shared" si="26"/>
        <v>1.4576337595608243E-2</v>
      </c>
      <c r="Y106" s="302">
        <f t="shared" si="26"/>
        <v>1.5565242667228996E-2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6.9442901165245752E-3</v>
      </c>
      <c r="C107" s="302">
        <f t="shared" si="27"/>
        <v>6.7574332815871028E-3</v>
      </c>
      <c r="D107" s="302">
        <f t="shared" si="27"/>
        <v>6.8586109151725326E-3</v>
      </c>
      <c r="E107" s="302">
        <f t="shared" si="27"/>
        <v>6.9251272764813566E-3</v>
      </c>
      <c r="F107" s="302">
        <f t="shared" si="27"/>
        <v>6.834063481680145E-3</v>
      </c>
      <c r="G107" s="302">
        <f t="shared" si="27"/>
        <v>6.7576951170961229E-3</v>
      </c>
      <c r="H107" s="302">
        <f t="shared" si="27"/>
        <v>6.759446416645689E-3</v>
      </c>
      <c r="I107" s="302">
        <f t="shared" si="27"/>
        <v>6.6802170986788442E-3</v>
      </c>
      <c r="J107" s="302">
        <f t="shared" si="27"/>
        <v>6.5102172960745551E-3</v>
      </c>
      <c r="K107" s="302">
        <f t="shared" si="27"/>
        <v>6.4465956548256011E-3</v>
      </c>
      <c r="L107" s="302">
        <f t="shared" si="27"/>
        <v>6.5438267518108228E-3</v>
      </c>
      <c r="M107" s="302">
        <f t="shared" si="27"/>
        <v>6.451790659566606E-3</v>
      </c>
      <c r="N107" s="302">
        <f t="shared" si="27"/>
        <v>6.4887638335134959E-3</v>
      </c>
      <c r="O107" s="302">
        <f t="shared" si="27"/>
        <v>6.3359027742541018E-3</v>
      </c>
      <c r="P107" s="302">
        <f t="shared" si="27"/>
        <v>6.1537594735794048E-3</v>
      </c>
      <c r="Q107" s="302">
        <f t="shared" si="27"/>
        <v>6.1031478338866157E-3</v>
      </c>
      <c r="R107" s="302">
        <f t="shared" si="27"/>
        <v>6.0701348272365037E-3</v>
      </c>
      <c r="S107" s="302">
        <f t="shared" si="27"/>
        <v>5.9006537399907757E-3</v>
      </c>
      <c r="T107" s="302">
        <f t="shared" si="27"/>
        <v>5.9669660213640448E-3</v>
      </c>
      <c r="U107" s="302">
        <f t="shared" si="27"/>
        <v>5.7206729762644924E-3</v>
      </c>
      <c r="V107" s="302">
        <f t="shared" si="27"/>
        <v>5.8249139361561623E-3</v>
      </c>
      <c r="W107" s="302">
        <f t="shared" si="27"/>
        <v>5.7168811056192217E-3</v>
      </c>
      <c r="X107" s="302">
        <f t="shared" si="27"/>
        <v>5.6474806180019854E-3</v>
      </c>
      <c r="Y107" s="302">
        <f t="shared" si="27"/>
        <v>6.0183960415688045E-3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7.2172442897127126E-2</v>
      </c>
      <c r="C108" s="302">
        <f t="shared" si="28"/>
        <v>7.7502565774067875E-2</v>
      </c>
      <c r="D108" s="302">
        <f t="shared" si="28"/>
        <v>7.457209577451146E-2</v>
      </c>
      <c r="E108" s="302">
        <f t="shared" si="28"/>
        <v>7.2526036503646515E-2</v>
      </c>
      <c r="F108" s="302">
        <f t="shared" si="28"/>
        <v>7.5306135564869398E-2</v>
      </c>
      <c r="G108" s="302">
        <f t="shared" si="28"/>
        <v>7.756444413665417E-2</v>
      </c>
      <c r="H108" s="302">
        <f t="shared" si="28"/>
        <v>7.7708863986586774E-2</v>
      </c>
      <c r="I108" s="302">
        <f t="shared" si="28"/>
        <v>7.9885866695505237E-2</v>
      </c>
      <c r="J108" s="302">
        <f t="shared" si="28"/>
        <v>8.4247205457184671E-2</v>
      </c>
      <c r="K108" s="302">
        <f t="shared" si="28"/>
        <v>8.5994904874923922E-2</v>
      </c>
      <c r="L108" s="302">
        <f t="shared" si="28"/>
        <v>8.3400174591736029E-2</v>
      </c>
      <c r="M108" s="302">
        <f t="shared" si="28"/>
        <v>8.5756816257347421E-2</v>
      </c>
      <c r="N108" s="302">
        <f t="shared" si="28"/>
        <v>8.4785131409957915E-2</v>
      </c>
      <c r="O108" s="302">
        <f t="shared" si="28"/>
        <v>8.8883148375654183E-2</v>
      </c>
      <c r="P108" s="302">
        <f t="shared" si="28"/>
        <v>9.328220601884922E-2</v>
      </c>
      <c r="Q108" s="302">
        <f t="shared" si="28"/>
        <v>9.4425542362564507E-2</v>
      </c>
      <c r="R108" s="302">
        <f t="shared" si="28"/>
        <v>9.5240002628664278E-2</v>
      </c>
      <c r="S108" s="302">
        <f t="shared" si="28"/>
        <v>9.9214651747288551E-2</v>
      </c>
      <c r="T108" s="302">
        <f t="shared" si="28"/>
        <v>9.7569802974979719E-2</v>
      </c>
      <c r="U108" s="302">
        <f t="shared" si="28"/>
        <v>0.10326924581978447</v>
      </c>
      <c r="V108" s="302">
        <f t="shared" si="28"/>
        <v>0.10075532239617227</v>
      </c>
      <c r="W108" s="302">
        <f t="shared" si="28"/>
        <v>0.10293503765217563</v>
      </c>
      <c r="X108" s="302">
        <f t="shared" si="28"/>
        <v>0.10438748321112026</v>
      </c>
      <c r="Y108" s="302">
        <f t="shared" si="28"/>
        <v>9.5811487554035235E-2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7.0112408738922036E-2</v>
      </c>
      <c r="C109" s="235">
        <f t="shared" si="29"/>
        <v>7.529039272803853E-2</v>
      </c>
      <c r="D109" s="235">
        <f t="shared" si="29"/>
        <v>7.2443567788235561E-2</v>
      </c>
      <c r="E109" s="235">
        <f t="shared" si="29"/>
        <v>7.0455909644151132E-2</v>
      </c>
      <c r="F109" s="235">
        <f t="shared" si="29"/>
        <v>7.3156655716900623E-2</v>
      </c>
      <c r="G109" s="235">
        <f t="shared" si="29"/>
        <v>7.5350504882700273E-2</v>
      </c>
      <c r="H109" s="235">
        <f t="shared" si="29"/>
        <v>7.5490802524598291E-2</v>
      </c>
      <c r="I109" s="235">
        <f t="shared" si="29"/>
        <v>7.7605666558936109E-2</v>
      </c>
      <c r="J109" s="235">
        <f t="shared" si="29"/>
        <v>8.1842518654182891E-2</v>
      </c>
      <c r="K109" s="235">
        <f t="shared" si="29"/>
        <v>8.3540333097071665E-2</v>
      </c>
      <c r="L109" s="235">
        <f t="shared" si="29"/>
        <v>8.1019664779921424E-2</v>
      </c>
      <c r="M109" s="235">
        <f t="shared" si="29"/>
        <v>8.3309040296086712E-2</v>
      </c>
      <c r="N109" s="235">
        <f t="shared" si="29"/>
        <v>8.2365090466333835E-2</v>
      </c>
      <c r="O109" s="235">
        <f t="shared" si="29"/>
        <v>8.6346136818436336E-2</v>
      </c>
      <c r="P109" s="235">
        <f t="shared" si="29"/>
        <v>9.0619631176738644E-2</v>
      </c>
      <c r="Q109" s="235">
        <f t="shared" si="29"/>
        <v>9.1730333015817178E-2</v>
      </c>
      <c r="R109" s="235">
        <f t="shared" si="29"/>
        <v>9.2521545960622065E-2</v>
      </c>
      <c r="S109" s="235">
        <f t="shared" si="29"/>
        <v>9.6382745781667264E-2</v>
      </c>
      <c r="T109" s="235">
        <f t="shared" si="29"/>
        <v>9.4784846295263417E-2</v>
      </c>
      <c r="U109" s="235">
        <f t="shared" si="29"/>
        <v>0.10032160866990912</v>
      </c>
      <c r="V109" s="235">
        <f t="shared" si="29"/>
        <v>9.7879440724092395E-2</v>
      </c>
      <c r="W109" s="235">
        <f t="shared" si="29"/>
        <v>9.9996939880677774E-2</v>
      </c>
      <c r="X109" s="235">
        <f t="shared" si="29"/>
        <v>0.10140792796161206</v>
      </c>
      <c r="Y109" s="235">
        <f t="shared" si="29"/>
        <v>9.3076718864120084E-2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0.466003628289128</v>
      </c>
      <c r="C113" s="322">
        <f>IF(C$5=0,0,C$5/FBT_fec!C$5)</f>
        <v>0.47192893469074271</v>
      </c>
      <c r="D113" s="322">
        <f>IF(D$5=0,0,D$5/FBT_fec!D$5)</f>
        <v>0.47615198950093185</v>
      </c>
      <c r="E113" s="322">
        <f>IF(E$5=0,0,E$5/FBT_fec!E$5)</f>
        <v>0.47611352801683887</v>
      </c>
      <c r="F113" s="322">
        <f>IF(F$5=0,0,F$5/FBT_fec!F$5)</f>
        <v>0.47703094292481374</v>
      </c>
      <c r="G113" s="322">
        <f>IF(G$5=0,0,G$5/FBT_fec!G$5)</f>
        <v>0.47766785834893705</v>
      </c>
      <c r="H113" s="322">
        <f>IF(H$5=0,0,H$5/FBT_fec!H$5)</f>
        <v>0.48006366263482275</v>
      </c>
      <c r="I113" s="322">
        <f>IF(I$5=0,0,I$5/FBT_fec!I$5)</f>
        <v>0.48181955185409797</v>
      </c>
      <c r="J113" s="322">
        <f>IF(J$5=0,0,J$5/FBT_fec!J$5)</f>
        <v>0.48397377797357832</v>
      </c>
      <c r="K113" s="322">
        <f>IF(K$5=0,0,K$5/FBT_fec!K$5)</f>
        <v>0.48457235456394865</v>
      </c>
      <c r="L113" s="322">
        <f>IF(L$5=0,0,L$5/FBT_fec!L$5)</f>
        <v>0.48393532875163814</v>
      </c>
      <c r="M113" s="322">
        <f>IF(M$5=0,0,M$5/FBT_fec!M$5)</f>
        <v>0.48411116897351691</v>
      </c>
      <c r="N113" s="322">
        <f>IF(N$5=0,0,N$5/FBT_fec!N$5)</f>
        <v>0.48433989690910789</v>
      </c>
      <c r="O113" s="322">
        <f>IF(O$5=0,0,O$5/FBT_fec!O$5)</f>
        <v>0.48570213387586397</v>
      </c>
      <c r="P113" s="322">
        <f>IF(P$5=0,0,P$5/FBT_fec!P$5)</f>
        <v>0.48351985971572753</v>
      </c>
      <c r="Q113" s="322">
        <f>IF(Q$5=0,0,Q$5/FBT_fec!Q$5)</f>
        <v>0.48266573358634485</v>
      </c>
      <c r="R113" s="322">
        <f>IF(R$5=0,0,R$5/FBT_fec!R$5)</f>
        <v>0.48372412327317205</v>
      </c>
      <c r="S113" s="322">
        <f>IF(S$5=0,0,S$5/FBT_fec!S$5)</f>
        <v>0.4854715611598811</v>
      </c>
      <c r="T113" s="322">
        <f>IF(T$5=0,0,T$5/FBT_fec!T$5)</f>
        <v>0.48733502162653952</v>
      </c>
      <c r="U113" s="322">
        <f>IF(U$5=0,0,U$5/FBT_fec!U$5)</f>
        <v>0.48976661008830552</v>
      </c>
      <c r="V113" s="322">
        <f>IF(V$5=0,0,V$5/FBT_fec!V$5)</f>
        <v>0.48708770909169702</v>
      </c>
      <c r="W113" s="322">
        <f>IF(W$5=0,0,W$5/FBT_fec!W$5)</f>
        <v>0.48899489222898829</v>
      </c>
      <c r="X113" s="322">
        <f>IF(X$5=0,0,X$5/FBT_fec!X$5)</f>
        <v>0.49114989808603821</v>
      </c>
      <c r="Y113" s="322">
        <f>IF(Y$5=0,0,Y$5/FBT_fec!Y$5)</f>
        <v>0.48698426180279253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0.47304758593792828</v>
      </c>
      <c r="C114" s="334">
        <f>IF(C$6=0,0,C$6/FBT_fec!C$6)</f>
        <v>0.47304758593792828</v>
      </c>
      <c r="D114" s="334">
        <f>IF(D$6=0,0,D$6/FBT_fec!D$6)</f>
        <v>0.47304758593792834</v>
      </c>
      <c r="E114" s="334">
        <f>IF(E$6=0,0,E$6/FBT_fec!E$6)</f>
        <v>0.47304758593792823</v>
      </c>
      <c r="F114" s="334">
        <f>IF(F$6=0,0,F$6/FBT_fec!F$6)</f>
        <v>0.47304758593792823</v>
      </c>
      <c r="G114" s="334">
        <f>IF(G$6=0,0,G$6/FBT_fec!G$6)</f>
        <v>0.47304758593792845</v>
      </c>
      <c r="H114" s="334">
        <f>IF(H$6=0,0,H$6/FBT_fec!H$6)</f>
        <v>0.47304758593792817</v>
      </c>
      <c r="I114" s="334">
        <f>IF(I$6=0,0,I$6/FBT_fec!I$6)</f>
        <v>0.47304758593792834</v>
      </c>
      <c r="J114" s="334">
        <f>IF(J$6=0,0,J$6/FBT_fec!J$6)</f>
        <v>0.47304758593792823</v>
      </c>
      <c r="K114" s="334">
        <f>IF(K$6=0,0,K$6/FBT_fec!K$6)</f>
        <v>0.47304758593792817</v>
      </c>
      <c r="L114" s="334">
        <f>IF(L$6=0,0,L$6/FBT_fec!L$6)</f>
        <v>0.47304758593792828</v>
      </c>
      <c r="M114" s="334">
        <f>IF(M$6=0,0,M$6/FBT_fec!M$6)</f>
        <v>0.47304758593792812</v>
      </c>
      <c r="N114" s="334">
        <f>IF(N$6=0,0,N$6/FBT_fec!N$6)</f>
        <v>0.47304758593792817</v>
      </c>
      <c r="O114" s="334">
        <f>IF(O$6=0,0,O$6/FBT_fec!O$6)</f>
        <v>0.47304758593792812</v>
      </c>
      <c r="P114" s="334">
        <f>IF(P$6=0,0,P$6/FBT_fec!P$6)</f>
        <v>0.47304758593792828</v>
      </c>
      <c r="Q114" s="334">
        <f>IF(Q$6=0,0,Q$6/FBT_fec!Q$6)</f>
        <v>0.47304758593792812</v>
      </c>
      <c r="R114" s="334">
        <f>IF(R$6=0,0,R$6/FBT_fec!R$6)</f>
        <v>0.47304758593792823</v>
      </c>
      <c r="S114" s="334">
        <f>IF(S$6=0,0,S$6/FBT_fec!S$6)</f>
        <v>0.47304758593792839</v>
      </c>
      <c r="T114" s="334">
        <f>IF(T$6=0,0,T$6/FBT_fec!T$6)</f>
        <v>0.47304758593792839</v>
      </c>
      <c r="U114" s="334">
        <f>IF(U$6=0,0,U$6/FBT_fec!U$6)</f>
        <v>0.47304758593792828</v>
      </c>
      <c r="V114" s="334">
        <f>IF(V$6=0,0,V$6/FBT_fec!V$6)</f>
        <v>0.47304758593792834</v>
      </c>
      <c r="W114" s="334">
        <f>IF(W$6=0,0,W$6/FBT_fec!W$6)</f>
        <v>0.47304758593792834</v>
      </c>
      <c r="X114" s="334">
        <f>IF(X$6=0,0,X$6/FBT_fec!X$6)</f>
        <v>0.47304758593792839</v>
      </c>
      <c r="Y114" s="334">
        <f>IF(Y$6=0,0,Y$6/FBT_fec!Y$6)</f>
        <v>0.47304758593792828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0.12259327558790914</v>
      </c>
      <c r="C115" s="335">
        <f>IF(C$7=0,0,C$7/FBT_fec!C$7)</f>
        <v>0.1225932755879091</v>
      </c>
      <c r="D115" s="335">
        <f>IF(D$7=0,0,D$7/FBT_fec!D$7)</f>
        <v>0.12259327558790914</v>
      </c>
      <c r="E115" s="335">
        <f>IF(E$7=0,0,E$7/FBT_fec!E$7)</f>
        <v>0.1225932755879091</v>
      </c>
      <c r="F115" s="335">
        <f>IF(F$7=0,0,F$7/FBT_fec!F$7)</f>
        <v>0.12259327558790914</v>
      </c>
      <c r="G115" s="335">
        <f>IF(G$7=0,0,G$7/FBT_fec!G$7)</f>
        <v>0.12259327558790908</v>
      </c>
      <c r="H115" s="335">
        <f>IF(H$7=0,0,H$7/FBT_fec!H$7)</f>
        <v>0.12259327558790913</v>
      </c>
      <c r="I115" s="335">
        <f>IF(I$7=0,0,I$7/FBT_fec!I$7)</f>
        <v>0.12259327558790913</v>
      </c>
      <c r="J115" s="335">
        <f>IF(J$7=0,0,J$7/FBT_fec!J$7)</f>
        <v>0.12259327558790911</v>
      </c>
      <c r="K115" s="335">
        <f>IF(K$7=0,0,K$7/FBT_fec!K$7)</f>
        <v>0.12259327558790911</v>
      </c>
      <c r="L115" s="335">
        <f>IF(L$7=0,0,L$7/FBT_fec!L$7)</f>
        <v>0.12259327558790915</v>
      </c>
      <c r="M115" s="335">
        <f>IF(M$7=0,0,M$7/FBT_fec!M$7)</f>
        <v>0.12259327558790911</v>
      </c>
      <c r="N115" s="335">
        <f>IF(N$7=0,0,N$7/FBT_fec!N$7)</f>
        <v>0.12259327558790914</v>
      </c>
      <c r="O115" s="335">
        <f>IF(O$7=0,0,O$7/FBT_fec!O$7)</f>
        <v>0.12259327558790908</v>
      </c>
      <c r="P115" s="335">
        <f>IF(P$7=0,0,P$7/FBT_fec!P$7)</f>
        <v>0.12259327558790914</v>
      </c>
      <c r="Q115" s="335">
        <f>IF(Q$7=0,0,Q$7/FBT_fec!Q$7)</f>
        <v>0.12259327558790911</v>
      </c>
      <c r="R115" s="335">
        <f>IF(R$7=0,0,R$7/FBT_fec!R$7)</f>
        <v>0.12259327558790913</v>
      </c>
      <c r="S115" s="335">
        <f>IF(S$7=0,0,S$7/FBT_fec!S$7)</f>
        <v>0.12259327558790913</v>
      </c>
      <c r="T115" s="335">
        <f>IF(T$7=0,0,T$7/FBT_fec!T$7)</f>
        <v>0.12259327558790913</v>
      </c>
      <c r="U115" s="335">
        <f>IF(U$7=0,0,U$7/FBT_fec!U$7)</f>
        <v>0.12259327558790911</v>
      </c>
      <c r="V115" s="335">
        <f>IF(V$7=0,0,V$7/FBT_fec!V$7)</f>
        <v>0.1225932755879091</v>
      </c>
      <c r="W115" s="335">
        <f>IF(W$7=0,0,W$7/FBT_fec!W$7)</f>
        <v>0.12259327558790914</v>
      </c>
      <c r="X115" s="335">
        <f>IF(X$7=0,0,X$7/FBT_fec!X$7)</f>
        <v>0.12259327558790908</v>
      </c>
      <c r="Y115" s="335">
        <f>IF(Y$7=0,0,Y$7/FBT_fec!Y$7)</f>
        <v>0.12259327558790911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0.66995234204011689</v>
      </c>
      <c r="C116" s="335">
        <f>IF(C$8=0,0,C$8/FBT_fec!C$8)</f>
        <v>0.66995234204011678</v>
      </c>
      <c r="D116" s="335">
        <f>IF(D$8=0,0,D$8/FBT_fec!D$8)</f>
        <v>0.66995234204011678</v>
      </c>
      <c r="E116" s="335">
        <f>IF(E$8=0,0,E$8/FBT_fec!E$8)</f>
        <v>0.66995234204011678</v>
      </c>
      <c r="F116" s="335">
        <f>IF(F$8=0,0,F$8/FBT_fec!F$8)</f>
        <v>0.66995234204011667</v>
      </c>
      <c r="G116" s="335">
        <f>IF(G$8=0,0,G$8/FBT_fec!G$8)</f>
        <v>0.66995234204011667</v>
      </c>
      <c r="H116" s="335">
        <f>IF(H$8=0,0,H$8/FBT_fec!H$8)</f>
        <v>0.66995234204011667</v>
      </c>
      <c r="I116" s="335">
        <f>IF(I$8=0,0,I$8/FBT_fec!I$8)</f>
        <v>0.66995234204011656</v>
      </c>
      <c r="J116" s="335">
        <f>IF(J$8=0,0,J$8/FBT_fec!J$8)</f>
        <v>0.66995234204011678</v>
      </c>
      <c r="K116" s="335">
        <f>IF(K$8=0,0,K$8/FBT_fec!K$8)</f>
        <v>0.66995234204011656</v>
      </c>
      <c r="L116" s="335">
        <f>IF(L$8=0,0,L$8/FBT_fec!L$8)</f>
        <v>0.66995234204011678</v>
      </c>
      <c r="M116" s="335">
        <f>IF(M$8=0,0,M$8/FBT_fec!M$8)</f>
        <v>0.66995234204011667</v>
      </c>
      <c r="N116" s="335">
        <f>IF(N$8=0,0,N$8/FBT_fec!N$8)</f>
        <v>0.66995234204011667</v>
      </c>
      <c r="O116" s="335">
        <f>IF(O$8=0,0,O$8/FBT_fec!O$8)</f>
        <v>0.66995234204011678</v>
      </c>
      <c r="P116" s="335">
        <f>IF(P$8=0,0,P$8/FBT_fec!P$8)</f>
        <v>0.66995234204011678</v>
      </c>
      <c r="Q116" s="335">
        <f>IF(Q$8=0,0,Q$8/FBT_fec!Q$8)</f>
        <v>0.66995234204011678</v>
      </c>
      <c r="R116" s="335">
        <f>IF(R$8=0,0,R$8/FBT_fec!R$8)</f>
        <v>0.66995234204011667</v>
      </c>
      <c r="S116" s="335">
        <f>IF(S$8=0,0,S$8/FBT_fec!S$8)</f>
        <v>0.66995234204011678</v>
      </c>
      <c r="T116" s="335">
        <f>IF(T$8=0,0,T$8/FBT_fec!T$8)</f>
        <v>0.66995234204011656</v>
      </c>
      <c r="U116" s="335">
        <f>IF(U$8=0,0,U$8/FBT_fec!U$8)</f>
        <v>0.66995234204011667</v>
      </c>
      <c r="V116" s="335">
        <f>IF(V$8=0,0,V$8/FBT_fec!V$8)</f>
        <v>0.66995234204011656</v>
      </c>
      <c r="W116" s="335">
        <f>IF(W$8=0,0,W$8/FBT_fec!W$8)</f>
        <v>0.66995234204011678</v>
      </c>
      <c r="X116" s="335">
        <f>IF(X$8=0,0,X$8/FBT_fec!X$8)</f>
        <v>0.66995234204011667</v>
      </c>
      <c r="Y116" s="335">
        <f>IF(Y$8=0,0,Y$8/FBT_fec!Y$8)</f>
        <v>0.66995234204011678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0.47345878782772904</v>
      </c>
      <c r="C117" s="335">
        <f>IF(C$9=0,0,C$9/FBT_fec!C$9)</f>
        <v>0.47345878782772916</v>
      </c>
      <c r="D117" s="335">
        <f>IF(D$9=0,0,D$9/FBT_fec!D$9)</f>
        <v>0.4734587878277291</v>
      </c>
      <c r="E117" s="335">
        <f>IF(E$9=0,0,E$9/FBT_fec!E$9)</f>
        <v>0.4734587878277291</v>
      </c>
      <c r="F117" s="335">
        <f>IF(F$9=0,0,F$9/FBT_fec!F$9)</f>
        <v>0.4734587878277291</v>
      </c>
      <c r="G117" s="335">
        <f>IF(G$9=0,0,G$9/FBT_fec!G$9)</f>
        <v>0.47345878782772916</v>
      </c>
      <c r="H117" s="335">
        <f>IF(H$9=0,0,H$9/FBT_fec!H$9)</f>
        <v>0.4734587878277291</v>
      </c>
      <c r="I117" s="335">
        <f>IF(I$9=0,0,I$9/FBT_fec!I$9)</f>
        <v>0.47345878782772932</v>
      </c>
      <c r="J117" s="335">
        <f>IF(J$9=0,0,J$9/FBT_fec!J$9)</f>
        <v>0.47345878782772904</v>
      </c>
      <c r="K117" s="335">
        <f>IF(K$9=0,0,K$9/FBT_fec!K$9)</f>
        <v>0.47345878782772921</v>
      </c>
      <c r="L117" s="335">
        <f>IF(L$9=0,0,L$9/FBT_fec!L$9)</f>
        <v>0.47345878782772921</v>
      </c>
      <c r="M117" s="335">
        <f>IF(M$9=0,0,M$9/FBT_fec!M$9)</f>
        <v>0.47345878782772899</v>
      </c>
      <c r="N117" s="335">
        <f>IF(N$9=0,0,N$9/FBT_fec!N$9)</f>
        <v>0.47345878782772904</v>
      </c>
      <c r="O117" s="335">
        <f>IF(O$9=0,0,O$9/FBT_fec!O$9)</f>
        <v>0.47345878782772927</v>
      </c>
      <c r="P117" s="335">
        <f>IF(P$9=0,0,P$9/FBT_fec!P$9)</f>
        <v>0.47345878782772904</v>
      </c>
      <c r="Q117" s="335">
        <f>IF(Q$9=0,0,Q$9/FBT_fec!Q$9)</f>
        <v>0.47345878782772921</v>
      </c>
      <c r="R117" s="335">
        <f>IF(R$9=0,0,R$9/FBT_fec!R$9)</f>
        <v>0.47345878782772921</v>
      </c>
      <c r="S117" s="335">
        <f>IF(S$9=0,0,S$9/FBT_fec!S$9)</f>
        <v>0.47345878782772904</v>
      </c>
      <c r="T117" s="335">
        <f>IF(T$9=0,0,T$9/FBT_fec!T$9)</f>
        <v>0.4734587878277291</v>
      </c>
      <c r="U117" s="335">
        <f>IF(U$9=0,0,U$9/FBT_fec!U$9)</f>
        <v>0.4734587878277291</v>
      </c>
      <c r="V117" s="335">
        <f>IF(V$9=0,0,V$9/FBT_fec!V$9)</f>
        <v>0.4734587878277291</v>
      </c>
      <c r="W117" s="335">
        <f>IF(W$9=0,0,W$9/FBT_fec!W$9)</f>
        <v>0.4734587878277291</v>
      </c>
      <c r="X117" s="335">
        <f>IF(X$9=0,0,X$9/FBT_fec!X$9)</f>
        <v>0.47345878782772916</v>
      </c>
      <c r="Y117" s="335">
        <f>IF(Y$9=0,0,Y$9/FBT_fec!Y$9)</f>
        <v>0.47345878782772921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0.69393076584132729</v>
      </c>
      <c r="C118" s="336">
        <f>IF(C$10=0,0,C$10/FBT_fec!C$10)</f>
        <v>0.70153477646269202</v>
      </c>
      <c r="D118" s="336">
        <f>IF(D$10=0,0,D$10/FBT_fec!D$10)</f>
        <v>0.69575505426973283</v>
      </c>
      <c r="E118" s="336">
        <f>IF(E$10=0,0,E$10/FBT_fec!E$10)</f>
        <v>0.6916355834706347</v>
      </c>
      <c r="F118" s="336">
        <f>IF(F$10=0,0,F$10/FBT_fec!F$10)</f>
        <v>0.69613058097240366</v>
      </c>
      <c r="G118" s="336">
        <f>IF(G$10=0,0,G$10/FBT_fec!G$10)</f>
        <v>0.69853210133196753</v>
      </c>
      <c r="H118" s="336">
        <f>IF(H$10=0,0,H$10/FBT_fec!H$10)</f>
        <v>0.70052471753722712</v>
      </c>
      <c r="I118" s="336">
        <f>IF(I$10=0,0,I$10/FBT_fec!I$10)</f>
        <v>0.70508712008182584</v>
      </c>
      <c r="J118" s="336">
        <f>IF(J$10=0,0,J$10/FBT_fec!J$10)</f>
        <v>0.71021582746042822</v>
      </c>
      <c r="K118" s="336">
        <f>IF(K$10=0,0,K$10/FBT_fec!K$10)</f>
        <v>0.713107156327492</v>
      </c>
      <c r="L118" s="336">
        <f>IF(L$10=0,0,L$10/FBT_fec!L$10)</f>
        <v>0.70819626148328441</v>
      </c>
      <c r="M118" s="336">
        <f>IF(M$10=0,0,M$10/FBT_fec!M$10)</f>
        <v>0.7118844511981004</v>
      </c>
      <c r="N118" s="336">
        <f>IF(N$10=0,0,N$10/FBT_fec!N$10)</f>
        <v>0.71005042781669769</v>
      </c>
      <c r="O118" s="336">
        <f>IF(O$10=0,0,O$10/FBT_fec!O$10)</f>
        <v>0.72069775748576248</v>
      </c>
      <c r="P118" s="336">
        <f>IF(P$10=0,0,P$10/FBT_fec!P$10)</f>
        <v>0.73247322762234446</v>
      </c>
      <c r="Q118" s="336">
        <f>IF(Q$10=0,0,Q$10/FBT_fec!Q$10)</f>
        <v>0.73704797662343013</v>
      </c>
      <c r="R118" s="336">
        <f>IF(R$10=0,0,R$10/FBT_fec!R$10)</f>
        <v>0.73955310081305869</v>
      </c>
      <c r="S118" s="336">
        <f>IF(S$10=0,0,S$10/FBT_fec!S$10)</f>
        <v>0.7482940544443919</v>
      </c>
      <c r="T118" s="336">
        <f>IF(T$10=0,0,T$10/FBT_fec!T$10)</f>
        <v>0.74841642506189632</v>
      </c>
      <c r="U118" s="336">
        <f>IF(U$10=0,0,U$10/FBT_fec!U$10)</f>
        <v>0.76081609351013124</v>
      </c>
      <c r="V118" s="336">
        <f>IF(V$10=0,0,V$10/FBT_fec!V$10)</f>
        <v>0.75687230340986134</v>
      </c>
      <c r="W118" s="336">
        <f>IF(W$10=0,0,W$10/FBT_fec!W$10)</f>
        <v>0.76995135299136475</v>
      </c>
      <c r="X118" s="336">
        <f>IF(X$10=0,0,X$10/FBT_fec!X$10)</f>
        <v>0.7757913913436697</v>
      </c>
      <c r="Y118" s="336">
        <f>IF(Y$10=0,0,Y$10/FBT_fec!Y$10)</f>
        <v>0.75838053620836199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0.52176418854533535</v>
      </c>
      <c r="C119" s="349">
        <f>IF(C$16=0,0,C$16/FBT_fec!C$16)</f>
        <v>0.53281014098971891</v>
      </c>
      <c r="D119" s="349">
        <f>IF(D$16=0,0,D$16/FBT_fec!D$16)</f>
        <v>0.53760582903000864</v>
      </c>
      <c r="E119" s="349">
        <f>IF(E$16=0,0,E$16/FBT_fec!E$16)</f>
        <v>0.53683492702101032</v>
      </c>
      <c r="F119" s="349">
        <f>IF(F$16=0,0,F$16/FBT_fec!F$16)</f>
        <v>0.54037085680660102</v>
      </c>
      <c r="G119" s="349">
        <f>IF(G$16=0,0,G$16/FBT_fec!G$16)</f>
        <v>0.5456677689683942</v>
      </c>
      <c r="H119" s="349">
        <f>IF(H$16=0,0,H$16/FBT_fec!H$16)</f>
        <v>0.54682687097405158</v>
      </c>
      <c r="I119" s="349">
        <f>IF(I$16=0,0,I$16/FBT_fec!I$16)</f>
        <v>0.5500053225899052</v>
      </c>
      <c r="J119" s="349">
        <f>IF(J$16=0,0,J$16/FBT_fec!J$16)</f>
        <v>0.5566572820366994</v>
      </c>
      <c r="K119" s="349">
        <f>IF(K$16=0,0,K$16/FBT_fec!K$16)</f>
        <v>0.55863414700408132</v>
      </c>
      <c r="L119" s="349">
        <f>IF(L$16=0,0,L$16/FBT_fec!L$16)</f>
        <v>0.55573430467578</v>
      </c>
      <c r="M119" s="349">
        <f>IF(M$16=0,0,M$16/FBT_fec!M$16)</f>
        <v>0.55748956383601889</v>
      </c>
      <c r="N119" s="349">
        <f>IF(N$16=0,0,N$16/FBT_fec!N$16)</f>
        <v>0.55656134335067109</v>
      </c>
      <c r="O119" s="349">
        <f>IF(O$16=0,0,O$16/FBT_fec!O$16)</f>
        <v>0.56492421252673342</v>
      </c>
      <c r="P119" s="349">
        <f>IF(P$16=0,0,P$16/FBT_fec!P$16)</f>
        <v>0.57328048800926235</v>
      </c>
      <c r="Q119" s="349">
        <f>IF(Q$16=0,0,Q$16/FBT_fec!Q$16)</f>
        <v>0.57548640665577544</v>
      </c>
      <c r="R119" s="349">
        <f>IF(R$16=0,0,R$16/FBT_fec!R$16)</f>
        <v>0.57748666347483257</v>
      </c>
      <c r="S119" s="349">
        <f>IF(S$16=0,0,S$16/FBT_fec!S$16)</f>
        <v>0.5840076478610069</v>
      </c>
      <c r="T119" s="349">
        <f>IF(T$16=0,0,T$16/FBT_fec!T$16)</f>
        <v>0.58167785899847757</v>
      </c>
      <c r="U119" s="349">
        <f>IF(U$16=0,0,U$16/FBT_fec!U$16)</f>
        <v>0.59036050790695782</v>
      </c>
      <c r="V119" s="349">
        <f>IF(V$16=0,0,V$16/FBT_fec!V$16)</f>
        <v>0.58626032752141977</v>
      </c>
      <c r="W119" s="349">
        <f>IF(W$16=0,0,W$16/FBT_fec!W$16)</f>
        <v>0.59255816961698948</v>
      </c>
      <c r="X119" s="349">
        <f>IF(X$16=0,0,X$16/FBT_fec!X$16)</f>
        <v>0.59748466698978031</v>
      </c>
      <c r="Y119" s="349">
        <f>IF(Y$16=0,0,Y$16/FBT_fec!Y$16)</f>
        <v>0.57937978569427351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0.28459864829745574</v>
      </c>
      <c r="C120" s="349">
        <f>IF(C$25=0,0,C$25/FBT_fec!C$25)</f>
        <v>0.29062371326711928</v>
      </c>
      <c r="D120" s="349">
        <f>IF(D$25=0,0,D$25/FBT_fec!D$25)</f>
        <v>0.29323954310727746</v>
      </c>
      <c r="E120" s="349">
        <f>IF(E$25=0,0,E$25/FBT_fec!E$25)</f>
        <v>0.29281905110236928</v>
      </c>
      <c r="F120" s="349">
        <f>IF(F$25=0,0,F$25/FBT_fec!F$25)</f>
        <v>0.29474774007632792</v>
      </c>
      <c r="G120" s="349">
        <f>IF(G$25=0,0,G$25/FBT_fec!G$25)</f>
        <v>0.29763696489185132</v>
      </c>
      <c r="H120" s="349">
        <f>IF(H$25=0,0,H$25/FBT_fec!H$25)</f>
        <v>0.29826920234948268</v>
      </c>
      <c r="I120" s="349">
        <f>IF(I$25=0,0,I$25/FBT_fec!I$25)</f>
        <v>0.30000290323085727</v>
      </c>
      <c r="J120" s="349">
        <f>IF(J$25=0,0,J$25/FBT_fec!J$25)</f>
        <v>0.30363124474729059</v>
      </c>
      <c r="K120" s="349">
        <f>IF(K$25=0,0,K$25/FBT_fec!K$25)</f>
        <v>0.30470953472949885</v>
      </c>
      <c r="L120" s="349">
        <f>IF(L$25=0,0,L$25/FBT_fec!L$25)</f>
        <v>0.30312780255042543</v>
      </c>
      <c r="M120" s="349">
        <f>IF(M$25=0,0,M$25/FBT_fec!M$25)</f>
        <v>0.30408521663782845</v>
      </c>
      <c r="N120" s="349">
        <f>IF(N$25=0,0,N$25/FBT_fec!N$25)</f>
        <v>0.30357891455491154</v>
      </c>
      <c r="O120" s="349">
        <f>IF(O$25=0,0,O$25/FBT_fec!O$25)</f>
        <v>0.30814047956003637</v>
      </c>
      <c r="P120" s="349">
        <f>IF(P$25=0,0,P$25/FBT_fec!P$25)</f>
        <v>0.31269844800505214</v>
      </c>
      <c r="Q120" s="349">
        <f>IF(Q$25=0,0,Q$25/FBT_fec!Q$25)</f>
        <v>0.31390167635769572</v>
      </c>
      <c r="R120" s="349">
        <f>IF(R$25=0,0,R$25/FBT_fec!R$25)</f>
        <v>0.3149927255317268</v>
      </c>
      <c r="S120" s="349">
        <f>IF(S$25=0,0,S$25/FBT_fec!S$25)</f>
        <v>0.31854962610600368</v>
      </c>
      <c r="T120" s="349">
        <f>IF(T$25=0,0,T$25/FBT_fec!T$25)</f>
        <v>0.31727883218098779</v>
      </c>
      <c r="U120" s="349">
        <f>IF(U$25=0,0,U$25/FBT_fec!U$25)</f>
        <v>0.3220148224947042</v>
      </c>
      <c r="V120" s="349">
        <f>IF(V$25=0,0,V$25/FBT_fec!V$25)</f>
        <v>0.31977836046622882</v>
      </c>
      <c r="W120" s="349">
        <f>IF(W$25=0,0,W$25/FBT_fec!W$25)</f>
        <v>0.32321354706381245</v>
      </c>
      <c r="X120" s="349">
        <f>IF(X$25=0,0,X$25/FBT_fec!X$25)</f>
        <v>0.32590072744897114</v>
      </c>
      <c r="Y120" s="349">
        <f>IF(Y$25=0,0,Y$25/FBT_fec!Y$25)</f>
        <v>0.31602533765142193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0.44990474218112414</v>
      </c>
      <c r="C121" s="349">
        <f>IF(C$34=0,0,C$34/FBT_fec!C$34)</f>
        <v>0.45463995825588538</v>
      </c>
      <c r="D121" s="349">
        <f>IF(D$34=0,0,D$34/FBT_fec!D$34)</f>
        <v>0.46165940864370481</v>
      </c>
      <c r="E121" s="349">
        <f>IF(E$34=0,0,E$34/FBT_fec!E$34)</f>
        <v>0.46260452335514435</v>
      </c>
      <c r="F121" s="349">
        <f>IF(F$34=0,0,F$34/FBT_fec!F$34)</f>
        <v>0.46221360422437618</v>
      </c>
      <c r="G121" s="349">
        <f>IF(G$34=0,0,G$34/FBT_fec!G$34)</f>
        <v>0.46125538701502844</v>
      </c>
      <c r="H121" s="349">
        <f>IF(H$34=0,0,H$34/FBT_fec!H$34)</f>
        <v>0.46483700573752568</v>
      </c>
      <c r="I121" s="349">
        <f>IF(I$34=0,0,I$34/FBT_fec!I$34)</f>
        <v>0.46613475654839603</v>
      </c>
      <c r="J121" s="349">
        <f>IF(J$34=0,0,J$34/FBT_fec!J$34)</f>
        <v>0.46651702237911691</v>
      </c>
      <c r="K121" s="349">
        <f>IF(K$34=0,0,K$34/FBT_fec!K$34)</f>
        <v>0.46640428776347004</v>
      </c>
      <c r="L121" s="349">
        <f>IF(L$34=0,0,L$34/FBT_fec!L$34)</f>
        <v>0.46702682268107854</v>
      </c>
      <c r="M121" s="349">
        <f>IF(M$34=0,0,M$34/FBT_fec!M$34)</f>
        <v>0.46595409234964175</v>
      </c>
      <c r="N121" s="349">
        <f>IF(N$34=0,0,N$34/FBT_fec!N$34)</f>
        <v>0.46694453976062172</v>
      </c>
      <c r="O121" s="349">
        <f>IF(O$34=0,0,O$34/FBT_fec!O$34)</f>
        <v>0.46570877142550726</v>
      </c>
      <c r="P121" s="349">
        <f>IF(P$34=0,0,P$34/FBT_fec!P$34)</f>
        <v>0.45813863721600934</v>
      </c>
      <c r="Q121" s="349">
        <f>IF(Q$34=0,0,Q$34/FBT_fec!Q$34)</f>
        <v>0.45557108432204857</v>
      </c>
      <c r="R121" s="349">
        <f>IF(R$34=0,0,R$34/FBT_fec!R$34)</f>
        <v>0.45653961278671074</v>
      </c>
      <c r="S121" s="349">
        <f>IF(S$34=0,0,S$34/FBT_fec!S$34)</f>
        <v>0.45606942466068517</v>
      </c>
      <c r="T121" s="349">
        <f>IF(T$34=0,0,T$34/FBT_fec!T$34)</f>
        <v>0.46034305109874946</v>
      </c>
      <c r="U121" s="349">
        <f>IF(U$34=0,0,U$34/FBT_fec!U$34)</f>
        <v>0.45965847418089761</v>
      </c>
      <c r="V121" s="349">
        <f>IF(V$34=0,0,V$34/FBT_fec!V$34)</f>
        <v>0.45708406630011306</v>
      </c>
      <c r="W121" s="349">
        <f>IF(W$34=0,0,W$34/FBT_fec!W$34)</f>
        <v>0.45730882135738404</v>
      </c>
      <c r="X121" s="349">
        <f>IF(X$34=0,0,X$34/FBT_fec!X$34)</f>
        <v>0.45905131850898856</v>
      </c>
      <c r="Y121" s="349">
        <f>IF(Y$34=0,0,Y$34/FBT_fec!Y$34)</f>
        <v>0.46008265457528286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0.40393106428278125</v>
      </c>
      <c r="C122" s="349">
        <f>IF(C$45=0,0,C$45/FBT_fec!C$45)</f>
        <v>0.40750782609798553</v>
      </c>
      <c r="D122" s="349">
        <f>IF(D$45=0,0,D$45/FBT_fec!D$45)</f>
        <v>0.41350674382825098</v>
      </c>
      <c r="E122" s="349">
        <f>IF(E$45=0,0,E$45/FBT_fec!E$45)</f>
        <v>0.41459714523098573</v>
      </c>
      <c r="F122" s="349">
        <f>IF(F$45=0,0,F$45/FBT_fec!F$45)</f>
        <v>0.41436423418586898</v>
      </c>
      <c r="G122" s="349">
        <f>IF(G$45=0,0,G$45/FBT_fec!G$45)</f>
        <v>0.41464098469816035</v>
      </c>
      <c r="H122" s="349">
        <f>IF(H$45=0,0,H$45/FBT_fec!H$45)</f>
        <v>0.41629125301759118</v>
      </c>
      <c r="I122" s="349">
        <f>IF(I$45=0,0,I$45/FBT_fec!I$45)</f>
        <v>0.41689657347202452</v>
      </c>
      <c r="J122" s="349">
        <f>IF(J$45=0,0,J$45/FBT_fec!J$45)</f>
        <v>0.41753924091389871</v>
      </c>
      <c r="K122" s="349">
        <f>IF(K$45=0,0,K$45/FBT_fec!K$45)</f>
        <v>0.41711486801906322</v>
      </c>
      <c r="L122" s="349">
        <f>IF(L$45=0,0,L$45/FBT_fec!L$45)</f>
        <v>0.41780561274986677</v>
      </c>
      <c r="M122" s="349">
        <f>IF(M$45=0,0,M$45/FBT_fec!M$45)</f>
        <v>0.41690420849572524</v>
      </c>
      <c r="N122" s="349">
        <f>IF(N$45=0,0,N$45/FBT_fec!N$45)</f>
        <v>0.41754106078447617</v>
      </c>
      <c r="O122" s="349">
        <f>IF(O$45=0,0,O$45/FBT_fec!O$45)</f>
        <v>0.41710005503203346</v>
      </c>
      <c r="P122" s="349">
        <f>IF(P$45=0,0,P$45/FBT_fec!P$45)</f>
        <v>0.41355681428397667</v>
      </c>
      <c r="Q122" s="349">
        <f>IF(Q$45=0,0,Q$45/FBT_fec!Q$45)</f>
        <v>0.41235263208211492</v>
      </c>
      <c r="R122" s="349">
        <f>IF(R$45=0,0,R$45/FBT_fec!R$45)</f>
        <v>0.41283461629069923</v>
      </c>
      <c r="S122" s="349">
        <f>IF(S$45=0,0,S$45/FBT_fec!S$45)</f>
        <v>0.41223404225014809</v>
      </c>
      <c r="T122" s="349">
        <f>IF(T$45=0,0,T$45/FBT_fec!T$45)</f>
        <v>0.4147584091616725</v>
      </c>
      <c r="U122" s="349">
        <f>IF(U$45=0,0,U$45/FBT_fec!U$45)</f>
        <v>0.41369371345022798</v>
      </c>
      <c r="V122" s="349">
        <f>IF(V$45=0,0,V$45/FBT_fec!V$45)</f>
        <v>0.4128167207557239</v>
      </c>
      <c r="W122" s="349">
        <f>IF(W$45=0,0,W$45/FBT_fec!W$45)</f>
        <v>0.41327195580530363</v>
      </c>
      <c r="X122" s="349">
        <f>IF(X$45=0,0,X$45/FBT_fec!X$45)</f>
        <v>0.41439940301489353</v>
      </c>
      <c r="Y122" s="349">
        <f>IF(Y$45=0,0,Y$45/FBT_fec!Y$45)</f>
        <v>0.41526354839737445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0.62670818378643522</v>
      </c>
      <c r="C123" s="349">
        <f>IF(C$66=0,0,C$66/FBT_fec!C$66)</f>
        <v>0.63358746036538904</v>
      </c>
      <c r="D123" s="349">
        <f>IF(D$66=0,0,D$66/FBT_fec!D$66)</f>
        <v>0.63170397842001458</v>
      </c>
      <c r="E123" s="349">
        <f>IF(E$66=0,0,E$66/FBT_fec!E$66)</f>
        <v>0.62954649290476994</v>
      </c>
      <c r="F123" s="349">
        <f>IF(F$66=0,0,F$66/FBT_fec!F$66)</f>
        <v>0.63270269992901018</v>
      </c>
      <c r="G123" s="349">
        <f>IF(G$66=0,0,G$66/FBT_fec!G$66)</f>
        <v>0.63519216257790856</v>
      </c>
      <c r="H123" s="349">
        <f>IF(H$66=0,0,H$66/FBT_fec!H$66)</f>
        <v>0.63602002093795462</v>
      </c>
      <c r="I123" s="349">
        <f>IF(I$66=0,0,I$66/FBT_fec!I$66)</f>
        <v>0.63850783547466849</v>
      </c>
      <c r="J123" s="349">
        <f>IF(J$66=0,0,J$66/FBT_fec!J$66)</f>
        <v>0.64285483968640178</v>
      </c>
      <c r="K123" s="349">
        <f>IF(K$66=0,0,K$66/FBT_fec!K$66)</f>
        <v>0.64455987999242959</v>
      </c>
      <c r="L123" s="349">
        <f>IF(L$66=0,0,L$66/FBT_fec!L$66)</f>
        <v>0.64212057432469882</v>
      </c>
      <c r="M123" s="349">
        <f>IF(M$66=0,0,M$66/FBT_fec!M$66)</f>
        <v>0.64415898326462551</v>
      </c>
      <c r="N123" s="349">
        <f>IF(N$66=0,0,N$66/FBT_fec!N$66)</f>
        <v>0.64337143936065877</v>
      </c>
      <c r="O123" s="349">
        <f>IF(O$66=0,0,O$66/FBT_fec!O$66)</f>
        <v>0.64736024791426861</v>
      </c>
      <c r="P123" s="349">
        <f>IF(P$66=0,0,P$66/FBT_fec!P$66)</f>
        <v>0.65053523428632343</v>
      </c>
      <c r="Q123" s="349">
        <f>IF(Q$66=0,0,Q$66/FBT_fec!Q$66)</f>
        <v>0.65128570219243975</v>
      </c>
      <c r="R123" s="349">
        <f>IF(R$66=0,0,R$66/FBT_fec!R$66)</f>
        <v>0.65219564239241778</v>
      </c>
      <c r="S123" s="349">
        <f>IF(S$66=0,0,S$66/FBT_fec!S$66)</f>
        <v>0.65563855292141615</v>
      </c>
      <c r="T123" s="349">
        <f>IF(T$66=0,0,T$66/FBT_fec!T$66)</f>
        <v>0.65475195494246363</v>
      </c>
      <c r="U123" s="349">
        <f>IF(U$66=0,0,U$66/FBT_fec!U$66)</f>
        <v>0.6595078216539737</v>
      </c>
      <c r="V123" s="349">
        <f>IF(V$66=0,0,V$66/FBT_fec!V$66)</f>
        <v>0.6570640677899422</v>
      </c>
      <c r="W123" s="349">
        <f>IF(W$66=0,0,W$66/FBT_fec!W$66)</f>
        <v>0.65919870428119653</v>
      </c>
      <c r="X123" s="349">
        <f>IF(X$66=0,0,X$66/FBT_fec!X$66)</f>
        <v>0.6608535096523741</v>
      </c>
      <c r="Y123" s="349">
        <f>IF(Y$66=0,0,Y$66/FBT_fec!Y$66)</f>
        <v>0.65328497862286672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0.51390213789073469</v>
      </c>
      <c r="C124" s="337">
        <f>IF(C$80=0,0,C$80/FBT_fec!C$80)</f>
        <v>0.51390213789073458</v>
      </c>
      <c r="D124" s="337">
        <f>IF(D$80=0,0,D$80/FBT_fec!D$80)</f>
        <v>0.51390213789073469</v>
      </c>
      <c r="E124" s="337">
        <f>IF(E$80=0,0,E$80/FBT_fec!E$80)</f>
        <v>0.51390213789073469</v>
      </c>
      <c r="F124" s="337">
        <f>IF(F$80=0,0,F$80/FBT_fec!F$80)</f>
        <v>0.51390213789073458</v>
      </c>
      <c r="G124" s="337">
        <f>IF(G$80=0,0,G$80/FBT_fec!G$80)</f>
        <v>0.51390213789073491</v>
      </c>
      <c r="H124" s="337">
        <f>IF(H$80=0,0,H$80/FBT_fec!H$80)</f>
        <v>0.51390213789073458</v>
      </c>
      <c r="I124" s="337">
        <f>IF(I$80=0,0,I$80/FBT_fec!I$80)</f>
        <v>0.51390213789073469</v>
      </c>
      <c r="J124" s="337">
        <f>IF(J$80=0,0,J$80/FBT_fec!J$80)</f>
        <v>0.51390213789073458</v>
      </c>
      <c r="K124" s="337">
        <f>IF(K$80=0,0,K$80/FBT_fec!K$80)</f>
        <v>0.51390213789073447</v>
      </c>
      <c r="L124" s="337">
        <f>IF(L$80=0,0,L$80/FBT_fec!L$80)</f>
        <v>0.5139021378907348</v>
      </c>
      <c r="M124" s="337">
        <f>IF(M$80=0,0,M$80/FBT_fec!M$80)</f>
        <v>0.51390213789073469</v>
      </c>
      <c r="N124" s="337">
        <f>IF(N$80=0,0,N$80/FBT_fec!N$80)</f>
        <v>0.51390213789073458</v>
      </c>
      <c r="O124" s="337">
        <f>IF(O$80=0,0,O$80/FBT_fec!O$80)</f>
        <v>0.5139021378907348</v>
      </c>
      <c r="P124" s="337">
        <f>IF(P$80=0,0,P$80/FBT_fec!P$80)</f>
        <v>0.51390213789073469</v>
      </c>
      <c r="Q124" s="337">
        <f>IF(Q$80=0,0,Q$80/FBT_fec!Q$80)</f>
        <v>0.51390213789073458</v>
      </c>
      <c r="R124" s="337">
        <f>IF(R$80=0,0,R$80/FBT_fec!R$80)</f>
        <v>0.51390213789073458</v>
      </c>
      <c r="S124" s="337">
        <f>IF(S$80=0,0,S$80/FBT_fec!S$80)</f>
        <v>0.5139021378907348</v>
      </c>
      <c r="T124" s="337">
        <f>IF(T$80=0,0,T$80/FBT_fec!T$80)</f>
        <v>0.51390213789073469</v>
      </c>
      <c r="U124" s="337">
        <f>IF(U$80=0,0,U$80/FBT_fec!U$80)</f>
        <v>0.5139021378907348</v>
      </c>
      <c r="V124" s="337">
        <f>IF(V$80=0,0,V$80/FBT_fec!V$80)</f>
        <v>0.51390213789073447</v>
      </c>
      <c r="W124" s="337">
        <f>IF(W$80=0,0,W$80/FBT_fec!W$80)</f>
        <v>0.51390213789073469</v>
      </c>
      <c r="X124" s="337">
        <f>IF(X$80=0,0,X$80/FBT_fec!X$80)</f>
        <v>0.51390213789073469</v>
      </c>
      <c r="Y124" s="337">
        <f>IF(Y$80=0,0,Y$80/FBT_fec!Y$80)</f>
        <v>0.51390213789073458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325.2943611348565</v>
      </c>
      <c r="C5" s="223">
        <v>274.98307237086391</v>
      </c>
      <c r="D5" s="223">
        <v>290.67124957038402</v>
      </c>
      <c r="E5" s="223">
        <v>301.5819762098505</v>
      </c>
      <c r="F5" s="223">
        <v>278.63647981062149</v>
      </c>
      <c r="G5" s="223">
        <v>276.56080120702961</v>
      </c>
      <c r="H5" s="223">
        <v>282.7455432470598</v>
      </c>
      <c r="I5" s="223">
        <v>299.1320164063095</v>
      </c>
      <c r="J5" s="223">
        <v>265.72086176213497</v>
      </c>
      <c r="K5" s="223">
        <v>253.10687248671519</v>
      </c>
      <c r="L5" s="223">
        <v>272.37356186304459</v>
      </c>
      <c r="M5" s="223">
        <v>296.71985174236141</v>
      </c>
      <c r="N5" s="223">
        <v>303.57099374201198</v>
      </c>
      <c r="O5" s="223">
        <v>283.57016993843831</v>
      </c>
      <c r="P5" s="223">
        <v>250.58759522563599</v>
      </c>
      <c r="Q5" s="223">
        <v>244.20339126185419</v>
      </c>
      <c r="R5" s="223">
        <v>249.6170816655584</v>
      </c>
      <c r="S5" s="223">
        <v>249.2472016449012</v>
      </c>
      <c r="T5" s="223">
        <v>256.65528470575367</v>
      </c>
      <c r="U5" s="223">
        <v>236.71253865766241</v>
      </c>
      <c r="V5" s="223">
        <v>246.14907152520041</v>
      </c>
      <c r="W5" s="223">
        <v>240.3472272496754</v>
      </c>
      <c r="X5" s="223">
        <v>213.63774307282341</v>
      </c>
      <c r="Y5" s="223">
        <v>267.99956373631142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6.5415782511501002</v>
      </c>
      <c r="C10" s="260">
        <v>5.5207597763200988</v>
      </c>
      <c r="D10" s="260">
        <v>6.3907375659685313</v>
      </c>
      <c r="E10" s="260">
        <v>6.8156922062573706</v>
      </c>
      <c r="F10" s="260">
        <v>6.2499288221589113</v>
      </c>
      <c r="G10" s="260">
        <v>6.3895462690198457</v>
      </c>
      <c r="H10" s="260">
        <v>6.4580495884962508</v>
      </c>
      <c r="I10" s="260">
        <v>6.6314494995715254</v>
      </c>
      <c r="J10" s="260">
        <v>5.6800006810969084</v>
      </c>
      <c r="K10" s="260">
        <v>5.280267867332034</v>
      </c>
      <c r="L10" s="260">
        <v>5.8993118336349033</v>
      </c>
      <c r="M10" s="260">
        <v>6.1389749377439671</v>
      </c>
      <c r="N10" s="260">
        <v>6.3480867771448342</v>
      </c>
      <c r="O10" s="260">
        <v>5.8168245525067874</v>
      </c>
      <c r="P10" s="260">
        <v>5.0186732853517828</v>
      </c>
      <c r="Q10" s="260">
        <v>4.7986729518585802</v>
      </c>
      <c r="R10" s="260">
        <v>4.8292997297168032</v>
      </c>
      <c r="S10" s="260">
        <v>4.4741197072709404</v>
      </c>
      <c r="T10" s="260">
        <v>4.7470604595125661</v>
      </c>
      <c r="U10" s="260">
        <v>3.886390314520038</v>
      </c>
      <c r="V10" s="260">
        <v>4.2681348405348594</v>
      </c>
      <c r="W10" s="260">
        <v>4.02681129464845</v>
      </c>
      <c r="X10" s="260">
        <v>3.5696187392227192</v>
      </c>
      <c r="Y10" s="260">
        <v>5.0064616847470793</v>
      </c>
      <c r="DA10" s="68" t="s">
        <v>2305</v>
      </c>
    </row>
    <row r="11" spans="1:105" ht="12" customHeight="1" x14ac:dyDescent="0.25">
      <c r="A11" s="37" t="s">
        <v>159</v>
      </c>
      <c r="B11" s="226">
        <v>0.71311666812882779</v>
      </c>
      <c r="C11" s="226">
        <v>0.41664671871261261</v>
      </c>
      <c r="D11" s="226">
        <v>0.19131487828273619</v>
      </c>
      <c r="E11" s="226">
        <v>0.28445920575879341</v>
      </c>
      <c r="F11" s="226">
        <v>0.28220590451432659</v>
      </c>
      <c r="G11" s="226">
        <v>0.5551661176574032</v>
      </c>
      <c r="H11" s="226">
        <v>0.36888316634120039</v>
      </c>
      <c r="I11" s="226">
        <v>0.18026017305306541</v>
      </c>
      <c r="J11" s="226">
        <v>0.16480795047983121</v>
      </c>
      <c r="K11" s="226">
        <v>0.24370674688194471</v>
      </c>
      <c r="L11" s="226">
        <v>0.2485013531573268</v>
      </c>
      <c r="M11" s="226">
        <v>0.24183109183491411</v>
      </c>
      <c r="N11" s="226">
        <v>0.2432134088135986</v>
      </c>
      <c r="O11" s="226">
        <v>0.1589388195024857</v>
      </c>
      <c r="P11" s="226">
        <v>0.2361698544776912</v>
      </c>
      <c r="Q11" s="226">
        <v>0.238200847254224</v>
      </c>
      <c r="R11" s="226">
        <v>0.15630066325463959</v>
      </c>
      <c r="S11" s="226">
        <v>0.14637793782166</v>
      </c>
      <c r="T11" s="226">
        <v>0.17555312833103939</v>
      </c>
      <c r="U11" s="226">
        <v>0.17843283723997311</v>
      </c>
      <c r="V11" s="226">
        <v>0.215465103767261</v>
      </c>
      <c r="W11" s="226">
        <v>0.23336956448978699</v>
      </c>
      <c r="X11" s="226">
        <v>0.35260642794040298</v>
      </c>
      <c r="Y11" s="226">
        <v>0.44711932000763988</v>
      </c>
      <c r="DA11" s="69" t="s">
        <v>2306</v>
      </c>
    </row>
    <row r="12" spans="1:105" ht="12" customHeight="1" x14ac:dyDescent="0.25">
      <c r="A12" s="37" t="s">
        <v>35</v>
      </c>
      <c r="B12" s="226">
        <v>5.828461583021272</v>
      </c>
      <c r="C12" s="226">
        <v>5.1041130576074867</v>
      </c>
      <c r="D12" s="226">
        <v>6.1994226876857947</v>
      </c>
      <c r="E12" s="226">
        <v>6.5312330004985784</v>
      </c>
      <c r="F12" s="226">
        <v>5.9677229176445854</v>
      </c>
      <c r="G12" s="226">
        <v>5.834380151362442</v>
      </c>
      <c r="H12" s="226">
        <v>6.0891664221550501</v>
      </c>
      <c r="I12" s="226">
        <v>6.4511893265184597</v>
      </c>
      <c r="J12" s="226">
        <v>5.5151927306170769</v>
      </c>
      <c r="K12" s="226">
        <v>5.0365611204500897</v>
      </c>
      <c r="L12" s="226">
        <v>5.6508104804775767</v>
      </c>
      <c r="M12" s="226">
        <v>5.8971438459090528</v>
      </c>
      <c r="N12" s="226">
        <v>6.1048733683312353</v>
      </c>
      <c r="O12" s="226">
        <v>5.657885733004302</v>
      </c>
      <c r="P12" s="226">
        <v>4.7825034308740912</v>
      </c>
      <c r="Q12" s="226">
        <v>4.5604721046043561</v>
      </c>
      <c r="R12" s="226">
        <v>4.6729990664621637</v>
      </c>
      <c r="S12" s="226">
        <v>4.3277417694492808</v>
      </c>
      <c r="T12" s="226">
        <v>4.5715073311815271</v>
      </c>
      <c r="U12" s="226">
        <v>3.7079574772800639</v>
      </c>
      <c r="V12" s="226">
        <v>4.0526697367675979</v>
      </c>
      <c r="W12" s="226">
        <v>3.7934417301586629</v>
      </c>
      <c r="X12" s="226">
        <v>3.2170123112823159</v>
      </c>
      <c r="Y12" s="226">
        <v>4.5593423647394404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25.227790546396271</v>
      </c>
      <c r="C16" s="261">
        <f t="shared" si="0"/>
        <v>20.526031324509201</v>
      </c>
      <c r="D16" s="261">
        <f t="shared" si="0"/>
        <v>21.94672723017197</v>
      </c>
      <c r="E16" s="261">
        <f t="shared" si="0"/>
        <v>22.9157701667183</v>
      </c>
      <c r="F16" s="261">
        <f t="shared" si="0"/>
        <v>21.075607886021722</v>
      </c>
      <c r="G16" s="261">
        <f t="shared" si="0"/>
        <v>21.0741434014319</v>
      </c>
      <c r="H16" s="261">
        <f t="shared" si="0"/>
        <v>21.37716529130503</v>
      </c>
      <c r="I16" s="261">
        <f t="shared" si="0"/>
        <v>22.023176447573189</v>
      </c>
      <c r="J16" s="261">
        <f t="shared" si="0"/>
        <v>18.41723027168948</v>
      </c>
      <c r="K16" s="261">
        <f t="shared" si="0"/>
        <v>17.268216367565959</v>
      </c>
      <c r="L16" s="261">
        <f t="shared" si="0"/>
        <v>19.07198751922736</v>
      </c>
      <c r="M16" s="261">
        <f t="shared" si="0"/>
        <v>20.108492363142531</v>
      </c>
      <c r="N16" s="261">
        <f t="shared" si="0"/>
        <v>20.695371080398889</v>
      </c>
      <c r="O16" s="261">
        <f t="shared" si="0"/>
        <v>19.056305655278571</v>
      </c>
      <c r="P16" s="261">
        <f t="shared" si="0"/>
        <v>16.722895102581791</v>
      </c>
      <c r="Q16" s="261">
        <f t="shared" si="0"/>
        <v>16.251845728398489</v>
      </c>
      <c r="R16" s="261">
        <f t="shared" si="0"/>
        <v>16.392971180802761</v>
      </c>
      <c r="S16" s="261">
        <f t="shared" si="0"/>
        <v>15.36832758895912</v>
      </c>
      <c r="T16" s="261">
        <f t="shared" si="0"/>
        <v>15.872003694097019</v>
      </c>
      <c r="U16" s="261">
        <f t="shared" si="0"/>
        <v>13.26449475372956</v>
      </c>
      <c r="V16" s="261">
        <f t="shared" si="0"/>
        <v>14.59713089218131</v>
      </c>
      <c r="W16" s="261">
        <f t="shared" si="0"/>
        <v>13.807823095718611</v>
      </c>
      <c r="X16" s="261">
        <f t="shared" si="0"/>
        <v>11.94357935937256</v>
      </c>
      <c r="Y16" s="261">
        <f t="shared" si="0"/>
        <v>16.918630684734069</v>
      </c>
      <c r="DA16" s="70"/>
    </row>
    <row r="17" spans="1:105" ht="12" customHeight="1" x14ac:dyDescent="0.25">
      <c r="A17" s="60" t="s">
        <v>2148</v>
      </c>
      <c r="B17" s="329">
        <v>25.227790546396271</v>
      </c>
      <c r="C17" s="329">
        <v>20.526031324509201</v>
      </c>
      <c r="D17" s="329">
        <v>21.94672723017197</v>
      </c>
      <c r="E17" s="329">
        <v>22.9157701667183</v>
      </c>
      <c r="F17" s="329">
        <v>21.075607886021722</v>
      </c>
      <c r="G17" s="329">
        <v>21.0741434014319</v>
      </c>
      <c r="H17" s="329">
        <v>21.37716529130503</v>
      </c>
      <c r="I17" s="329">
        <v>22.023176447573189</v>
      </c>
      <c r="J17" s="329">
        <v>18.41723027168948</v>
      </c>
      <c r="K17" s="329">
        <v>17.268216367565959</v>
      </c>
      <c r="L17" s="329">
        <v>19.07198751922736</v>
      </c>
      <c r="M17" s="329">
        <v>20.108492363142531</v>
      </c>
      <c r="N17" s="329">
        <v>20.695371080398889</v>
      </c>
      <c r="O17" s="329">
        <v>19.056305655278571</v>
      </c>
      <c r="P17" s="329">
        <v>16.722895102581791</v>
      </c>
      <c r="Q17" s="329">
        <v>16.251845728398489</v>
      </c>
      <c r="R17" s="329">
        <v>16.392971180802761</v>
      </c>
      <c r="S17" s="329">
        <v>15.36832758895912</v>
      </c>
      <c r="T17" s="329">
        <v>15.872003694097019</v>
      </c>
      <c r="U17" s="329">
        <v>13.26449475372956</v>
      </c>
      <c r="V17" s="329">
        <v>14.59713089218131</v>
      </c>
      <c r="W17" s="329">
        <v>13.807823095718611</v>
      </c>
      <c r="X17" s="329">
        <v>11.94357935937256</v>
      </c>
      <c r="Y17" s="329">
        <v>16.918630684734069</v>
      </c>
      <c r="DA17" s="72" t="s">
        <v>2311</v>
      </c>
    </row>
    <row r="18" spans="1:105" ht="12" customHeight="1" x14ac:dyDescent="0.25">
      <c r="A18" s="59" t="s">
        <v>28</v>
      </c>
      <c r="B18" s="230">
        <v>1.631984568436271</v>
      </c>
      <c r="C18" s="230">
        <v>1.089067915775199</v>
      </c>
      <c r="D18" s="230">
        <v>1.277692056631941</v>
      </c>
      <c r="E18" s="230">
        <v>1.1128052317390049</v>
      </c>
      <c r="F18" s="230">
        <v>0.93498931458840706</v>
      </c>
      <c r="G18" s="230">
        <v>0.86216699485154502</v>
      </c>
      <c r="H18" s="230">
        <v>0.85522113347121131</v>
      </c>
      <c r="I18" s="230">
        <v>0.83214098925243118</v>
      </c>
      <c r="J18" s="230">
        <v>0.39123455461230527</v>
      </c>
      <c r="K18" s="230">
        <v>0.6282664985253511</v>
      </c>
      <c r="L18" s="230">
        <v>0.57220297155090216</v>
      </c>
      <c r="M18" s="230">
        <v>0.91242354385797975</v>
      </c>
      <c r="N18" s="230">
        <v>0.91805117243973533</v>
      </c>
      <c r="O18" s="230">
        <v>0.8691814415848832</v>
      </c>
      <c r="P18" s="230">
        <v>0.90080609634929187</v>
      </c>
      <c r="Q18" s="230">
        <v>0.65505963199473549</v>
      </c>
      <c r="R18" s="230">
        <v>0.70206382386404387</v>
      </c>
      <c r="S18" s="230">
        <v>0.72841554724989621</v>
      </c>
      <c r="T18" s="230">
        <v>0.63877834837700709</v>
      </c>
      <c r="U18" s="230">
        <v>0.4612169239977939</v>
      </c>
      <c r="V18" s="230">
        <v>0.64537962338306853</v>
      </c>
      <c r="W18" s="230">
        <v>0.48585944281853077</v>
      </c>
      <c r="X18" s="230">
        <v>0.32858521283241637</v>
      </c>
      <c r="Y18" s="230">
        <v>0.52987978040367489</v>
      </c>
      <c r="DA18" s="71" t="s">
        <v>2312</v>
      </c>
    </row>
    <row r="19" spans="1:105" ht="12" customHeight="1" x14ac:dyDescent="0.25">
      <c r="A19" s="59" t="s">
        <v>31</v>
      </c>
      <c r="B19" s="230">
        <v>0.47988844104362149</v>
      </c>
      <c r="C19" s="230">
        <v>0.22887322507112401</v>
      </c>
      <c r="D19" s="230">
        <v>0.23222844526630559</v>
      </c>
      <c r="E19" s="230">
        <v>0.46770536787973682</v>
      </c>
      <c r="F19" s="230">
        <v>0.4657413193781344</v>
      </c>
      <c r="G19" s="230">
        <v>0.9401887233597559</v>
      </c>
      <c r="H19" s="230">
        <v>1.1657769041682691</v>
      </c>
      <c r="I19" s="230">
        <v>1.1333312806327009</v>
      </c>
      <c r="J19" s="230">
        <v>0.85255129257691897</v>
      </c>
      <c r="K19" s="230">
        <v>0.83859017369655886</v>
      </c>
      <c r="L19" s="230">
        <v>0.861556563723199</v>
      </c>
      <c r="M19" s="230">
        <v>0.8324491029004536</v>
      </c>
      <c r="N19" s="230">
        <v>1.0469712137270359</v>
      </c>
      <c r="O19" s="230">
        <v>1.033098727301623</v>
      </c>
      <c r="P19" s="230">
        <v>0.61637948138075882</v>
      </c>
      <c r="Q19" s="230">
        <v>1.0099080772213229</v>
      </c>
      <c r="R19" s="230">
        <v>0.9963869664936299</v>
      </c>
      <c r="S19" s="230">
        <v>0.87865085400366527</v>
      </c>
      <c r="T19" s="230">
        <v>0.71186820442545351</v>
      </c>
      <c r="U19" s="230">
        <v>0.5924655478590114</v>
      </c>
      <c r="V19" s="230">
        <v>0.48482327959750132</v>
      </c>
      <c r="W19" s="230">
        <v>0.53952306493087154</v>
      </c>
      <c r="X19" s="230">
        <v>0.59477725537724258</v>
      </c>
      <c r="Y19" s="230">
        <v>1.0335058685643601</v>
      </c>
      <c r="DA19" s="71" t="s">
        <v>2313</v>
      </c>
    </row>
    <row r="20" spans="1:105" ht="12" customHeight="1" x14ac:dyDescent="0.25">
      <c r="A20" s="59" t="s">
        <v>159</v>
      </c>
      <c r="B20" s="230">
        <v>1.4983653717390439</v>
      </c>
      <c r="C20" s="230">
        <v>0.9573644038399185</v>
      </c>
      <c r="D20" s="230">
        <v>0.48705739878586402</v>
      </c>
      <c r="E20" s="230">
        <v>0.73591425360932694</v>
      </c>
      <c r="F20" s="230">
        <v>0.73300289728743506</v>
      </c>
      <c r="G20" s="230">
        <v>1.4804490789151039</v>
      </c>
      <c r="H20" s="230">
        <v>0.97910533314015646</v>
      </c>
      <c r="I20" s="230">
        <v>0.47999837623191249</v>
      </c>
      <c r="J20" s="230">
        <v>0.45247085979661761</v>
      </c>
      <c r="K20" s="230">
        <v>0.66784288192864349</v>
      </c>
      <c r="L20" s="230">
        <v>0.68578046600687781</v>
      </c>
      <c r="M20" s="230">
        <v>0.66308547325883094</v>
      </c>
      <c r="N20" s="230">
        <v>0.6670764204749412</v>
      </c>
      <c r="O20" s="230">
        <v>0.43905102854329792</v>
      </c>
      <c r="P20" s="230">
        <v>0.65503983374869335</v>
      </c>
      <c r="Q20" s="230">
        <v>0.6499638590001523</v>
      </c>
      <c r="R20" s="230">
        <v>0.42767432634573271</v>
      </c>
      <c r="S20" s="230">
        <v>0.4015079882372305</v>
      </c>
      <c r="T20" s="230">
        <v>0.5038420105616066</v>
      </c>
      <c r="U20" s="230">
        <v>0.51098442505945818</v>
      </c>
      <c r="V20" s="230">
        <v>0.61893061277497707</v>
      </c>
      <c r="W20" s="230">
        <v>0.69459058891683412</v>
      </c>
      <c r="X20" s="230">
        <v>1.081431360845418</v>
      </c>
      <c r="Y20" s="230">
        <v>1.3622421426378679</v>
      </c>
      <c r="DA20" s="71" t="s">
        <v>2314</v>
      </c>
    </row>
    <row r="21" spans="1:105" ht="12" customHeight="1" x14ac:dyDescent="0.25">
      <c r="A21" s="59" t="s">
        <v>32</v>
      </c>
      <c r="B21" s="230">
        <v>9.371077784728941</v>
      </c>
      <c r="C21" s="230">
        <v>6.5225735226142421</v>
      </c>
      <c r="D21" s="230">
        <v>4.1670004113616077</v>
      </c>
      <c r="E21" s="230">
        <v>3.702625638381114</v>
      </c>
      <c r="F21" s="230">
        <v>3.441283761632099</v>
      </c>
      <c r="G21" s="230">
        <v>2.2329274433863429</v>
      </c>
      <c r="H21" s="230">
        <v>2.214938347785699</v>
      </c>
      <c r="I21" s="230">
        <v>2.3994220516567242</v>
      </c>
      <c r="J21" s="230">
        <v>1.5793254251513389</v>
      </c>
      <c r="K21" s="230">
        <v>1.3315538529047459</v>
      </c>
      <c r="L21" s="230">
        <v>1.3581040852768089</v>
      </c>
      <c r="M21" s="230">
        <v>1.530940878309389</v>
      </c>
      <c r="N21" s="230">
        <v>1.319059469600713</v>
      </c>
      <c r="O21" s="230">
        <v>1.0856866713169151</v>
      </c>
      <c r="P21" s="230">
        <v>1.285935886737505</v>
      </c>
      <c r="Q21" s="230">
        <v>1.4930371457245559</v>
      </c>
      <c r="R21" s="230">
        <v>1.4804529282780261</v>
      </c>
      <c r="S21" s="230">
        <v>1.488955473250527</v>
      </c>
      <c r="T21" s="230">
        <v>0.89717106773070099</v>
      </c>
      <c r="U21" s="230">
        <v>1.0812189226029909</v>
      </c>
      <c r="V21" s="230">
        <v>1.206569972656526</v>
      </c>
      <c r="W21" s="230">
        <v>0.79722205820144865</v>
      </c>
      <c r="X21" s="230">
        <v>7.2323305089669568E-2</v>
      </c>
      <c r="Y21" s="230">
        <v>0.1020166752744347</v>
      </c>
      <c r="DA21" s="71" t="s">
        <v>2315</v>
      </c>
    </row>
    <row r="22" spans="1:105" ht="12" customHeight="1" x14ac:dyDescent="0.25">
      <c r="A22" s="59" t="s">
        <v>35</v>
      </c>
      <c r="B22" s="230">
        <v>12.24647438044839</v>
      </c>
      <c r="C22" s="230">
        <v>11.72815225720872</v>
      </c>
      <c r="D22" s="230">
        <v>15.782748918126259</v>
      </c>
      <c r="E22" s="230">
        <v>16.896719675109111</v>
      </c>
      <c r="F22" s="230">
        <v>15.500590593135639</v>
      </c>
      <c r="G22" s="230">
        <v>15.55841116091915</v>
      </c>
      <c r="H22" s="230">
        <v>16.162123572739699</v>
      </c>
      <c r="I22" s="230">
        <v>17.178283749799419</v>
      </c>
      <c r="J22" s="230">
        <v>15.1416481395523</v>
      </c>
      <c r="K22" s="230">
        <v>13.801962960510661</v>
      </c>
      <c r="L22" s="230">
        <v>15.59434343266958</v>
      </c>
      <c r="M22" s="230">
        <v>16.169593364815881</v>
      </c>
      <c r="N22" s="230">
        <v>16.744212804156469</v>
      </c>
      <c r="O22" s="230">
        <v>15.629287786531849</v>
      </c>
      <c r="P22" s="230">
        <v>13.264733804365539</v>
      </c>
      <c r="Q22" s="230">
        <v>12.443877014457721</v>
      </c>
      <c r="R22" s="230">
        <v>12.78639313582133</v>
      </c>
      <c r="S22" s="230">
        <v>11.8707977262178</v>
      </c>
      <c r="T22" s="230">
        <v>13.12034406300225</v>
      </c>
      <c r="U22" s="230">
        <v>10.6186089342103</v>
      </c>
      <c r="V22" s="230">
        <v>11.64142740376924</v>
      </c>
      <c r="W22" s="230">
        <v>11.29062794085092</v>
      </c>
      <c r="X22" s="230">
        <v>9.86646222522781</v>
      </c>
      <c r="Y22" s="230">
        <v>13.89098621785373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21.023158788663551</v>
      </c>
      <c r="C25" s="261">
        <f t="shared" si="1"/>
        <v>17.10502610375767</v>
      </c>
      <c r="D25" s="261">
        <f t="shared" si="1"/>
        <v>18.28893935847665</v>
      </c>
      <c r="E25" s="261">
        <f t="shared" si="1"/>
        <v>19.096475138931918</v>
      </c>
      <c r="F25" s="261">
        <f t="shared" si="1"/>
        <v>17.56300657168477</v>
      </c>
      <c r="G25" s="261">
        <f t="shared" si="1"/>
        <v>17.561786167859911</v>
      </c>
      <c r="H25" s="261">
        <f t="shared" si="1"/>
        <v>17.81430440942086</v>
      </c>
      <c r="I25" s="261">
        <f t="shared" si="1"/>
        <v>18.352647039644332</v>
      </c>
      <c r="J25" s="261">
        <f t="shared" si="1"/>
        <v>15.34769189307457</v>
      </c>
      <c r="K25" s="261">
        <f t="shared" si="1"/>
        <v>14.39018030630497</v>
      </c>
      <c r="L25" s="261">
        <f t="shared" si="1"/>
        <v>15.89332293268947</v>
      </c>
      <c r="M25" s="261">
        <f t="shared" si="1"/>
        <v>16.757076969285439</v>
      </c>
      <c r="N25" s="261">
        <f t="shared" si="1"/>
        <v>17.24614256699908</v>
      </c>
      <c r="O25" s="261">
        <f t="shared" si="1"/>
        <v>15.880254712732141</v>
      </c>
      <c r="P25" s="261">
        <f t="shared" si="1"/>
        <v>13.93574591881816</v>
      </c>
      <c r="Q25" s="261">
        <f t="shared" si="1"/>
        <v>13.54320477366541</v>
      </c>
      <c r="R25" s="261">
        <f t="shared" si="1"/>
        <v>13.66080931733563</v>
      </c>
      <c r="S25" s="261">
        <f t="shared" si="1"/>
        <v>12.806939657465939</v>
      </c>
      <c r="T25" s="261">
        <f t="shared" si="1"/>
        <v>13.22666974508085</v>
      </c>
      <c r="U25" s="261">
        <f t="shared" si="1"/>
        <v>11.05374562810797</v>
      </c>
      <c r="V25" s="261">
        <f t="shared" si="1"/>
        <v>12.16427574348443</v>
      </c>
      <c r="W25" s="261">
        <f t="shared" si="1"/>
        <v>11.50651924643218</v>
      </c>
      <c r="X25" s="261">
        <f t="shared" si="1"/>
        <v>9.952982799477132</v>
      </c>
      <c r="Y25" s="261">
        <f t="shared" si="1"/>
        <v>14.098858903945059</v>
      </c>
      <c r="DA25" s="70"/>
    </row>
    <row r="26" spans="1:105" ht="12" customHeight="1" x14ac:dyDescent="0.25">
      <c r="A26" s="60" t="s">
        <v>2160</v>
      </c>
      <c r="B26" s="329">
        <v>21.023158788663551</v>
      </c>
      <c r="C26" s="329">
        <v>17.10502610375767</v>
      </c>
      <c r="D26" s="329">
        <v>18.28893935847665</v>
      </c>
      <c r="E26" s="329">
        <v>19.096475138931918</v>
      </c>
      <c r="F26" s="329">
        <v>17.56300657168477</v>
      </c>
      <c r="G26" s="329">
        <v>17.561786167859911</v>
      </c>
      <c r="H26" s="329">
        <v>17.81430440942086</v>
      </c>
      <c r="I26" s="329">
        <v>18.352647039644332</v>
      </c>
      <c r="J26" s="329">
        <v>15.34769189307457</v>
      </c>
      <c r="K26" s="329">
        <v>14.39018030630497</v>
      </c>
      <c r="L26" s="329">
        <v>15.89332293268947</v>
      </c>
      <c r="M26" s="329">
        <v>16.757076969285439</v>
      </c>
      <c r="N26" s="329">
        <v>17.24614256699908</v>
      </c>
      <c r="O26" s="329">
        <v>15.880254712732141</v>
      </c>
      <c r="P26" s="329">
        <v>13.93574591881816</v>
      </c>
      <c r="Q26" s="329">
        <v>13.54320477366541</v>
      </c>
      <c r="R26" s="329">
        <v>13.66080931733563</v>
      </c>
      <c r="S26" s="329">
        <v>12.806939657465939</v>
      </c>
      <c r="T26" s="329">
        <v>13.22666974508085</v>
      </c>
      <c r="U26" s="329">
        <v>11.05374562810797</v>
      </c>
      <c r="V26" s="329">
        <v>12.16427574348443</v>
      </c>
      <c r="W26" s="329">
        <v>11.50651924643218</v>
      </c>
      <c r="X26" s="329">
        <v>9.952982799477132</v>
      </c>
      <c r="Y26" s="329">
        <v>14.098858903945059</v>
      </c>
      <c r="DA26" s="72" t="s">
        <v>2319</v>
      </c>
    </row>
    <row r="27" spans="1:105" ht="12" customHeight="1" x14ac:dyDescent="0.25">
      <c r="A27" s="59" t="s">
        <v>28</v>
      </c>
      <c r="B27" s="230">
        <v>1.3599871403635591</v>
      </c>
      <c r="C27" s="230">
        <v>0.90755659647933284</v>
      </c>
      <c r="D27" s="230">
        <v>1.064743380526618</v>
      </c>
      <c r="E27" s="230">
        <v>0.92733769311583769</v>
      </c>
      <c r="F27" s="230">
        <v>0.77915776215700583</v>
      </c>
      <c r="G27" s="230">
        <v>0.71847249570962102</v>
      </c>
      <c r="H27" s="230">
        <v>0.71268427789267597</v>
      </c>
      <c r="I27" s="230">
        <v>0.6934508243770261</v>
      </c>
      <c r="J27" s="230">
        <v>0.32602879551025449</v>
      </c>
      <c r="K27" s="230">
        <v>0.52355541543779271</v>
      </c>
      <c r="L27" s="230">
        <v>0.47683580962575178</v>
      </c>
      <c r="M27" s="230">
        <v>0.7603529532149832</v>
      </c>
      <c r="N27" s="230">
        <v>0.76504264369977948</v>
      </c>
      <c r="O27" s="230">
        <v>0.72431786798740272</v>
      </c>
      <c r="P27" s="230">
        <v>0.75067174695774308</v>
      </c>
      <c r="Q27" s="230">
        <v>0.54588302666227961</v>
      </c>
      <c r="R27" s="230">
        <v>0.5850531865533698</v>
      </c>
      <c r="S27" s="230">
        <v>0.60701295604158034</v>
      </c>
      <c r="T27" s="230">
        <v>0.53231529031417268</v>
      </c>
      <c r="U27" s="230">
        <v>0.3843474366648284</v>
      </c>
      <c r="V27" s="230">
        <v>0.5378163528192238</v>
      </c>
      <c r="W27" s="230">
        <v>0.4048828690154424</v>
      </c>
      <c r="X27" s="230">
        <v>0.27382101069368042</v>
      </c>
      <c r="Y27" s="230">
        <v>0.44156648366972912</v>
      </c>
      <c r="DA27" s="71" t="s">
        <v>2320</v>
      </c>
    </row>
    <row r="28" spans="1:105" ht="12" customHeight="1" x14ac:dyDescent="0.25">
      <c r="A28" s="59" t="s">
        <v>31</v>
      </c>
      <c r="B28" s="230">
        <v>0.39990703420301782</v>
      </c>
      <c r="C28" s="230">
        <v>0.19072768755927</v>
      </c>
      <c r="D28" s="230">
        <v>0.1935237043885881</v>
      </c>
      <c r="E28" s="230">
        <v>0.38975447323311402</v>
      </c>
      <c r="F28" s="230">
        <v>0.38811776614844529</v>
      </c>
      <c r="G28" s="230">
        <v>0.78349060279979688</v>
      </c>
      <c r="H28" s="230">
        <v>0.97148075347355733</v>
      </c>
      <c r="I28" s="230">
        <v>0.94444273386058419</v>
      </c>
      <c r="J28" s="230">
        <v>0.71045941048076611</v>
      </c>
      <c r="K28" s="230">
        <v>0.69882514474713242</v>
      </c>
      <c r="L28" s="230">
        <v>0.71796380310266572</v>
      </c>
      <c r="M28" s="230">
        <v>0.69370758575037783</v>
      </c>
      <c r="N28" s="230">
        <v>0.87247601143919673</v>
      </c>
      <c r="O28" s="230">
        <v>0.8609156060846862</v>
      </c>
      <c r="P28" s="230">
        <v>0.51364956781729898</v>
      </c>
      <c r="Q28" s="230">
        <v>0.84159006435110284</v>
      </c>
      <c r="R28" s="230">
        <v>0.83032247207802468</v>
      </c>
      <c r="S28" s="230">
        <v>0.7322090450030545</v>
      </c>
      <c r="T28" s="230">
        <v>0.59322350368787802</v>
      </c>
      <c r="U28" s="230">
        <v>0.49372128988250952</v>
      </c>
      <c r="V28" s="230">
        <v>0.40401939966458428</v>
      </c>
      <c r="W28" s="230">
        <v>0.44960255410905969</v>
      </c>
      <c r="X28" s="230">
        <v>0.49564771281436892</v>
      </c>
      <c r="Y28" s="230">
        <v>0.86125489047030002</v>
      </c>
      <c r="DA28" s="71" t="s">
        <v>2321</v>
      </c>
    </row>
    <row r="29" spans="1:105" ht="12" customHeight="1" x14ac:dyDescent="0.25">
      <c r="A29" s="59" t="s">
        <v>159</v>
      </c>
      <c r="B29" s="230">
        <v>1.248637809782537</v>
      </c>
      <c r="C29" s="230">
        <v>0.79780366986659879</v>
      </c>
      <c r="D29" s="230">
        <v>0.40588116565488669</v>
      </c>
      <c r="E29" s="230">
        <v>0.61326187800777265</v>
      </c>
      <c r="F29" s="230">
        <v>0.61083574773952931</v>
      </c>
      <c r="G29" s="230">
        <v>1.2337075657625871</v>
      </c>
      <c r="H29" s="230">
        <v>0.81592111095013009</v>
      </c>
      <c r="I29" s="230">
        <v>0.39999864685992709</v>
      </c>
      <c r="J29" s="230">
        <v>0.37705904983051469</v>
      </c>
      <c r="K29" s="230">
        <v>0.55653573494053643</v>
      </c>
      <c r="L29" s="230">
        <v>0.57148372167239825</v>
      </c>
      <c r="M29" s="230">
        <v>0.55257122771569267</v>
      </c>
      <c r="N29" s="230">
        <v>0.55589701706245098</v>
      </c>
      <c r="O29" s="230">
        <v>0.36587585711941489</v>
      </c>
      <c r="P29" s="230">
        <v>0.54586652812391112</v>
      </c>
      <c r="Q29" s="230">
        <v>0.5416365491667936</v>
      </c>
      <c r="R29" s="230">
        <v>0.35639527195477733</v>
      </c>
      <c r="S29" s="230">
        <v>0.33458999019769209</v>
      </c>
      <c r="T29" s="230">
        <v>0.41986834213467222</v>
      </c>
      <c r="U29" s="230">
        <v>0.42582035421621511</v>
      </c>
      <c r="V29" s="230">
        <v>0.51577551064581417</v>
      </c>
      <c r="W29" s="230">
        <v>0.57882549076402845</v>
      </c>
      <c r="X29" s="230">
        <v>0.90119280070451513</v>
      </c>
      <c r="Y29" s="230">
        <v>1.135201785531557</v>
      </c>
      <c r="DA29" s="71" t="s">
        <v>2322</v>
      </c>
    </row>
    <row r="30" spans="1:105" ht="12" customHeight="1" x14ac:dyDescent="0.25">
      <c r="A30" s="59" t="s">
        <v>32</v>
      </c>
      <c r="B30" s="230">
        <v>7.8092314872741158</v>
      </c>
      <c r="C30" s="230">
        <v>5.4354779355118676</v>
      </c>
      <c r="D30" s="230">
        <v>3.4725003428013399</v>
      </c>
      <c r="E30" s="230">
        <v>3.0855213653175948</v>
      </c>
      <c r="F30" s="230">
        <v>2.8677364680267492</v>
      </c>
      <c r="G30" s="230">
        <v>1.8607728694886201</v>
      </c>
      <c r="H30" s="230">
        <v>1.845781956488082</v>
      </c>
      <c r="I30" s="230">
        <v>1.999518376380603</v>
      </c>
      <c r="J30" s="230">
        <v>1.31610452095945</v>
      </c>
      <c r="K30" s="230">
        <v>1.1096282107539559</v>
      </c>
      <c r="L30" s="230">
        <v>1.131753404397341</v>
      </c>
      <c r="M30" s="230">
        <v>1.275784065257825</v>
      </c>
      <c r="N30" s="230">
        <v>1.099216224667261</v>
      </c>
      <c r="O30" s="230">
        <v>0.90473889276409558</v>
      </c>
      <c r="P30" s="230">
        <v>1.0716132389479209</v>
      </c>
      <c r="Q30" s="230">
        <v>1.24419762143713</v>
      </c>
      <c r="R30" s="230">
        <v>1.233710773565021</v>
      </c>
      <c r="S30" s="230">
        <v>1.240796227708773</v>
      </c>
      <c r="T30" s="230">
        <v>0.74764255644225097</v>
      </c>
      <c r="U30" s="230">
        <v>0.90101576883582557</v>
      </c>
      <c r="V30" s="230">
        <v>1.0054749772137721</v>
      </c>
      <c r="W30" s="230">
        <v>0.66435171516787406</v>
      </c>
      <c r="X30" s="230">
        <v>6.0269420908057987E-2</v>
      </c>
      <c r="Y30" s="230">
        <v>8.5013896062028929E-2</v>
      </c>
      <c r="DA30" s="71" t="s">
        <v>2323</v>
      </c>
    </row>
    <row r="31" spans="1:105" ht="12" customHeight="1" x14ac:dyDescent="0.25">
      <c r="A31" s="59" t="s">
        <v>35</v>
      </c>
      <c r="B31" s="230">
        <v>10.20539531704032</v>
      </c>
      <c r="C31" s="230">
        <v>9.7734602143406004</v>
      </c>
      <c r="D31" s="230">
        <v>13.152290765105221</v>
      </c>
      <c r="E31" s="230">
        <v>14.0805997292576</v>
      </c>
      <c r="F31" s="230">
        <v>12.91715882761304</v>
      </c>
      <c r="G31" s="230">
        <v>12.96534263409929</v>
      </c>
      <c r="H31" s="230">
        <v>13.46843631061641</v>
      </c>
      <c r="I31" s="230">
        <v>14.31523645816619</v>
      </c>
      <c r="J31" s="230">
        <v>12.61804011629358</v>
      </c>
      <c r="K31" s="230">
        <v>11.50163580042555</v>
      </c>
      <c r="L31" s="230">
        <v>12.995286193891319</v>
      </c>
      <c r="M31" s="230">
        <v>13.474661137346571</v>
      </c>
      <c r="N31" s="230">
        <v>13.95351067013039</v>
      </c>
      <c r="O31" s="230">
        <v>13.02440648877654</v>
      </c>
      <c r="P31" s="230">
        <v>11.053944836971279</v>
      </c>
      <c r="Q31" s="230">
        <v>10.36989751204811</v>
      </c>
      <c r="R31" s="230">
        <v>10.655327613184429</v>
      </c>
      <c r="S31" s="230">
        <v>9.8923314385148409</v>
      </c>
      <c r="T31" s="230">
        <v>10.93362005250188</v>
      </c>
      <c r="U31" s="230">
        <v>8.8488407785085901</v>
      </c>
      <c r="V31" s="230">
        <v>9.7011895031410322</v>
      </c>
      <c r="W31" s="230">
        <v>9.4088566173757702</v>
      </c>
      <c r="X31" s="230">
        <v>8.2220518543565095</v>
      </c>
      <c r="Y31" s="230">
        <v>11.575821848211451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223.62624109916641</v>
      </c>
      <c r="C34" s="261">
        <v>190.17890029819731</v>
      </c>
      <c r="D34" s="261">
        <v>199.91333826570721</v>
      </c>
      <c r="E34" s="261">
        <v>207.17858512467041</v>
      </c>
      <c r="F34" s="261">
        <v>191.13150575663269</v>
      </c>
      <c r="G34" s="261">
        <v>188.34650717394439</v>
      </c>
      <c r="H34" s="261">
        <v>193.00148219326709</v>
      </c>
      <c r="I34" s="261">
        <v>205.5800915337868</v>
      </c>
      <c r="J34" s="261">
        <v>185.31016970602121</v>
      </c>
      <c r="K34" s="261">
        <v>177.0935943896896</v>
      </c>
      <c r="L34" s="261">
        <v>189.4882757612628</v>
      </c>
      <c r="M34" s="261">
        <v>208.30320317827389</v>
      </c>
      <c r="N34" s="261">
        <v>212.9332738233251</v>
      </c>
      <c r="O34" s="261">
        <v>198.2316224645264</v>
      </c>
      <c r="P34" s="261">
        <v>173.77613961647609</v>
      </c>
      <c r="Q34" s="261">
        <v>169.00315678449121</v>
      </c>
      <c r="R34" s="261">
        <v>173.14226329194179</v>
      </c>
      <c r="S34" s="261">
        <v>174.99457895477471</v>
      </c>
      <c r="T34" s="261">
        <v>180.78770353012629</v>
      </c>
      <c r="U34" s="261">
        <v>169.84129239096549</v>
      </c>
      <c r="V34" s="261">
        <v>174.55561102383109</v>
      </c>
      <c r="W34" s="261">
        <v>170.6377769299954</v>
      </c>
      <c r="X34" s="261">
        <v>151.7910033636374</v>
      </c>
      <c r="Y34" s="261">
        <v>188.32840676448609</v>
      </c>
      <c r="DA34" s="70" t="s">
        <v>2327</v>
      </c>
    </row>
    <row r="35" spans="1:105" ht="12" customHeight="1" x14ac:dyDescent="0.25">
      <c r="A35" s="64" t="s">
        <v>28</v>
      </c>
      <c r="B35" s="229">
        <v>14.284930652214189</v>
      </c>
      <c r="C35" s="229">
        <v>10.09049120590922</v>
      </c>
      <c r="D35" s="229">
        <v>11.638531870287739</v>
      </c>
      <c r="E35" s="229">
        <v>10.060731616424411</v>
      </c>
      <c r="F35" s="229">
        <v>8.4792769219325752</v>
      </c>
      <c r="G35" s="229">
        <v>7.7054682122885838</v>
      </c>
      <c r="H35" s="229">
        <v>7.7212738037856612</v>
      </c>
      <c r="I35" s="229">
        <v>7.7677995790830483</v>
      </c>
      <c r="J35" s="229">
        <v>3.936517089733671</v>
      </c>
      <c r="K35" s="229">
        <v>6.4431652980360434</v>
      </c>
      <c r="L35" s="229">
        <v>5.6850789334536991</v>
      </c>
      <c r="M35" s="229">
        <v>9.4517651253287216</v>
      </c>
      <c r="N35" s="229">
        <v>9.4457664433996236</v>
      </c>
      <c r="O35" s="229">
        <v>9.0415870997378089</v>
      </c>
      <c r="P35" s="229">
        <v>9.3607359853856895</v>
      </c>
      <c r="Q35" s="229">
        <v>6.8119737006700483</v>
      </c>
      <c r="R35" s="229">
        <v>7.4151853314771179</v>
      </c>
      <c r="S35" s="229">
        <v>8.2942513593140248</v>
      </c>
      <c r="T35" s="229">
        <v>7.2759100170065896</v>
      </c>
      <c r="U35" s="229">
        <v>5.9055154303820059</v>
      </c>
      <c r="V35" s="229">
        <v>7.7175874720903481</v>
      </c>
      <c r="W35" s="229">
        <v>6.0042755942250556</v>
      </c>
      <c r="X35" s="229">
        <v>4.168273350971555</v>
      </c>
      <c r="Y35" s="229">
        <v>5.8895293247087013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4.2005134323517348</v>
      </c>
      <c r="C37" s="229">
        <v>2.120568636166638</v>
      </c>
      <c r="D37" s="229">
        <v>2.1153752560252901</v>
      </c>
      <c r="E37" s="229">
        <v>4.2284651865320164</v>
      </c>
      <c r="F37" s="229">
        <v>4.2237377041382613</v>
      </c>
      <c r="G37" s="229">
        <v>8.4027738995601613</v>
      </c>
      <c r="H37" s="229">
        <v>10.525093825357169</v>
      </c>
      <c r="I37" s="229">
        <v>10.57932532871517</v>
      </c>
      <c r="J37" s="229">
        <v>8.578185882454294</v>
      </c>
      <c r="K37" s="229">
        <v>8.6001324583084759</v>
      </c>
      <c r="L37" s="229">
        <v>8.5599294549727816</v>
      </c>
      <c r="M37" s="229">
        <v>8.6233125530026573</v>
      </c>
      <c r="N37" s="229">
        <v>10.77221603186547</v>
      </c>
      <c r="O37" s="229">
        <v>10.7467229264509</v>
      </c>
      <c r="P37" s="229">
        <v>6.4051138368150857</v>
      </c>
      <c r="Q37" s="229">
        <v>10.50204733449549</v>
      </c>
      <c r="R37" s="229">
        <v>10.523821007830939</v>
      </c>
      <c r="S37" s="229">
        <v>10.004936149011289</v>
      </c>
      <c r="T37" s="229">
        <v>8.1084291797422008</v>
      </c>
      <c r="U37" s="229">
        <v>7.5860495415555347</v>
      </c>
      <c r="V37" s="229">
        <v>5.7976203977213983</v>
      </c>
      <c r="W37" s="229">
        <v>6.6674533533680282</v>
      </c>
      <c r="X37" s="229">
        <v>7.5450570705304134</v>
      </c>
      <c r="Y37" s="229">
        <v>11.487253043570041</v>
      </c>
      <c r="DA37" s="73" t="s">
        <v>2330</v>
      </c>
    </row>
    <row r="38" spans="1:105" ht="12" customHeight="1" x14ac:dyDescent="0.25">
      <c r="A38" s="64" t="s">
        <v>159</v>
      </c>
      <c r="B38" s="229">
        <v>13.115347927266381</v>
      </c>
      <c r="C38" s="229">
        <v>8.8702246736568533</v>
      </c>
      <c r="D38" s="229">
        <v>4.4366191595269973</v>
      </c>
      <c r="E38" s="229">
        <v>6.6533078629533282</v>
      </c>
      <c r="F38" s="229">
        <v>6.6474926009342949</v>
      </c>
      <c r="G38" s="229">
        <v>13.23125726873422</v>
      </c>
      <c r="H38" s="229">
        <v>8.8397492344901334</v>
      </c>
      <c r="I38" s="229">
        <v>4.4806483913313606</v>
      </c>
      <c r="J38" s="229">
        <v>4.5526634884306567</v>
      </c>
      <c r="K38" s="229">
        <v>6.8490395261930228</v>
      </c>
      <c r="L38" s="229">
        <v>6.8135194574447242</v>
      </c>
      <c r="M38" s="229">
        <v>6.8688803499742086</v>
      </c>
      <c r="N38" s="229">
        <v>6.8635041889442832</v>
      </c>
      <c r="O38" s="229">
        <v>4.5671915274274966</v>
      </c>
      <c r="P38" s="229">
        <v>6.806853293380545</v>
      </c>
      <c r="Q38" s="229">
        <v>6.7589826904959338</v>
      </c>
      <c r="R38" s="229">
        <v>4.51708845203561</v>
      </c>
      <c r="S38" s="229">
        <v>4.5718521382268058</v>
      </c>
      <c r="T38" s="229">
        <v>5.7389376783796573</v>
      </c>
      <c r="U38" s="229">
        <v>6.5427486500645813</v>
      </c>
      <c r="V38" s="229">
        <v>7.4013045503454942</v>
      </c>
      <c r="W38" s="229">
        <v>8.583785666113835</v>
      </c>
      <c r="X38" s="229">
        <v>13.718516069120421</v>
      </c>
      <c r="Y38" s="229">
        <v>15.14110434692876</v>
      </c>
      <c r="DA38" s="73" t="s">
        <v>2331</v>
      </c>
    </row>
    <row r="39" spans="1:105" ht="12" customHeight="1" x14ac:dyDescent="0.25">
      <c r="A39" s="64" t="s">
        <v>32</v>
      </c>
      <c r="B39" s="229">
        <v>82.026018432039649</v>
      </c>
      <c r="C39" s="229">
        <v>60.433302474976912</v>
      </c>
      <c r="D39" s="229">
        <v>37.957320654381078</v>
      </c>
      <c r="E39" s="229">
        <v>33.474970966510767</v>
      </c>
      <c r="F39" s="229">
        <v>31.20848284204574</v>
      </c>
      <c r="G39" s="229">
        <v>19.956402342127362</v>
      </c>
      <c r="H39" s="229">
        <v>19.99733726450728</v>
      </c>
      <c r="I39" s="229">
        <v>22.397922760235222</v>
      </c>
      <c r="J39" s="229">
        <v>15.890829307037899</v>
      </c>
      <c r="K39" s="229">
        <v>13.655704382836619</v>
      </c>
      <c r="L39" s="229">
        <v>13.4933394416281</v>
      </c>
      <c r="M39" s="229">
        <v>15.858965608626489</v>
      </c>
      <c r="N39" s="229">
        <v>13.571713700546271</v>
      </c>
      <c r="O39" s="229">
        <v>11.29376460665911</v>
      </c>
      <c r="P39" s="229">
        <v>13.36281623610936</v>
      </c>
      <c r="Q39" s="229">
        <v>15.526112851479891</v>
      </c>
      <c r="R39" s="229">
        <v>15.63651688715332</v>
      </c>
      <c r="S39" s="229">
        <v>16.954293472444821</v>
      </c>
      <c r="T39" s="229">
        <v>10.2190939552911</v>
      </c>
      <c r="U39" s="229">
        <v>13.84414729560857</v>
      </c>
      <c r="V39" s="229">
        <v>14.428421610775469</v>
      </c>
      <c r="W39" s="229">
        <v>9.8521105599355039</v>
      </c>
      <c r="X39" s="229">
        <v>0.91745852669641015</v>
      </c>
      <c r="Y39" s="229">
        <v>1.1338990896771759</v>
      </c>
      <c r="DA39" s="73" t="s">
        <v>2332</v>
      </c>
    </row>
    <row r="40" spans="1:105" ht="12" customHeight="1" x14ac:dyDescent="0.25">
      <c r="A40" s="64" t="s">
        <v>33</v>
      </c>
      <c r="B40" s="229">
        <v>2.804766782678044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0.28052262792263483</v>
      </c>
      <c r="Y40" s="229">
        <v>0.28052262792291738</v>
      </c>
      <c r="DA40" s="73" t="s">
        <v>2333</v>
      </c>
    </row>
    <row r="41" spans="1:105" ht="12" customHeight="1" x14ac:dyDescent="0.25">
      <c r="A41" s="64" t="s">
        <v>35</v>
      </c>
      <c r="B41" s="229">
        <v>107.1946638726164</v>
      </c>
      <c r="C41" s="229">
        <v>108.6643133074877</v>
      </c>
      <c r="D41" s="229">
        <v>143.7654913254861</v>
      </c>
      <c r="E41" s="229">
        <v>152.76110949224989</v>
      </c>
      <c r="F41" s="229">
        <v>140.5725156875819</v>
      </c>
      <c r="G41" s="229">
        <v>139.05060545123411</v>
      </c>
      <c r="H41" s="229">
        <v>145.9180280651268</v>
      </c>
      <c r="I41" s="229">
        <v>160.35439547442201</v>
      </c>
      <c r="J41" s="229">
        <v>152.35197393836469</v>
      </c>
      <c r="K41" s="229">
        <v>141.5455527243154</v>
      </c>
      <c r="L41" s="229">
        <v>154.93640847376349</v>
      </c>
      <c r="M41" s="229">
        <v>167.50027954134191</v>
      </c>
      <c r="N41" s="229">
        <v>172.28007345856949</v>
      </c>
      <c r="O41" s="229">
        <v>162.58235630425111</v>
      </c>
      <c r="P41" s="229">
        <v>137.8406202647854</v>
      </c>
      <c r="Q41" s="229">
        <v>129.40404020734979</v>
      </c>
      <c r="R41" s="229">
        <v>135.04965161344481</v>
      </c>
      <c r="S41" s="229">
        <v>135.16924583577779</v>
      </c>
      <c r="T41" s="229">
        <v>149.4453326997068</v>
      </c>
      <c r="U41" s="229">
        <v>135.96283147335481</v>
      </c>
      <c r="V41" s="229">
        <v>139.21067699289841</v>
      </c>
      <c r="W41" s="229">
        <v>139.53015175635301</v>
      </c>
      <c r="X41" s="229">
        <v>125.1611757183959</v>
      </c>
      <c r="Y41" s="229">
        <v>154.3960983316785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38.354666321405887</v>
      </c>
      <c r="C45" s="261">
        <f t="shared" si="2"/>
        <v>32.527062603578131</v>
      </c>
      <c r="D45" s="261">
        <f t="shared" si="2"/>
        <v>34.19208543443942</v>
      </c>
      <c r="E45" s="261">
        <f t="shared" si="2"/>
        <v>35.264412502694114</v>
      </c>
      <c r="F45" s="261">
        <f t="shared" si="2"/>
        <v>32.949189488051488</v>
      </c>
      <c r="G45" s="261">
        <f t="shared" si="2"/>
        <v>33.299663403758956</v>
      </c>
      <c r="H45" s="261">
        <f t="shared" si="2"/>
        <v>33.970659226934046</v>
      </c>
      <c r="I45" s="261">
        <f t="shared" si="2"/>
        <v>35.839679559848278</v>
      </c>
      <c r="J45" s="261">
        <f t="shared" si="2"/>
        <v>31.50688785138496</v>
      </c>
      <c r="K45" s="261">
        <f t="shared" si="2"/>
        <v>30.102032526376227</v>
      </c>
      <c r="L45" s="261">
        <f t="shared" si="2"/>
        <v>32.330141075484811</v>
      </c>
      <c r="M45" s="261">
        <f t="shared" si="2"/>
        <v>35.016210581827401</v>
      </c>
      <c r="N45" s="261">
        <f t="shared" si="2"/>
        <v>35.721754220250283</v>
      </c>
      <c r="O45" s="261">
        <f t="shared" si="2"/>
        <v>34.280059076769518</v>
      </c>
      <c r="P45" s="261">
        <f t="shared" si="2"/>
        <v>31.604512985771791</v>
      </c>
      <c r="Q45" s="261">
        <f t="shared" si="2"/>
        <v>31.182040865803511</v>
      </c>
      <c r="R45" s="261">
        <f t="shared" si="2"/>
        <v>31.924361933086679</v>
      </c>
      <c r="S45" s="261">
        <f t="shared" si="2"/>
        <v>31.970695716238218</v>
      </c>
      <c r="T45" s="261">
        <f t="shared" si="2"/>
        <v>32.24278851663486</v>
      </c>
      <c r="U45" s="261">
        <f t="shared" si="2"/>
        <v>29.739758958774409</v>
      </c>
      <c r="V45" s="261">
        <f t="shared" si="2"/>
        <v>31.191072072597191</v>
      </c>
      <c r="W45" s="261">
        <f t="shared" si="2"/>
        <v>30.956187320966251</v>
      </c>
      <c r="X45" s="261">
        <f t="shared" si="2"/>
        <v>27.845063245793302</v>
      </c>
      <c r="Y45" s="261">
        <f t="shared" si="2"/>
        <v>33.475042945039604</v>
      </c>
      <c r="DA45" s="70"/>
    </row>
    <row r="46" spans="1:105" ht="12" customHeight="1" x14ac:dyDescent="0.25">
      <c r="A46" s="165" t="s">
        <v>2184</v>
      </c>
      <c r="B46" s="346">
        <v>22.1930132940793</v>
      </c>
      <c r="C46" s="346">
        <v>18.78267650367037</v>
      </c>
      <c r="D46" s="346">
        <v>19.744183467727979</v>
      </c>
      <c r="E46" s="346">
        <v>20.29144514868598</v>
      </c>
      <c r="F46" s="346">
        <v>19.135957805373579</v>
      </c>
      <c r="G46" s="346">
        <v>19.68770586741455</v>
      </c>
      <c r="H46" s="346">
        <v>20.022282803685378</v>
      </c>
      <c r="I46" s="346">
        <v>20.982236657064149</v>
      </c>
      <c r="J46" s="346">
        <v>18.114368930067339</v>
      </c>
      <c r="K46" s="346">
        <v>17.303332285204299</v>
      </c>
      <c r="L46" s="346">
        <v>18.635666980908951</v>
      </c>
      <c r="M46" s="346">
        <v>19.961966152815592</v>
      </c>
      <c r="N46" s="346">
        <v>20.332890764019101</v>
      </c>
      <c r="O46" s="346">
        <v>19.953696099112609</v>
      </c>
      <c r="P46" s="346">
        <v>19.04556793931669</v>
      </c>
      <c r="Q46" s="346">
        <v>18.968043228278471</v>
      </c>
      <c r="R46" s="346">
        <v>19.41122765181284</v>
      </c>
      <c r="S46" s="346">
        <v>19.323693053093599</v>
      </c>
      <c r="T46" s="346">
        <v>19.17711195873299</v>
      </c>
      <c r="U46" s="346">
        <v>17.465188569164891</v>
      </c>
      <c r="V46" s="346">
        <v>18.575793984149911</v>
      </c>
      <c r="W46" s="346">
        <v>18.6240543362956</v>
      </c>
      <c r="X46" s="346">
        <v>16.875002143058001</v>
      </c>
      <c r="Y46" s="346">
        <v>19.864393540226992</v>
      </c>
      <c r="DA46" s="167" t="s">
        <v>2338</v>
      </c>
    </row>
    <row r="47" spans="1:105" ht="12" customHeight="1" x14ac:dyDescent="0.25">
      <c r="A47" s="59" t="s">
        <v>28</v>
      </c>
      <c r="B47" s="230">
        <v>1.435664972579701</v>
      </c>
      <c r="C47" s="230">
        <v>0.99656918715246112</v>
      </c>
      <c r="D47" s="230">
        <v>1.1494646156953241</v>
      </c>
      <c r="E47" s="230">
        <v>0.98536624153254393</v>
      </c>
      <c r="F47" s="230">
        <v>0.84893950244280358</v>
      </c>
      <c r="G47" s="230">
        <v>0.80544627033697702</v>
      </c>
      <c r="H47" s="230">
        <v>0.80101730798768589</v>
      </c>
      <c r="I47" s="230">
        <v>0.79280930296782781</v>
      </c>
      <c r="J47" s="230">
        <v>0.38480091500684499</v>
      </c>
      <c r="K47" s="230">
        <v>0.62954411482037154</v>
      </c>
      <c r="L47" s="230">
        <v>0.55911236375122775</v>
      </c>
      <c r="M47" s="230">
        <v>0.90577491194265847</v>
      </c>
      <c r="N47" s="230">
        <v>0.90197146658928173</v>
      </c>
      <c r="O47" s="230">
        <v>0.91011251887478384</v>
      </c>
      <c r="P47" s="230">
        <v>1.0259206676194721</v>
      </c>
      <c r="Q47" s="230">
        <v>0.76454081735864177</v>
      </c>
      <c r="R47" s="230">
        <v>0.8313270706585747</v>
      </c>
      <c r="S47" s="230">
        <v>0.91588875683977533</v>
      </c>
      <c r="T47" s="230">
        <v>0.77179442115404129</v>
      </c>
      <c r="U47" s="230">
        <v>0.6072783546200875</v>
      </c>
      <c r="V47" s="230">
        <v>0.82128734845787577</v>
      </c>
      <c r="W47" s="230">
        <v>0.6553294172533497</v>
      </c>
      <c r="X47" s="230">
        <v>0.46425581510227371</v>
      </c>
      <c r="Y47" s="230">
        <v>0.62213903022572492</v>
      </c>
      <c r="DA47" s="71" t="s">
        <v>2339</v>
      </c>
    </row>
    <row r="48" spans="1:105" ht="12" customHeight="1" x14ac:dyDescent="0.25">
      <c r="A48" s="59" t="s">
        <v>31</v>
      </c>
      <c r="B48" s="230">
        <v>0.42216025744186442</v>
      </c>
      <c r="C48" s="230">
        <v>0.2094341414031457</v>
      </c>
      <c r="D48" s="230">
        <v>0.20892231364043959</v>
      </c>
      <c r="E48" s="230">
        <v>0.4141435242643981</v>
      </c>
      <c r="F48" s="230">
        <v>0.42287777814229027</v>
      </c>
      <c r="G48" s="230">
        <v>0.87833506172825893</v>
      </c>
      <c r="H48" s="230">
        <v>1.091890086603571</v>
      </c>
      <c r="I48" s="230">
        <v>1.0797636388963909</v>
      </c>
      <c r="J48" s="230">
        <v>0.8385315499520769</v>
      </c>
      <c r="K48" s="230">
        <v>0.8402954953606514</v>
      </c>
      <c r="L48" s="230">
        <v>0.84184625176454797</v>
      </c>
      <c r="M48" s="230">
        <v>0.82638322734224212</v>
      </c>
      <c r="N48" s="230">
        <v>1.0286334677973801</v>
      </c>
      <c r="O48" s="230">
        <v>1.0817489191167819</v>
      </c>
      <c r="P48" s="230">
        <v>0.7019895309410652</v>
      </c>
      <c r="Q48" s="230">
        <v>1.178695662354736</v>
      </c>
      <c r="R48" s="230">
        <v>1.1798406782143771</v>
      </c>
      <c r="S48" s="230">
        <v>1.104790310157316</v>
      </c>
      <c r="T48" s="230">
        <v>0.86010415063136159</v>
      </c>
      <c r="U48" s="230">
        <v>0.78009171899908392</v>
      </c>
      <c r="V48" s="230">
        <v>0.61696900761141893</v>
      </c>
      <c r="W48" s="230">
        <v>0.72771115383661855</v>
      </c>
      <c r="X48" s="230">
        <v>0.84035674374758007</v>
      </c>
      <c r="Y48" s="230">
        <v>1.213453244642372</v>
      </c>
      <c r="DA48" s="71" t="s">
        <v>2340</v>
      </c>
    </row>
    <row r="49" spans="1:105" ht="12" customHeight="1" x14ac:dyDescent="0.25">
      <c r="A49" s="59" t="s">
        <v>159</v>
      </c>
      <c r="B49" s="230">
        <v>1.318119498147762</v>
      </c>
      <c r="C49" s="230">
        <v>0.87605176125708695</v>
      </c>
      <c r="D49" s="230">
        <v>0.43817697919541199</v>
      </c>
      <c r="E49" s="230">
        <v>0.65163699943794273</v>
      </c>
      <c r="F49" s="230">
        <v>0.6655424882435812</v>
      </c>
      <c r="G49" s="230">
        <v>1.383052466815091</v>
      </c>
      <c r="H49" s="230">
        <v>0.91704974011229246</v>
      </c>
      <c r="I49" s="230">
        <v>0.45731094009439771</v>
      </c>
      <c r="J49" s="230">
        <v>0.4450302224357669</v>
      </c>
      <c r="K49" s="230">
        <v>0.66920097909038689</v>
      </c>
      <c r="L49" s="230">
        <v>0.67009148226594817</v>
      </c>
      <c r="M49" s="230">
        <v>0.65825371363385066</v>
      </c>
      <c r="N49" s="230">
        <v>0.65539254822138815</v>
      </c>
      <c r="O49" s="230">
        <v>0.45972660987042291</v>
      </c>
      <c r="P49" s="230">
        <v>0.74601948885593272</v>
      </c>
      <c r="Q49" s="230">
        <v>0.75859337950708428</v>
      </c>
      <c r="R49" s="230">
        <v>0.50641726981467117</v>
      </c>
      <c r="S49" s="230">
        <v>0.50484459536347226</v>
      </c>
      <c r="T49" s="230">
        <v>0.60875960164037479</v>
      </c>
      <c r="U49" s="230">
        <v>0.67280657916205</v>
      </c>
      <c r="V49" s="230">
        <v>0.7876292703211879</v>
      </c>
      <c r="W49" s="230">
        <v>0.93686693259256593</v>
      </c>
      <c r="X49" s="230">
        <v>1.5279470234788359</v>
      </c>
      <c r="Y49" s="230">
        <v>1.599426958521966</v>
      </c>
      <c r="DA49" s="71" t="s">
        <v>2341</v>
      </c>
    </row>
    <row r="50" spans="1:105" ht="12" customHeight="1" x14ac:dyDescent="0.25">
      <c r="A50" s="59" t="s">
        <v>32</v>
      </c>
      <c r="B50" s="230">
        <v>8.2437839125808399</v>
      </c>
      <c r="C50" s="230">
        <v>5.9685862556578897</v>
      </c>
      <c r="D50" s="230">
        <v>3.7488059048235982</v>
      </c>
      <c r="E50" s="230">
        <v>3.2785991699483068</v>
      </c>
      <c r="F50" s="230">
        <v>3.1245723119846649</v>
      </c>
      <c r="G50" s="230">
        <v>2.0860263637420871</v>
      </c>
      <c r="H50" s="230">
        <v>2.074555788279894</v>
      </c>
      <c r="I50" s="230">
        <v>2.286011804332043</v>
      </c>
      <c r="J50" s="230">
        <v>1.553354276935065</v>
      </c>
      <c r="K50" s="230">
        <v>1.334261644748115</v>
      </c>
      <c r="L50" s="230">
        <v>1.3270339776132509</v>
      </c>
      <c r="M50" s="230">
        <v>1.5197852451031699</v>
      </c>
      <c r="N50" s="230">
        <v>1.295956086143266</v>
      </c>
      <c r="O50" s="230">
        <v>1.1368133094734509</v>
      </c>
      <c r="P50" s="230">
        <v>1.464541824022054</v>
      </c>
      <c r="Q50" s="230">
        <v>1.742570880551894</v>
      </c>
      <c r="R50" s="230">
        <v>1.753032351588045</v>
      </c>
      <c r="S50" s="230">
        <v>1.872169783489473</v>
      </c>
      <c r="T50" s="230">
        <v>1.083993574069446</v>
      </c>
      <c r="U50" s="230">
        <v>1.423626961931665</v>
      </c>
      <c r="V50" s="230">
        <v>1.535438395742148</v>
      </c>
      <c r="W50" s="230">
        <v>1.07529672324966</v>
      </c>
      <c r="X50" s="230">
        <v>0.1021851064625344</v>
      </c>
      <c r="Y50" s="230">
        <v>0.1197791608008475</v>
      </c>
      <c r="DA50" s="71" t="s">
        <v>2342</v>
      </c>
    </row>
    <row r="51" spans="1:105" ht="12" customHeight="1" x14ac:dyDescent="0.25">
      <c r="A51" s="59" t="s">
        <v>35</v>
      </c>
      <c r="B51" s="230">
        <v>10.77328465332914</v>
      </c>
      <c r="C51" s="230">
        <v>10.73203515819978</v>
      </c>
      <c r="D51" s="230">
        <v>14.198813654373209</v>
      </c>
      <c r="E51" s="230">
        <v>14.96169921350279</v>
      </c>
      <c r="F51" s="230">
        <v>14.07402572456024</v>
      </c>
      <c r="G51" s="230">
        <v>14.534845704792129</v>
      </c>
      <c r="H51" s="230">
        <v>15.13776988070194</v>
      </c>
      <c r="I51" s="230">
        <v>16.366340970773489</v>
      </c>
      <c r="J51" s="230">
        <v>14.89265196573759</v>
      </c>
      <c r="K51" s="230">
        <v>13.830030051184769</v>
      </c>
      <c r="L51" s="230">
        <v>15.237582905513969</v>
      </c>
      <c r="M51" s="230">
        <v>16.05176905479367</v>
      </c>
      <c r="N51" s="230">
        <v>16.45093719526778</v>
      </c>
      <c r="O51" s="230">
        <v>16.36529474177717</v>
      </c>
      <c r="P51" s="230">
        <v>15.107096427878171</v>
      </c>
      <c r="Q51" s="230">
        <v>14.52364248850612</v>
      </c>
      <c r="R51" s="230">
        <v>15.140610281537169</v>
      </c>
      <c r="S51" s="230">
        <v>14.925999607243559</v>
      </c>
      <c r="T51" s="230">
        <v>15.852460211237769</v>
      </c>
      <c r="U51" s="230">
        <v>13.981384954452009</v>
      </c>
      <c r="V51" s="230">
        <v>14.814469962017281</v>
      </c>
      <c r="W51" s="230">
        <v>15.2288501093634</v>
      </c>
      <c r="X51" s="230">
        <v>13.94025745426678</v>
      </c>
      <c r="Y51" s="230">
        <v>16.309595146036081</v>
      </c>
      <c r="DA51" s="71" t="s">
        <v>2343</v>
      </c>
    </row>
    <row r="52" spans="1:105" ht="12" customHeight="1" x14ac:dyDescent="0.25">
      <c r="A52" s="165" t="s">
        <v>2191</v>
      </c>
      <c r="B52" s="346">
        <v>16.16165302732659</v>
      </c>
      <c r="C52" s="346">
        <v>13.744386099907761</v>
      </c>
      <c r="D52" s="346">
        <v>14.44790196671144</v>
      </c>
      <c r="E52" s="346">
        <v>14.97296735400813</v>
      </c>
      <c r="F52" s="346">
        <v>13.813231682677911</v>
      </c>
      <c r="G52" s="346">
        <v>13.611957536344409</v>
      </c>
      <c r="H52" s="346">
        <v>13.94837642324867</v>
      </c>
      <c r="I52" s="346">
        <v>14.857442902784131</v>
      </c>
      <c r="J52" s="346">
        <v>13.39251892131762</v>
      </c>
      <c r="K52" s="346">
        <v>12.798700241171931</v>
      </c>
      <c r="L52" s="346">
        <v>13.69447409457586</v>
      </c>
      <c r="M52" s="346">
        <v>15.05424442901181</v>
      </c>
      <c r="N52" s="346">
        <v>15.38886345623118</v>
      </c>
      <c r="O52" s="346">
        <v>14.32636297765691</v>
      </c>
      <c r="P52" s="346">
        <v>12.558945046455101</v>
      </c>
      <c r="Q52" s="346">
        <v>12.21399763752504</v>
      </c>
      <c r="R52" s="346">
        <v>12.513134281273841</v>
      </c>
      <c r="S52" s="346">
        <v>12.647002663144621</v>
      </c>
      <c r="T52" s="346">
        <v>13.06567655790187</v>
      </c>
      <c r="U52" s="346">
        <v>12.27457038960952</v>
      </c>
      <c r="V52" s="346">
        <v>12.61527808844728</v>
      </c>
      <c r="W52" s="346">
        <v>12.33213298467065</v>
      </c>
      <c r="X52" s="346">
        <v>10.970061102735301</v>
      </c>
      <c r="Y52" s="346">
        <v>13.610649404812611</v>
      </c>
      <c r="DA52" s="167" t="s">
        <v>2344</v>
      </c>
    </row>
    <row r="53" spans="1:105" ht="12" customHeight="1" x14ac:dyDescent="0.25">
      <c r="A53" s="64" t="s">
        <v>28</v>
      </c>
      <c r="B53" s="229">
        <v>1.032383729144426</v>
      </c>
      <c r="C53" s="229">
        <v>0.72924812823231355</v>
      </c>
      <c r="D53" s="229">
        <v>0.84112630481349215</v>
      </c>
      <c r="E53" s="229">
        <v>0.72709737813641584</v>
      </c>
      <c r="F53" s="229">
        <v>0.61280434201871037</v>
      </c>
      <c r="G53" s="229">
        <v>0.55688054786414254</v>
      </c>
      <c r="H53" s="229">
        <v>0.55802283100771233</v>
      </c>
      <c r="I53" s="229">
        <v>0.56138528719124348</v>
      </c>
      <c r="J53" s="229">
        <v>0.28449533931129611</v>
      </c>
      <c r="K53" s="229">
        <v>0.46565287433505059</v>
      </c>
      <c r="L53" s="229">
        <v>0.41086534703545158</v>
      </c>
      <c r="M53" s="229">
        <v>0.68308686717856892</v>
      </c>
      <c r="N53" s="229">
        <v>0.68265333748418733</v>
      </c>
      <c r="O53" s="229">
        <v>0.65344296270452018</v>
      </c>
      <c r="P53" s="229">
        <v>0.67650811609862349</v>
      </c>
      <c r="Q53" s="229">
        <v>0.49230696201114849</v>
      </c>
      <c r="R53" s="229">
        <v>0.53590156446582438</v>
      </c>
      <c r="S53" s="229">
        <v>0.59943239188652142</v>
      </c>
      <c r="T53" s="229">
        <v>0.52583602252995532</v>
      </c>
      <c r="U53" s="229">
        <v>0.42679647461870718</v>
      </c>
      <c r="V53" s="229">
        <v>0.55775641677336085</v>
      </c>
      <c r="W53" s="229">
        <v>0.43393395317716282</v>
      </c>
      <c r="X53" s="229">
        <v>0.30124455560463892</v>
      </c>
      <c r="Y53" s="229">
        <v>0.42564114556662341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0.30357457289723461</v>
      </c>
      <c r="C55" s="229">
        <v>0.15325524567198989</v>
      </c>
      <c r="D55" s="229">
        <v>0.15287991580251239</v>
      </c>
      <c r="E55" s="229">
        <v>0.30559466924347012</v>
      </c>
      <c r="F55" s="229">
        <v>0.30525301018876749</v>
      </c>
      <c r="G55" s="229">
        <v>0.60727540544558034</v>
      </c>
      <c r="H55" s="229">
        <v>0.76065721826468735</v>
      </c>
      <c r="I55" s="229">
        <v>0.76457657377553523</v>
      </c>
      <c r="J55" s="229">
        <v>0.6199525742359514</v>
      </c>
      <c r="K55" s="229">
        <v>0.62153867138783203</v>
      </c>
      <c r="L55" s="229">
        <v>0.61863316715284433</v>
      </c>
      <c r="M55" s="229">
        <v>0.62321391596443698</v>
      </c>
      <c r="N55" s="229">
        <v>0.77851694410591088</v>
      </c>
      <c r="O55" s="229">
        <v>0.77667453633536343</v>
      </c>
      <c r="P55" s="229">
        <v>0.46290286382459728</v>
      </c>
      <c r="Q55" s="229">
        <v>0.758991629347335</v>
      </c>
      <c r="R55" s="229">
        <v>0.76056523069147142</v>
      </c>
      <c r="S55" s="229">
        <v>0.72306499365239452</v>
      </c>
      <c r="T55" s="229">
        <v>0.58600286958958481</v>
      </c>
      <c r="U55" s="229">
        <v>0.54825006196103154</v>
      </c>
      <c r="V55" s="229">
        <v>0.41899881155080448</v>
      </c>
      <c r="W55" s="229">
        <v>0.48186235722325038</v>
      </c>
      <c r="X55" s="229">
        <v>0.5452875022444954</v>
      </c>
      <c r="Y55" s="229">
        <v>0.83019325913971354</v>
      </c>
      <c r="DA55" s="73" t="s">
        <v>2347</v>
      </c>
    </row>
    <row r="56" spans="1:105" ht="12" customHeight="1" x14ac:dyDescent="0.25">
      <c r="A56" s="64" t="s">
        <v>159</v>
      </c>
      <c r="B56" s="229">
        <v>0.94785702022845686</v>
      </c>
      <c r="C56" s="229">
        <v>0.64105845872757816</v>
      </c>
      <c r="D56" s="229">
        <v>0.32063812868395952</v>
      </c>
      <c r="E56" s="229">
        <v>0.48084005095516641</v>
      </c>
      <c r="F56" s="229">
        <v>0.4804197771690818</v>
      </c>
      <c r="G56" s="229">
        <v>0.95623388400893961</v>
      </c>
      <c r="H56" s="229">
        <v>0.63885597358430035</v>
      </c>
      <c r="I56" s="229">
        <v>0.32382015760858063</v>
      </c>
      <c r="J56" s="229">
        <v>0.32902474811784888</v>
      </c>
      <c r="K56" s="229">
        <v>0.49498573981615612</v>
      </c>
      <c r="L56" s="229">
        <v>0.49241867512913562</v>
      </c>
      <c r="M56" s="229">
        <v>0.49641965252761489</v>
      </c>
      <c r="N56" s="229">
        <v>0.49603111293245122</v>
      </c>
      <c r="O56" s="229">
        <v>0.33007470148772328</v>
      </c>
      <c r="P56" s="229">
        <v>0.49193690594990619</v>
      </c>
      <c r="Q56" s="229">
        <v>0.48847725796661362</v>
      </c>
      <c r="R56" s="229">
        <v>0.32645371087362718</v>
      </c>
      <c r="S56" s="229">
        <v>0.33041152767709903</v>
      </c>
      <c r="T56" s="229">
        <v>0.41475776298673828</v>
      </c>
      <c r="U56" s="229">
        <v>0.4728498453831384</v>
      </c>
      <c r="V56" s="229">
        <v>0.53489838895612152</v>
      </c>
      <c r="W56" s="229">
        <v>0.62035727522313766</v>
      </c>
      <c r="X56" s="229">
        <v>0.99144847970060113</v>
      </c>
      <c r="Y56" s="229">
        <v>1.094260108754836</v>
      </c>
      <c r="DA56" s="73" t="s">
        <v>2348</v>
      </c>
    </row>
    <row r="57" spans="1:105" ht="12" customHeight="1" x14ac:dyDescent="0.25">
      <c r="A57" s="64" t="s">
        <v>32</v>
      </c>
      <c r="B57" s="229">
        <v>5.9280880570892096</v>
      </c>
      <c r="C57" s="229">
        <v>4.3675646520523461</v>
      </c>
      <c r="D57" s="229">
        <v>2.7432068940024368</v>
      </c>
      <c r="E57" s="229">
        <v>2.41926378228872</v>
      </c>
      <c r="F57" s="229">
        <v>2.2554628147541611</v>
      </c>
      <c r="G57" s="229">
        <v>1.4422656694576641</v>
      </c>
      <c r="H57" s="229">
        <v>1.445224070086111</v>
      </c>
      <c r="I57" s="229">
        <v>1.6187163653270029</v>
      </c>
      <c r="J57" s="229">
        <v>1.148443350451579</v>
      </c>
      <c r="K57" s="229">
        <v>0.98690902728754593</v>
      </c>
      <c r="L57" s="229">
        <v>0.97517477896893823</v>
      </c>
      <c r="M57" s="229">
        <v>1.146140534666807</v>
      </c>
      <c r="N57" s="229">
        <v>0.98083895135176558</v>
      </c>
      <c r="O57" s="229">
        <v>0.816209690097083</v>
      </c>
      <c r="P57" s="229">
        <v>0.96574175917108362</v>
      </c>
      <c r="Q57" s="229">
        <v>1.1220849911681929</v>
      </c>
      <c r="R57" s="229">
        <v>1.130063981954786</v>
      </c>
      <c r="S57" s="229">
        <v>1.2253007834783249</v>
      </c>
      <c r="T57" s="229">
        <v>0.73854235507999577</v>
      </c>
      <c r="U57" s="229">
        <v>1.000527952136032</v>
      </c>
      <c r="V57" s="229">
        <v>1.042753939158364</v>
      </c>
      <c r="W57" s="229">
        <v>0.71202016218628605</v>
      </c>
      <c r="X57" s="229">
        <v>6.6305485002783549E-2</v>
      </c>
      <c r="Y57" s="229">
        <v>8.1947823141370613E-2</v>
      </c>
      <c r="DA57" s="73" t="s">
        <v>2349</v>
      </c>
    </row>
    <row r="58" spans="1:105" ht="12" customHeight="1" x14ac:dyDescent="0.25">
      <c r="A58" s="64" t="s">
        <v>33</v>
      </c>
      <c r="B58" s="229">
        <v>0.20270281046360911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2.0273601865842761E-2</v>
      </c>
      <c r="Y58" s="229">
        <v>2.0273601865863179E-2</v>
      </c>
      <c r="DA58" s="73" t="s">
        <v>2350</v>
      </c>
    </row>
    <row r="59" spans="1:105" ht="12" customHeight="1" x14ac:dyDescent="0.25">
      <c r="A59" s="64" t="s">
        <v>35</v>
      </c>
      <c r="B59" s="229">
        <v>7.7470468375036567</v>
      </c>
      <c r="C59" s="229">
        <v>7.8532596152235383</v>
      </c>
      <c r="D59" s="229">
        <v>10.39005072340904</v>
      </c>
      <c r="E59" s="229">
        <v>11.040171473384349</v>
      </c>
      <c r="F59" s="229">
        <v>10.159291738547189</v>
      </c>
      <c r="G59" s="229">
        <v>10.04930202956808</v>
      </c>
      <c r="H59" s="229">
        <v>10.54561633030586</v>
      </c>
      <c r="I59" s="229">
        <v>11.588944518881769</v>
      </c>
      <c r="J59" s="229">
        <v>11.01060290920095</v>
      </c>
      <c r="K59" s="229">
        <v>10.22961392834535</v>
      </c>
      <c r="L59" s="229">
        <v>11.19738212628949</v>
      </c>
      <c r="M59" s="229">
        <v>12.10538345867438</v>
      </c>
      <c r="N59" s="229">
        <v>12.45082311035687</v>
      </c>
      <c r="O59" s="229">
        <v>11.74996108703222</v>
      </c>
      <c r="P59" s="229">
        <v>9.9618554014108884</v>
      </c>
      <c r="Q59" s="229">
        <v>9.3521367970317506</v>
      </c>
      <c r="R59" s="229">
        <v>9.760149793288134</v>
      </c>
      <c r="S59" s="229">
        <v>9.7687929664502775</v>
      </c>
      <c r="T59" s="229">
        <v>10.80053754771559</v>
      </c>
      <c r="U59" s="229">
        <v>9.8261460555106144</v>
      </c>
      <c r="V59" s="229">
        <v>10.06087053200863</v>
      </c>
      <c r="W59" s="229">
        <v>10.08395923686081</v>
      </c>
      <c r="X59" s="229">
        <v>9.0455014783169378</v>
      </c>
      <c r="Y59" s="229">
        <v>11.1583334663442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10.520926128074269</v>
      </c>
      <c r="C66" s="261">
        <f t="shared" si="3"/>
        <v>9.1252922645014127</v>
      </c>
      <c r="D66" s="261">
        <f t="shared" si="3"/>
        <v>9.9394217156202007</v>
      </c>
      <c r="E66" s="261">
        <f t="shared" si="3"/>
        <v>10.311041070578428</v>
      </c>
      <c r="F66" s="261">
        <f t="shared" si="3"/>
        <v>9.6672412860718318</v>
      </c>
      <c r="G66" s="261">
        <f t="shared" si="3"/>
        <v>9.8891547910145867</v>
      </c>
      <c r="H66" s="261">
        <f t="shared" si="3"/>
        <v>10.123882537636504</v>
      </c>
      <c r="I66" s="261">
        <f t="shared" si="3"/>
        <v>10.704972325885418</v>
      </c>
      <c r="J66" s="261">
        <f t="shared" si="3"/>
        <v>9.4588813588678704</v>
      </c>
      <c r="K66" s="261">
        <f t="shared" si="3"/>
        <v>8.9725810294464203</v>
      </c>
      <c r="L66" s="261">
        <f t="shared" si="3"/>
        <v>9.6905227407452141</v>
      </c>
      <c r="M66" s="261">
        <f t="shared" si="3"/>
        <v>10.395893712088025</v>
      </c>
      <c r="N66" s="261">
        <f t="shared" si="3"/>
        <v>10.626365273893741</v>
      </c>
      <c r="O66" s="261">
        <f t="shared" si="3"/>
        <v>10.305103476624907</v>
      </c>
      <c r="P66" s="261">
        <f t="shared" si="3"/>
        <v>9.5296283166364137</v>
      </c>
      <c r="Q66" s="261">
        <f t="shared" si="3"/>
        <v>9.4244701576370016</v>
      </c>
      <c r="R66" s="261">
        <f t="shared" si="3"/>
        <v>9.6673762126748457</v>
      </c>
      <c r="S66" s="261">
        <f t="shared" si="3"/>
        <v>9.6325400201922733</v>
      </c>
      <c r="T66" s="261">
        <f t="shared" si="3"/>
        <v>9.7790587603021031</v>
      </c>
      <c r="U66" s="261">
        <f t="shared" si="3"/>
        <v>8.9268566115649488</v>
      </c>
      <c r="V66" s="261">
        <f t="shared" si="3"/>
        <v>9.3728469525714928</v>
      </c>
      <c r="W66" s="261">
        <f t="shared" si="3"/>
        <v>9.4121093619145313</v>
      </c>
      <c r="X66" s="261">
        <f t="shared" si="3"/>
        <v>8.5354955653203124</v>
      </c>
      <c r="Y66" s="261">
        <f t="shared" si="3"/>
        <v>10.172162753359505</v>
      </c>
      <c r="DA66" s="70"/>
    </row>
    <row r="67" spans="1:105" ht="12" customHeight="1" x14ac:dyDescent="0.25">
      <c r="A67" s="165" t="s">
        <v>2210</v>
      </c>
      <c r="B67" s="346">
        <v>7.4766258348382353</v>
      </c>
      <c r="C67" s="346">
        <v>6.5363220296157403</v>
      </c>
      <c r="D67" s="346">
        <v>7.2179332565166607</v>
      </c>
      <c r="E67" s="346">
        <v>7.4906483279951797</v>
      </c>
      <c r="F67" s="346">
        <v>7.065302908171283</v>
      </c>
      <c r="G67" s="346">
        <v>7.3251295487114856</v>
      </c>
      <c r="H67" s="346">
        <v>7.4964875327032372</v>
      </c>
      <c r="I67" s="346">
        <v>7.9063404217598743</v>
      </c>
      <c r="J67" s="346">
        <v>6.9361908141321411</v>
      </c>
      <c r="K67" s="346">
        <v>6.5617455269542013</v>
      </c>
      <c r="L67" s="346">
        <v>7.1109542132350798</v>
      </c>
      <c r="M67" s="346">
        <v>7.5601911603628098</v>
      </c>
      <c r="N67" s="346">
        <v>7.7276319912795586</v>
      </c>
      <c r="O67" s="346">
        <v>7.6065087883128033</v>
      </c>
      <c r="P67" s="346">
        <v>7.1639544574703562</v>
      </c>
      <c r="Q67" s="346">
        <v>7.1237725417043078</v>
      </c>
      <c r="R67" s="346">
        <v>7.3103315281135686</v>
      </c>
      <c r="S67" s="346">
        <v>7.2502791307356693</v>
      </c>
      <c r="T67" s="346">
        <v>7.3179340901156023</v>
      </c>
      <c r="U67" s="346">
        <v>6.6147491697548446</v>
      </c>
      <c r="V67" s="346">
        <v>6.9965618832794858</v>
      </c>
      <c r="W67" s="346">
        <v>7.089159104414243</v>
      </c>
      <c r="X67" s="346">
        <v>6.4691128645280669</v>
      </c>
      <c r="Y67" s="346">
        <v>7.6083839181039439</v>
      </c>
      <c r="DA67" s="167" t="s">
        <v>2358</v>
      </c>
    </row>
    <row r="68" spans="1:105" ht="12" customHeight="1" x14ac:dyDescent="0.25">
      <c r="A68" s="165" t="s">
        <v>2212</v>
      </c>
      <c r="B68" s="346">
        <v>3.044300293236033</v>
      </c>
      <c r="C68" s="346">
        <v>2.588970234885672</v>
      </c>
      <c r="D68" s="346">
        <v>2.72148845910354</v>
      </c>
      <c r="E68" s="346">
        <v>2.8203927425832478</v>
      </c>
      <c r="F68" s="346">
        <v>2.6019383779005492</v>
      </c>
      <c r="G68" s="346">
        <v>2.5640252423031011</v>
      </c>
      <c r="H68" s="346">
        <v>2.6273950049332671</v>
      </c>
      <c r="I68" s="346">
        <v>2.7986319041255432</v>
      </c>
      <c r="J68" s="346">
        <v>2.5226905447357288</v>
      </c>
      <c r="K68" s="346">
        <v>2.4108355024922199</v>
      </c>
      <c r="L68" s="346">
        <v>2.5795685275101339</v>
      </c>
      <c r="M68" s="346">
        <v>2.8357025517252161</v>
      </c>
      <c r="N68" s="346">
        <v>2.8987332826141832</v>
      </c>
      <c r="O68" s="346">
        <v>2.6985946883121041</v>
      </c>
      <c r="P68" s="346">
        <v>2.3656738591660571</v>
      </c>
      <c r="Q68" s="346">
        <v>2.3006976159326942</v>
      </c>
      <c r="R68" s="346">
        <v>2.357044684561278</v>
      </c>
      <c r="S68" s="346">
        <v>2.382260889456604</v>
      </c>
      <c r="T68" s="346">
        <v>2.4611246701865008</v>
      </c>
      <c r="U68" s="346">
        <v>2.3121074418101042</v>
      </c>
      <c r="V68" s="346">
        <v>2.3762850692920079</v>
      </c>
      <c r="W68" s="346">
        <v>2.3229502575002878</v>
      </c>
      <c r="X68" s="346">
        <v>2.0663827007922451</v>
      </c>
      <c r="Y68" s="346">
        <v>2.5637788352555608</v>
      </c>
      <c r="DA68" s="167" t="s">
        <v>2359</v>
      </c>
    </row>
    <row r="69" spans="1:105" ht="12" customHeight="1" x14ac:dyDescent="0.25">
      <c r="A69" s="64" t="s">
        <v>28</v>
      </c>
      <c r="B69" s="229">
        <v>0.19446563319063981</v>
      </c>
      <c r="C69" s="229">
        <v>0.13736529839279041</v>
      </c>
      <c r="D69" s="229">
        <v>0.158439303953788</v>
      </c>
      <c r="E69" s="229">
        <v>0.13696017095090379</v>
      </c>
      <c r="F69" s="229">
        <v>0.1154312888013083</v>
      </c>
      <c r="G69" s="229">
        <v>0.1048971669106972</v>
      </c>
      <c r="H69" s="229">
        <v>0.1051123338186272</v>
      </c>
      <c r="I69" s="229">
        <v>0.1057457050664946</v>
      </c>
      <c r="J69" s="229">
        <v>5.3589149787169353E-2</v>
      </c>
      <c r="K69" s="229">
        <v>8.7713006799954141E-2</v>
      </c>
      <c r="L69" s="229">
        <v>7.739291855515433E-2</v>
      </c>
      <c r="M69" s="229">
        <v>0.12867010240482729</v>
      </c>
      <c r="N69" s="229">
        <v>0.12858844030173061</v>
      </c>
      <c r="O69" s="229">
        <v>0.12308620904129471</v>
      </c>
      <c r="P69" s="229">
        <v>0.12743089167508689</v>
      </c>
      <c r="Q69" s="229">
        <v>9.2733721376061173E-2</v>
      </c>
      <c r="R69" s="229">
        <v>0.1009454470461941</v>
      </c>
      <c r="S69" s="229">
        <v>0.11291247270992651</v>
      </c>
      <c r="T69" s="229">
        <v>9.9049444687082946E-2</v>
      </c>
      <c r="U69" s="229">
        <v>8.0393795773052848E-2</v>
      </c>
      <c r="V69" s="229">
        <v>0.1050621505279461</v>
      </c>
      <c r="W69" s="229">
        <v>8.1738251567997411E-2</v>
      </c>
      <c r="X69" s="229">
        <v>5.6744126817494293E-2</v>
      </c>
      <c r="Y69" s="229">
        <v>8.017617146407309E-2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5.7183022041584347E-2</v>
      </c>
      <c r="C71" s="229">
        <v>2.8868024115499481E-2</v>
      </c>
      <c r="D71" s="229">
        <v>2.879732486030704E-2</v>
      </c>
      <c r="E71" s="229">
        <v>5.7563538804864173E-2</v>
      </c>
      <c r="F71" s="229">
        <v>5.7499181974615482E-2</v>
      </c>
      <c r="G71" s="229">
        <v>0.1143898270645415</v>
      </c>
      <c r="H71" s="229">
        <v>0.14328169208309899</v>
      </c>
      <c r="I71" s="229">
        <v>0.14401996403528089</v>
      </c>
      <c r="J71" s="229">
        <v>0.1167777702161903</v>
      </c>
      <c r="K71" s="229">
        <v>0.11707653643870521</v>
      </c>
      <c r="L71" s="229">
        <v>0.11652923924208709</v>
      </c>
      <c r="M71" s="229">
        <v>0.1173920949739105</v>
      </c>
      <c r="N71" s="229">
        <v>0.14664585096731839</v>
      </c>
      <c r="O71" s="229">
        <v>0.14629880462826789</v>
      </c>
      <c r="P71" s="229">
        <v>8.7194999279979507E-2</v>
      </c>
      <c r="Q71" s="229">
        <v>0.14296795234243431</v>
      </c>
      <c r="R71" s="229">
        <v>0.1432643647839891</v>
      </c>
      <c r="S71" s="229">
        <v>0.13620060822261171</v>
      </c>
      <c r="T71" s="229">
        <v>0.1103828120002542</v>
      </c>
      <c r="U71" s="229">
        <v>0.1032714798153743</v>
      </c>
      <c r="V71" s="229">
        <v>7.8924983893226358E-2</v>
      </c>
      <c r="W71" s="229">
        <v>9.0766316596069332E-2</v>
      </c>
      <c r="X71" s="229">
        <v>0.10271343532583289</v>
      </c>
      <c r="Y71" s="229">
        <v>0.15637989368836699</v>
      </c>
      <c r="DA71" s="73" t="s">
        <v>2362</v>
      </c>
    </row>
    <row r="72" spans="1:105" ht="12" customHeight="1" x14ac:dyDescent="0.25">
      <c r="A72" s="64" t="s">
        <v>159</v>
      </c>
      <c r="B72" s="229">
        <v>0.1785437046413714</v>
      </c>
      <c r="C72" s="229">
        <v>0.1207533938877433</v>
      </c>
      <c r="D72" s="229">
        <v>6.0397209835205669E-2</v>
      </c>
      <c r="E72" s="229">
        <v>9.0573749210391422E-2</v>
      </c>
      <c r="F72" s="229">
        <v>9.04945840650902E-2</v>
      </c>
      <c r="G72" s="229">
        <v>0.18012161804046509</v>
      </c>
      <c r="H72" s="229">
        <v>0.12033852133997899</v>
      </c>
      <c r="I72" s="229">
        <v>6.0996594784995813E-2</v>
      </c>
      <c r="J72" s="229">
        <v>6.1976960864303973E-2</v>
      </c>
      <c r="K72" s="229">
        <v>9.3238311101104171E-2</v>
      </c>
      <c r="L72" s="229">
        <v>9.2754764290252686E-2</v>
      </c>
      <c r="M72" s="229">
        <v>9.3508411002431596E-2</v>
      </c>
      <c r="N72" s="229">
        <v>9.3435223488661151E-2</v>
      </c>
      <c r="O72" s="229">
        <v>6.2174736014307987E-2</v>
      </c>
      <c r="P72" s="229">
        <v>9.266401552519006E-2</v>
      </c>
      <c r="Q72" s="229">
        <v>9.2012336680691739E-2</v>
      </c>
      <c r="R72" s="229">
        <v>6.1492665760129232E-2</v>
      </c>
      <c r="S72" s="229">
        <v>6.2238182498733322E-2</v>
      </c>
      <c r="T72" s="229">
        <v>7.8126116019662614E-2</v>
      </c>
      <c r="U72" s="229">
        <v>8.9068668936436002E-2</v>
      </c>
      <c r="V72" s="229">
        <v>0.1007564832382722</v>
      </c>
      <c r="W72" s="229">
        <v>0.1168540019810896</v>
      </c>
      <c r="X72" s="229">
        <v>0.1867548382815537</v>
      </c>
      <c r="Y72" s="229">
        <v>0.20612101771559241</v>
      </c>
      <c r="DA72" s="73" t="s">
        <v>2363</v>
      </c>
    </row>
    <row r="73" spans="1:105" ht="12" customHeight="1" x14ac:dyDescent="0.25">
      <c r="A73" s="64" t="s">
        <v>32</v>
      </c>
      <c r="B73" s="229">
        <v>1.1166481658783001</v>
      </c>
      <c r="C73" s="229">
        <v>0.82269915883534461</v>
      </c>
      <c r="D73" s="229">
        <v>0.51672595233286889</v>
      </c>
      <c r="E73" s="229">
        <v>0.45570619721781969</v>
      </c>
      <c r="F73" s="229">
        <v>0.424851721338734</v>
      </c>
      <c r="G73" s="229">
        <v>0.27167331169839648</v>
      </c>
      <c r="H73" s="229">
        <v>0.27223057275860252</v>
      </c>
      <c r="I73" s="229">
        <v>0.304910561889851</v>
      </c>
      <c r="J73" s="229">
        <v>0.21632727930943871</v>
      </c>
      <c r="K73" s="229">
        <v>0.18589976137272329</v>
      </c>
      <c r="L73" s="229">
        <v>0.18368943204955071</v>
      </c>
      <c r="M73" s="229">
        <v>0.21589350791507711</v>
      </c>
      <c r="N73" s="229">
        <v>0.1847563675676456</v>
      </c>
      <c r="O73" s="229">
        <v>0.15374586960277459</v>
      </c>
      <c r="P73" s="229">
        <v>0.18191257513471931</v>
      </c>
      <c r="Q73" s="229">
        <v>0.2113622698045349</v>
      </c>
      <c r="R73" s="229">
        <v>0.21286523759813139</v>
      </c>
      <c r="S73" s="229">
        <v>0.23080457971336871</v>
      </c>
      <c r="T73" s="229">
        <v>0.13911601148321251</v>
      </c>
      <c r="U73" s="229">
        <v>0.18846509901731351</v>
      </c>
      <c r="V73" s="229">
        <v>0.196419024550606</v>
      </c>
      <c r="W73" s="229">
        <v>0.13412014135364941</v>
      </c>
      <c r="X73" s="229">
        <v>1.2489675845399671E-2</v>
      </c>
      <c r="Y73" s="229">
        <v>1.543615505156011E-2</v>
      </c>
      <c r="DA73" s="73" t="s">
        <v>2364</v>
      </c>
    </row>
    <row r="74" spans="1:105" ht="12" customHeight="1" x14ac:dyDescent="0.25">
      <c r="A74" s="64" t="s">
        <v>33</v>
      </c>
      <c r="B74" s="229">
        <v>3.8182246846330793E-2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3.8188502129565299E-3</v>
      </c>
      <c r="Y74" s="229">
        <v>3.8188502129603758E-3</v>
      </c>
      <c r="DA74" s="73" t="s">
        <v>2365</v>
      </c>
    </row>
    <row r="75" spans="1:105" ht="12" customHeight="1" x14ac:dyDescent="0.25">
      <c r="A75" s="64" t="s">
        <v>35</v>
      </c>
      <c r="B75" s="229">
        <v>1.4592775206378079</v>
      </c>
      <c r="C75" s="229">
        <v>1.4792843596542951</v>
      </c>
      <c r="D75" s="229">
        <v>1.95712866812137</v>
      </c>
      <c r="E75" s="229">
        <v>2.079589086399269</v>
      </c>
      <c r="F75" s="229">
        <v>1.9136616017207999</v>
      </c>
      <c r="G75" s="229">
        <v>1.892943318589001</v>
      </c>
      <c r="H75" s="229">
        <v>1.9864318849329601</v>
      </c>
      <c r="I75" s="229">
        <v>2.182959078348921</v>
      </c>
      <c r="J75" s="229">
        <v>2.074019384558627</v>
      </c>
      <c r="K75" s="229">
        <v>1.9269078867797329</v>
      </c>
      <c r="L75" s="229">
        <v>2.109202173373089</v>
      </c>
      <c r="M75" s="229">
        <v>2.28023843542897</v>
      </c>
      <c r="N75" s="229">
        <v>2.345307400288827</v>
      </c>
      <c r="O75" s="229">
        <v>2.2132890690254592</v>
      </c>
      <c r="P75" s="229">
        <v>1.8764713775510811</v>
      </c>
      <c r="Q75" s="229">
        <v>1.7616213357289721</v>
      </c>
      <c r="R75" s="229">
        <v>1.838476969372834</v>
      </c>
      <c r="S75" s="229">
        <v>1.8401050463119639</v>
      </c>
      <c r="T75" s="229">
        <v>2.034450285996289</v>
      </c>
      <c r="U75" s="229">
        <v>1.8509083982679271</v>
      </c>
      <c r="V75" s="229">
        <v>1.895122427081958</v>
      </c>
      <c r="W75" s="229">
        <v>1.8994715460014819</v>
      </c>
      <c r="X75" s="229">
        <v>1.7038617743090081</v>
      </c>
      <c r="Y75" s="229">
        <v>2.101846747123008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0.99999999999999967</v>
      </c>
      <c r="D84" s="232">
        <f t="shared" si="4"/>
        <v>0.99999999999999978</v>
      </c>
      <c r="E84" s="232">
        <f t="shared" si="4"/>
        <v>1</v>
      </c>
      <c r="F84" s="232">
        <f t="shared" si="4"/>
        <v>0.99999999999999967</v>
      </c>
      <c r="G84" s="232">
        <f t="shared" si="4"/>
        <v>0.99999999999999989</v>
      </c>
      <c r="H84" s="232">
        <f t="shared" si="4"/>
        <v>1</v>
      </c>
      <c r="I84" s="232">
        <f t="shared" si="4"/>
        <v>1.0000000000000002</v>
      </c>
      <c r="J84" s="232">
        <f t="shared" si="4"/>
        <v>1</v>
      </c>
      <c r="K84" s="232">
        <f t="shared" si="4"/>
        <v>1.0000000000000002</v>
      </c>
      <c r="L84" s="232">
        <f t="shared" si="4"/>
        <v>0.99999999999999978</v>
      </c>
      <c r="M84" s="232">
        <f t="shared" si="4"/>
        <v>0.99999999999999967</v>
      </c>
      <c r="N84" s="232">
        <f t="shared" si="4"/>
        <v>0.99999999999999989</v>
      </c>
      <c r="O84" s="232">
        <f t="shared" si="4"/>
        <v>1</v>
      </c>
      <c r="P84" s="232">
        <f t="shared" si="4"/>
        <v>1.0000000000000002</v>
      </c>
      <c r="Q84" s="232">
        <f t="shared" si="4"/>
        <v>1</v>
      </c>
      <c r="R84" s="232">
        <f t="shared" si="4"/>
        <v>1.0000000000000004</v>
      </c>
      <c r="S84" s="232">
        <f t="shared" si="4"/>
        <v>1</v>
      </c>
      <c r="T84" s="232">
        <f t="shared" si="4"/>
        <v>1.0000000000000002</v>
      </c>
      <c r="U84" s="232">
        <f t="shared" si="4"/>
        <v>1</v>
      </c>
      <c r="V84" s="232">
        <f t="shared" si="4"/>
        <v>0.99999999999999989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2.0109719173515502E-2</v>
      </c>
      <c r="C89" s="300">
        <f t="shared" si="9"/>
        <v>2.0076725918875347E-2</v>
      </c>
      <c r="D89" s="300">
        <f t="shared" si="9"/>
        <v>2.1986135799168739E-2</v>
      </c>
      <c r="E89" s="300">
        <f t="shared" si="9"/>
        <v>2.259979953680916E-2</v>
      </c>
      <c r="F89" s="300">
        <f t="shared" si="9"/>
        <v>2.2430404039007194E-2</v>
      </c>
      <c r="G89" s="300">
        <f t="shared" si="9"/>
        <v>2.3103586050999034E-2</v>
      </c>
      <c r="H89" s="300">
        <f t="shared" si="9"/>
        <v>2.2840500028158822E-2</v>
      </c>
      <c r="I89" s="300">
        <f t="shared" si="9"/>
        <v>2.2168972680490548E-2</v>
      </c>
      <c r="J89" s="300">
        <f t="shared" si="9"/>
        <v>2.1375817628430951E-2</v>
      </c>
      <c r="K89" s="300">
        <f t="shared" si="9"/>
        <v>2.0861811516434344E-2</v>
      </c>
      <c r="L89" s="300">
        <f t="shared" si="9"/>
        <v>2.1658900347314939E-2</v>
      </c>
      <c r="M89" s="300">
        <f t="shared" si="9"/>
        <v>2.0689464832553135E-2</v>
      </c>
      <c r="N89" s="300">
        <f t="shared" si="9"/>
        <v>2.0911374630672778E-2</v>
      </c>
      <c r="O89" s="300">
        <f t="shared" si="9"/>
        <v>2.0512822465669048E-2</v>
      </c>
      <c r="P89" s="300">
        <f t="shared" si="9"/>
        <v>2.0027620604415118E-2</v>
      </c>
      <c r="Q89" s="300">
        <f t="shared" si="9"/>
        <v>1.9650312500013825E-2</v>
      </c>
      <c r="R89" s="300">
        <f t="shared" si="9"/>
        <v>1.9346831945528425E-2</v>
      </c>
      <c r="S89" s="300">
        <f t="shared" si="9"/>
        <v>1.7950531350980431E-2</v>
      </c>
      <c r="T89" s="300">
        <f t="shared" si="9"/>
        <v>1.8495860955892278E-2</v>
      </c>
      <c r="U89" s="300">
        <f t="shared" si="9"/>
        <v>1.6418185266225377E-2</v>
      </c>
      <c r="V89" s="300">
        <f t="shared" si="9"/>
        <v>1.7339634125322686E-2</v>
      </c>
      <c r="W89" s="300">
        <f t="shared" si="9"/>
        <v>1.6754140835023461E-2</v>
      </c>
      <c r="X89" s="300">
        <f t="shared" si="9"/>
        <v>1.6708745785644869E-2</v>
      </c>
      <c r="Y89" s="300">
        <f t="shared" si="9"/>
        <v>1.868085759151835E-2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7.7553728439632083E-2</v>
      </c>
      <c r="C90" s="301">
        <f t="shared" si="10"/>
        <v>7.4644708663470644E-2</v>
      </c>
      <c r="D90" s="301">
        <f t="shared" si="10"/>
        <v>7.5503605061076812E-2</v>
      </c>
      <c r="E90" s="301">
        <f t="shared" si="10"/>
        <v>7.5985211234151362E-2</v>
      </c>
      <c r="F90" s="301">
        <f t="shared" si="10"/>
        <v>7.5638365444273492E-2</v>
      </c>
      <c r="G90" s="301">
        <f t="shared" si="10"/>
        <v>7.6200760590276445E-2</v>
      </c>
      <c r="H90" s="301">
        <f t="shared" si="10"/>
        <v>7.5605666656347284E-2</v>
      </c>
      <c r="I90" s="301">
        <f t="shared" si="10"/>
        <v>7.362360175334498E-2</v>
      </c>
      <c r="J90" s="301">
        <f t="shared" si="10"/>
        <v>6.9310441602345882E-2</v>
      </c>
      <c r="K90" s="301">
        <f t="shared" si="10"/>
        <v>6.8224999969024216E-2</v>
      </c>
      <c r="L90" s="301">
        <f t="shared" si="10"/>
        <v>7.0021434491564838E-2</v>
      </c>
      <c r="M90" s="301">
        <f t="shared" si="10"/>
        <v>6.7769285556945183E-2</v>
      </c>
      <c r="N90" s="301">
        <f t="shared" si="10"/>
        <v>6.8173084738085116E-2</v>
      </c>
      <c r="O90" s="301">
        <f t="shared" si="10"/>
        <v>6.7201376151150183E-2</v>
      </c>
      <c r="P90" s="301">
        <f t="shared" si="10"/>
        <v>6.6734728379208214E-2</v>
      </c>
      <c r="Q90" s="301">
        <f t="shared" si="10"/>
        <v>6.6550450607673894E-2</v>
      </c>
      <c r="R90" s="301">
        <f t="shared" si="10"/>
        <v>6.5672473499896009E-2</v>
      </c>
      <c r="S90" s="301">
        <f t="shared" si="10"/>
        <v>6.1658977463081611E-2</v>
      </c>
      <c r="T90" s="301">
        <f t="shared" si="10"/>
        <v>6.1841717821215787E-2</v>
      </c>
      <c r="U90" s="301">
        <f t="shared" si="10"/>
        <v>5.6036299677867475E-2</v>
      </c>
      <c r="V90" s="301">
        <f t="shared" si="10"/>
        <v>5.9301994526056438E-2</v>
      </c>
      <c r="W90" s="301">
        <f t="shared" si="10"/>
        <v>5.7449479462373367E-2</v>
      </c>
      <c r="X90" s="301">
        <f t="shared" si="10"/>
        <v>5.5905755170336698E-2</v>
      </c>
      <c r="Y90" s="301">
        <f t="shared" si="10"/>
        <v>6.3129321737928457E-2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7.7553728439632083E-2</v>
      </c>
      <c r="C91" s="302">
        <f t="shared" si="11"/>
        <v>7.4644708663470644E-2</v>
      </c>
      <c r="D91" s="302">
        <f t="shared" si="11"/>
        <v>7.5503605061076812E-2</v>
      </c>
      <c r="E91" s="302">
        <f t="shared" si="11"/>
        <v>7.5985211234151362E-2</v>
      </c>
      <c r="F91" s="302">
        <f t="shared" si="11"/>
        <v>7.5638365444273492E-2</v>
      </c>
      <c r="G91" s="302">
        <f t="shared" si="11"/>
        <v>7.6200760590276445E-2</v>
      </c>
      <c r="H91" s="302">
        <f t="shared" si="11"/>
        <v>7.5605666656347284E-2</v>
      </c>
      <c r="I91" s="302">
        <f t="shared" si="11"/>
        <v>7.362360175334498E-2</v>
      </c>
      <c r="J91" s="302">
        <f t="shared" si="11"/>
        <v>6.9310441602345882E-2</v>
      </c>
      <c r="K91" s="302">
        <f t="shared" si="11"/>
        <v>6.8224999969024216E-2</v>
      </c>
      <c r="L91" s="302">
        <f t="shared" si="11"/>
        <v>7.0021434491564838E-2</v>
      </c>
      <c r="M91" s="302">
        <f t="shared" si="11"/>
        <v>6.7769285556945183E-2</v>
      </c>
      <c r="N91" s="302">
        <f t="shared" si="11"/>
        <v>6.8173084738085116E-2</v>
      </c>
      <c r="O91" s="302">
        <f t="shared" si="11"/>
        <v>6.7201376151150183E-2</v>
      </c>
      <c r="P91" s="302">
        <f t="shared" si="11"/>
        <v>6.6734728379208214E-2</v>
      </c>
      <c r="Q91" s="302">
        <f t="shared" si="11"/>
        <v>6.6550450607673894E-2</v>
      </c>
      <c r="R91" s="302">
        <f t="shared" si="11"/>
        <v>6.5672473499896009E-2</v>
      </c>
      <c r="S91" s="302">
        <f t="shared" si="11"/>
        <v>6.1658977463081611E-2</v>
      </c>
      <c r="T91" s="302">
        <f t="shared" si="11"/>
        <v>6.1841717821215787E-2</v>
      </c>
      <c r="U91" s="302">
        <f t="shared" si="11"/>
        <v>5.6036299677867475E-2</v>
      </c>
      <c r="V91" s="302">
        <f t="shared" si="11"/>
        <v>5.9301994526056438E-2</v>
      </c>
      <c r="W91" s="302">
        <f t="shared" si="11"/>
        <v>5.7449479462373367E-2</v>
      </c>
      <c r="X91" s="302">
        <f t="shared" si="11"/>
        <v>5.5905755170336698E-2</v>
      </c>
      <c r="Y91" s="302">
        <f t="shared" si="11"/>
        <v>6.3129321737928457E-2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6.462810703302671E-2</v>
      </c>
      <c r="C94" s="301">
        <f t="shared" si="14"/>
        <v>6.2203923886225546E-2</v>
      </c>
      <c r="D94" s="301">
        <f t="shared" si="14"/>
        <v>6.2919670884230713E-2</v>
      </c>
      <c r="E94" s="301">
        <f t="shared" si="14"/>
        <v>6.3321009361792802E-2</v>
      </c>
      <c r="F94" s="301">
        <f t="shared" si="14"/>
        <v>6.3031971203561257E-2</v>
      </c>
      <c r="G94" s="301">
        <f t="shared" si="14"/>
        <v>6.3500633825230343E-2</v>
      </c>
      <c r="H94" s="301">
        <f t="shared" si="14"/>
        <v>6.3004722213622744E-2</v>
      </c>
      <c r="I94" s="301">
        <f t="shared" si="14"/>
        <v>6.1353001461120847E-2</v>
      </c>
      <c r="J94" s="301">
        <f t="shared" si="14"/>
        <v>5.7758701335288251E-2</v>
      </c>
      <c r="K94" s="301">
        <f t="shared" si="14"/>
        <v>5.6854166640853528E-2</v>
      </c>
      <c r="L94" s="301">
        <f t="shared" si="14"/>
        <v>5.8351195409637381E-2</v>
      </c>
      <c r="M94" s="301">
        <f t="shared" si="14"/>
        <v>5.6474404630787643E-2</v>
      </c>
      <c r="N94" s="301">
        <f t="shared" si="14"/>
        <v>5.6810903948404282E-2</v>
      </c>
      <c r="O94" s="301">
        <f t="shared" si="14"/>
        <v>5.6001146792625141E-2</v>
      </c>
      <c r="P94" s="301">
        <f t="shared" si="14"/>
        <v>5.5612273649340183E-2</v>
      </c>
      <c r="Q94" s="301">
        <f t="shared" si="14"/>
        <v>5.5458708839728255E-2</v>
      </c>
      <c r="R94" s="301">
        <f t="shared" si="14"/>
        <v>5.472706124991332E-2</v>
      </c>
      <c r="S94" s="301">
        <f t="shared" si="14"/>
        <v>5.1382481219234701E-2</v>
      </c>
      <c r="T94" s="301">
        <f t="shared" si="14"/>
        <v>5.153476485101316E-2</v>
      </c>
      <c r="U94" s="301">
        <f t="shared" si="14"/>
        <v>4.6696916398222911E-2</v>
      </c>
      <c r="V94" s="301">
        <f t="shared" si="14"/>
        <v>4.9418328771713718E-2</v>
      </c>
      <c r="W94" s="301">
        <f t="shared" si="14"/>
        <v>4.7874566218644492E-2</v>
      </c>
      <c r="X94" s="301">
        <f t="shared" si="14"/>
        <v>4.6588129308613904E-2</v>
      </c>
      <c r="Y94" s="301">
        <f t="shared" si="14"/>
        <v>5.260776811494039E-2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6.462810703302671E-2</v>
      </c>
      <c r="C95" s="302">
        <f t="shared" si="15"/>
        <v>6.2203923886225546E-2</v>
      </c>
      <c r="D95" s="302">
        <f t="shared" si="15"/>
        <v>6.2919670884230713E-2</v>
      </c>
      <c r="E95" s="302">
        <f t="shared" si="15"/>
        <v>6.3321009361792802E-2</v>
      </c>
      <c r="F95" s="302">
        <f t="shared" si="15"/>
        <v>6.3031971203561257E-2</v>
      </c>
      <c r="G95" s="302">
        <f t="shared" si="15"/>
        <v>6.3500633825230343E-2</v>
      </c>
      <c r="H95" s="302">
        <f t="shared" si="15"/>
        <v>6.3004722213622744E-2</v>
      </c>
      <c r="I95" s="302">
        <f t="shared" si="15"/>
        <v>6.1353001461120847E-2</v>
      </c>
      <c r="J95" s="302">
        <f t="shared" si="15"/>
        <v>5.7758701335288251E-2</v>
      </c>
      <c r="K95" s="302">
        <f t="shared" si="15"/>
        <v>5.6854166640853528E-2</v>
      </c>
      <c r="L95" s="302">
        <f t="shared" si="15"/>
        <v>5.8351195409637381E-2</v>
      </c>
      <c r="M95" s="302">
        <f t="shared" si="15"/>
        <v>5.6474404630787643E-2</v>
      </c>
      <c r="N95" s="302">
        <f t="shared" si="15"/>
        <v>5.6810903948404282E-2</v>
      </c>
      <c r="O95" s="302">
        <f t="shared" si="15"/>
        <v>5.6001146792625141E-2</v>
      </c>
      <c r="P95" s="302">
        <f t="shared" si="15"/>
        <v>5.5612273649340183E-2</v>
      </c>
      <c r="Q95" s="302">
        <f t="shared" si="15"/>
        <v>5.5458708839728255E-2</v>
      </c>
      <c r="R95" s="302">
        <f t="shared" si="15"/>
        <v>5.472706124991332E-2</v>
      </c>
      <c r="S95" s="302">
        <f t="shared" si="15"/>
        <v>5.1382481219234701E-2</v>
      </c>
      <c r="T95" s="302">
        <f t="shared" si="15"/>
        <v>5.153476485101316E-2</v>
      </c>
      <c r="U95" s="302">
        <f t="shared" si="15"/>
        <v>4.6696916398222911E-2</v>
      </c>
      <c r="V95" s="302">
        <f t="shared" si="15"/>
        <v>4.9418328771713718E-2</v>
      </c>
      <c r="W95" s="302">
        <f t="shared" si="15"/>
        <v>4.7874566218644492E-2</v>
      </c>
      <c r="X95" s="302">
        <f t="shared" si="15"/>
        <v>4.6588129308613904E-2</v>
      </c>
      <c r="Y95" s="302">
        <f t="shared" si="15"/>
        <v>5.260776811494039E-2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0.68745809278402525</v>
      </c>
      <c r="C98" s="301">
        <f t="shared" si="18"/>
        <v>0.69160220903236913</v>
      </c>
      <c r="D98" s="301">
        <f t="shared" si="18"/>
        <v>0.68776440243464665</v>
      </c>
      <c r="E98" s="301">
        <f t="shared" si="18"/>
        <v>0.68697270217670048</v>
      </c>
      <c r="F98" s="301">
        <f t="shared" si="18"/>
        <v>0.68595291573643702</v>
      </c>
      <c r="G98" s="301">
        <f t="shared" si="18"/>
        <v>0.68103110184783844</v>
      </c>
      <c r="H98" s="301">
        <f t="shared" si="18"/>
        <v>0.68259778731374954</v>
      </c>
      <c r="I98" s="301">
        <f t="shared" si="18"/>
        <v>0.68725539313233663</v>
      </c>
      <c r="J98" s="301">
        <f t="shared" si="18"/>
        <v>0.69738660516578144</v>
      </c>
      <c r="K98" s="301">
        <f t="shared" si="18"/>
        <v>0.69967912230034257</v>
      </c>
      <c r="L98" s="301">
        <f t="shared" si="18"/>
        <v>0.6956926159248219</v>
      </c>
      <c r="M98" s="301">
        <f t="shared" si="18"/>
        <v>0.70201977371955981</v>
      </c>
      <c r="N98" s="301">
        <f t="shared" si="18"/>
        <v>0.70142825965871158</v>
      </c>
      <c r="O98" s="301">
        <f t="shared" si="18"/>
        <v>0.69905668324549619</v>
      </c>
      <c r="P98" s="301">
        <f t="shared" si="18"/>
        <v>0.69347462894164114</v>
      </c>
      <c r="Q98" s="301">
        <f t="shared" si="18"/>
        <v>0.69205900831767175</v>
      </c>
      <c r="R98" s="301">
        <f t="shared" si="18"/>
        <v>0.69363146999659664</v>
      </c>
      <c r="S98" s="301">
        <f t="shared" si="18"/>
        <v>0.70209245199104342</v>
      </c>
      <c r="T98" s="301">
        <f t="shared" si="18"/>
        <v>0.70439891287410306</v>
      </c>
      <c r="U98" s="301">
        <f t="shared" si="18"/>
        <v>0.71750019392336783</v>
      </c>
      <c r="V98" s="301">
        <f t="shared" si="18"/>
        <v>0.70914592503738261</v>
      </c>
      <c r="W98" s="301">
        <f t="shared" si="18"/>
        <v>0.70996357595893944</v>
      </c>
      <c r="X98" s="301">
        <f t="shared" si="18"/>
        <v>0.71050649187908665</v>
      </c>
      <c r="Y98" s="301">
        <f t="shared" si="18"/>
        <v>0.70271907960934255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0.117907565896924</v>
      </c>
      <c r="C99" s="301">
        <f t="shared" si="19"/>
        <v>0.11828750883876067</v>
      </c>
      <c r="D99" s="301">
        <f t="shared" si="19"/>
        <v>0.11763146676864594</v>
      </c>
      <c r="E99" s="301">
        <f t="shared" si="19"/>
        <v>0.11693143252750621</v>
      </c>
      <c r="F99" s="301">
        <f t="shared" si="19"/>
        <v>0.11825152797812327</v>
      </c>
      <c r="G99" s="301">
        <f t="shared" si="19"/>
        <v>0.12040630218897611</v>
      </c>
      <c r="H99" s="301">
        <f t="shared" si="19"/>
        <v>0.12014569296765493</v>
      </c>
      <c r="I99" s="301">
        <f t="shared" si="19"/>
        <v>0.11981224875363199</v>
      </c>
      <c r="J99" s="301">
        <f t="shared" si="19"/>
        <v>0.11857137464648501</v>
      </c>
      <c r="K99" s="301">
        <f t="shared" si="19"/>
        <v>0.11893012714601889</v>
      </c>
      <c r="L99" s="301">
        <f t="shared" si="19"/>
        <v>0.11869779450819502</v>
      </c>
      <c r="M99" s="301">
        <f t="shared" si="19"/>
        <v>0.1180110140127449</v>
      </c>
      <c r="N99" s="301">
        <f t="shared" si="19"/>
        <v>0.11767182951151191</v>
      </c>
      <c r="O99" s="301">
        <f t="shared" si="19"/>
        <v>0.12088739476444772</v>
      </c>
      <c r="P99" s="301">
        <f t="shared" si="19"/>
        <v>0.12612161810050579</v>
      </c>
      <c r="Q99" s="301">
        <f t="shared" si="19"/>
        <v>0.12768881179200195</v>
      </c>
      <c r="R99" s="301">
        <f t="shared" si="19"/>
        <v>0.12789333854908028</v>
      </c>
      <c r="S99" s="301">
        <f t="shared" si="19"/>
        <v>0.12826902571121498</v>
      </c>
      <c r="T99" s="301">
        <f t="shared" si="19"/>
        <v>0.12562682492043789</v>
      </c>
      <c r="U99" s="301">
        <f t="shared" si="19"/>
        <v>0.12563660179313332</v>
      </c>
      <c r="V99" s="301">
        <f t="shared" si="19"/>
        <v>0.1267161881998157</v>
      </c>
      <c r="W99" s="301">
        <f t="shared" si="19"/>
        <v>0.12879777177045865</v>
      </c>
      <c r="X99" s="301">
        <f t="shared" si="19"/>
        <v>0.13033775233387324</v>
      </c>
      <c r="Y99" s="301">
        <f t="shared" si="19"/>
        <v>0.12490707999053377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6.822440209739386E-2</v>
      </c>
      <c r="C100" s="302">
        <f t="shared" si="20"/>
        <v>6.8304846337372244E-2</v>
      </c>
      <c r="D100" s="302">
        <f t="shared" si="20"/>
        <v>6.792616571783465E-2</v>
      </c>
      <c r="E100" s="302">
        <f t="shared" si="20"/>
        <v>6.7283348307813115E-2</v>
      </c>
      <c r="F100" s="302">
        <f t="shared" si="20"/>
        <v>6.8677144566208825E-2</v>
      </c>
      <c r="G100" s="302">
        <f t="shared" si="20"/>
        <v>7.1187622329299677E-2</v>
      </c>
      <c r="H100" s="302">
        <f t="shared" si="20"/>
        <v>7.0813787456200997E-2</v>
      </c>
      <c r="I100" s="302">
        <f t="shared" si="20"/>
        <v>7.0143734225239479E-2</v>
      </c>
      <c r="J100" s="302">
        <f t="shared" si="20"/>
        <v>6.8170669062042846E-2</v>
      </c>
      <c r="K100" s="302">
        <f t="shared" si="20"/>
        <v>6.8363739455997968E-2</v>
      </c>
      <c r="L100" s="302">
        <f t="shared" si="20"/>
        <v>6.8419514924430783E-2</v>
      </c>
      <c r="M100" s="302">
        <f t="shared" si="20"/>
        <v>6.7275465512662586E-2</v>
      </c>
      <c r="N100" s="302">
        <f t="shared" si="20"/>
        <v>6.6979030220848071E-2</v>
      </c>
      <c r="O100" s="302">
        <f t="shared" si="20"/>
        <v>7.0365991258687255E-2</v>
      </c>
      <c r="P100" s="302">
        <f t="shared" si="20"/>
        <v>7.6003634266762224E-2</v>
      </c>
      <c r="Q100" s="302">
        <f t="shared" si="20"/>
        <v>7.7673136029218506E-2</v>
      </c>
      <c r="R100" s="302">
        <f t="shared" si="20"/>
        <v>7.776401968283711E-2</v>
      </c>
      <c r="S100" s="302">
        <f t="shared" si="20"/>
        <v>7.752822469246326E-2</v>
      </c>
      <c r="T100" s="302">
        <f t="shared" si="20"/>
        <v>7.4719334069894103E-2</v>
      </c>
      <c r="U100" s="302">
        <f t="shared" si="20"/>
        <v>7.3782270547245218E-2</v>
      </c>
      <c r="V100" s="302">
        <f t="shared" si="20"/>
        <v>7.5465626862005641E-2</v>
      </c>
      <c r="W100" s="302">
        <f t="shared" si="20"/>
        <v>7.748811812565129E-2</v>
      </c>
      <c r="X100" s="302">
        <f t="shared" si="20"/>
        <v>7.8988861707389238E-2</v>
      </c>
      <c r="Y100" s="302">
        <f t="shared" si="20"/>
        <v>7.4120992076583569E-2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4.9683163799530153E-2</v>
      </c>
      <c r="C101" s="302">
        <f t="shared" si="21"/>
        <v>4.9982662501388435E-2</v>
      </c>
      <c r="D101" s="302">
        <f t="shared" si="21"/>
        <v>4.9705301050811293E-2</v>
      </c>
      <c r="E101" s="302">
        <f t="shared" si="21"/>
        <v>4.9648084219693071E-2</v>
      </c>
      <c r="F101" s="302">
        <f t="shared" si="21"/>
        <v>4.9574383411914454E-2</v>
      </c>
      <c r="G101" s="302">
        <f t="shared" si="21"/>
        <v>4.9218679859676442E-2</v>
      </c>
      <c r="H101" s="302">
        <f t="shared" si="21"/>
        <v>4.9331905511453944E-2</v>
      </c>
      <c r="I101" s="302">
        <f t="shared" si="21"/>
        <v>4.9668514528392514E-2</v>
      </c>
      <c r="J101" s="302">
        <f t="shared" si="21"/>
        <v>5.0400705584442165E-2</v>
      </c>
      <c r="K101" s="302">
        <f t="shared" si="21"/>
        <v>5.0566387690020927E-2</v>
      </c>
      <c r="L101" s="302">
        <f t="shared" si="21"/>
        <v>5.0278279583764234E-2</v>
      </c>
      <c r="M101" s="302">
        <f t="shared" si="21"/>
        <v>5.0735548500082307E-2</v>
      </c>
      <c r="N101" s="302">
        <f t="shared" si="21"/>
        <v>5.069279929066383E-2</v>
      </c>
      <c r="O101" s="302">
        <f t="shared" si="21"/>
        <v>5.0521403505760468E-2</v>
      </c>
      <c r="P101" s="302">
        <f t="shared" si="21"/>
        <v>5.0117983833743565E-2</v>
      </c>
      <c r="Q101" s="302">
        <f t="shared" si="21"/>
        <v>5.0015675762783429E-2</v>
      </c>
      <c r="R101" s="302">
        <f t="shared" si="21"/>
        <v>5.012931886624318E-2</v>
      </c>
      <c r="S101" s="302">
        <f t="shared" si="21"/>
        <v>5.0740801018751731E-2</v>
      </c>
      <c r="T101" s="302">
        <f t="shared" si="21"/>
        <v>5.0907490850543802E-2</v>
      </c>
      <c r="U101" s="302">
        <f t="shared" si="21"/>
        <v>5.1854331245888105E-2</v>
      </c>
      <c r="V101" s="302">
        <f t="shared" si="21"/>
        <v>5.1250561337810065E-2</v>
      </c>
      <c r="W101" s="302">
        <f t="shared" si="21"/>
        <v>5.1309653644807364E-2</v>
      </c>
      <c r="X101" s="302">
        <f t="shared" si="21"/>
        <v>5.1348890626484005E-2</v>
      </c>
      <c r="Y101" s="302">
        <f t="shared" si="21"/>
        <v>5.0786087913950194E-2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3.2342786672876364E-2</v>
      </c>
      <c r="C105" s="301">
        <f t="shared" si="25"/>
        <v>3.3184923660298342E-2</v>
      </c>
      <c r="D105" s="301">
        <f t="shared" si="25"/>
        <v>3.4194719052230996E-2</v>
      </c>
      <c r="E105" s="301">
        <f t="shared" si="25"/>
        <v>3.4189845163040085E-2</v>
      </c>
      <c r="F105" s="301">
        <f t="shared" si="25"/>
        <v>3.4694815598597439E-2</v>
      </c>
      <c r="G105" s="301">
        <f t="shared" si="25"/>
        <v>3.5757615496679523E-2</v>
      </c>
      <c r="H105" s="301">
        <f t="shared" si="25"/>
        <v>3.580563082046663E-2</v>
      </c>
      <c r="I105" s="301">
        <f t="shared" si="25"/>
        <v>3.5786782219075164E-2</v>
      </c>
      <c r="J105" s="301">
        <f t="shared" si="25"/>
        <v>3.5597059621668571E-2</v>
      </c>
      <c r="K105" s="301">
        <f t="shared" si="25"/>
        <v>3.5449772427326581E-2</v>
      </c>
      <c r="L105" s="301">
        <f t="shared" si="25"/>
        <v>3.5578059318465798E-2</v>
      </c>
      <c r="M105" s="301">
        <f t="shared" si="25"/>
        <v>3.5036057247408797E-2</v>
      </c>
      <c r="N105" s="301">
        <f t="shared" si="25"/>
        <v>3.5004547512614115E-2</v>
      </c>
      <c r="O105" s="301">
        <f t="shared" si="25"/>
        <v>3.6340576580611759E-2</v>
      </c>
      <c r="P105" s="301">
        <f t="shared" si="25"/>
        <v>3.8029130324889679E-2</v>
      </c>
      <c r="Q105" s="301">
        <f t="shared" si="25"/>
        <v>3.8592707942910337E-2</v>
      </c>
      <c r="R105" s="301">
        <f t="shared" si="25"/>
        <v>3.8728824758985751E-2</v>
      </c>
      <c r="S105" s="301">
        <f t="shared" si="25"/>
        <v>3.864653226444488E-2</v>
      </c>
      <c r="T105" s="301">
        <f t="shared" si="25"/>
        <v>3.8101918577337898E-2</v>
      </c>
      <c r="U105" s="301">
        <f t="shared" si="25"/>
        <v>3.7711802941183092E-2</v>
      </c>
      <c r="V105" s="301">
        <f t="shared" si="25"/>
        <v>3.8077929339708737E-2</v>
      </c>
      <c r="W105" s="301">
        <f t="shared" si="25"/>
        <v>3.9160465754560697E-2</v>
      </c>
      <c r="X105" s="301">
        <f t="shared" si="25"/>
        <v>3.9953125522444739E-2</v>
      </c>
      <c r="Y105" s="301">
        <f t="shared" si="25"/>
        <v>3.7955892955736453E-2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2.2984185181552128E-2</v>
      </c>
      <c r="C106" s="302">
        <f t="shared" si="26"/>
        <v>2.3769906901034039E-2</v>
      </c>
      <c r="D106" s="302">
        <f t="shared" si="26"/>
        <v>2.4831947663158507E-2</v>
      </c>
      <c r="E106" s="302">
        <f t="shared" si="26"/>
        <v>2.48378514596076E-2</v>
      </c>
      <c r="F106" s="302">
        <f t="shared" si="26"/>
        <v>2.535670459579915E-2</v>
      </c>
      <c r="G106" s="302">
        <f t="shared" si="26"/>
        <v>2.6486506825050722E-2</v>
      </c>
      <c r="H106" s="302">
        <f t="shared" si="26"/>
        <v>2.6513194325234309E-2</v>
      </c>
      <c r="I106" s="302">
        <f t="shared" si="26"/>
        <v>2.6430940147244994E-2</v>
      </c>
      <c r="J106" s="302">
        <f t="shared" si="26"/>
        <v>2.610329790493154E-2</v>
      </c>
      <c r="K106" s="302">
        <f t="shared" si="26"/>
        <v>2.5924801892918209E-2</v>
      </c>
      <c r="L106" s="302">
        <f t="shared" si="26"/>
        <v>2.6107358455042064E-2</v>
      </c>
      <c r="M106" s="302">
        <f t="shared" si="26"/>
        <v>2.5479222626894681E-2</v>
      </c>
      <c r="N106" s="302">
        <f t="shared" si="26"/>
        <v>2.5455765374760544E-2</v>
      </c>
      <c r="O106" s="302">
        <f t="shared" si="26"/>
        <v>2.6824079521354939E-2</v>
      </c>
      <c r="P106" s="302">
        <f t="shared" si="26"/>
        <v>2.8588623674766236E-2</v>
      </c>
      <c r="Q106" s="302">
        <f t="shared" si="26"/>
        <v>2.9171472619172741E-2</v>
      </c>
      <c r="R106" s="302">
        <f t="shared" si="26"/>
        <v>2.9286182978086758E-2</v>
      </c>
      <c r="S106" s="302">
        <f t="shared" si="26"/>
        <v>2.9088708249832368E-2</v>
      </c>
      <c r="T106" s="302">
        <f t="shared" si="26"/>
        <v>2.8512695924049872E-2</v>
      </c>
      <c r="U106" s="302">
        <f t="shared" si="26"/>
        <v>2.7944228080461781E-2</v>
      </c>
      <c r="V106" s="302">
        <f t="shared" si="26"/>
        <v>2.842408399075837E-2</v>
      </c>
      <c r="W106" s="302">
        <f t="shared" si="26"/>
        <v>2.9495489444735491E-2</v>
      </c>
      <c r="X106" s="302">
        <f t="shared" si="26"/>
        <v>3.0280758313023924E-2</v>
      </c>
      <c r="Y106" s="302">
        <f t="shared" si="26"/>
        <v>2.8389538445629491E-2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9.3586014913242376E-3</v>
      </c>
      <c r="C107" s="302">
        <f t="shared" si="27"/>
        <v>9.4150167592643007E-3</v>
      </c>
      <c r="D107" s="302">
        <f t="shared" si="27"/>
        <v>9.3627713890724867E-3</v>
      </c>
      <c r="E107" s="302">
        <f t="shared" si="27"/>
        <v>9.351993703432487E-3</v>
      </c>
      <c r="F107" s="302">
        <f t="shared" si="27"/>
        <v>9.3381110027982942E-3</v>
      </c>
      <c r="G107" s="302">
        <f t="shared" si="27"/>
        <v>9.2711086716288013E-3</v>
      </c>
      <c r="H107" s="302">
        <f t="shared" si="27"/>
        <v>9.2924364952323216E-3</v>
      </c>
      <c r="I107" s="302">
        <f t="shared" si="27"/>
        <v>9.3558420718301699E-3</v>
      </c>
      <c r="J107" s="302">
        <f t="shared" si="27"/>
        <v>9.4937617167370272E-3</v>
      </c>
      <c r="K107" s="302">
        <f t="shared" si="27"/>
        <v>9.5249705344083741E-3</v>
      </c>
      <c r="L107" s="302">
        <f t="shared" si="27"/>
        <v>9.4707008634237321E-3</v>
      </c>
      <c r="M107" s="302">
        <f t="shared" si="27"/>
        <v>9.5568346205141194E-3</v>
      </c>
      <c r="N107" s="302">
        <f t="shared" si="27"/>
        <v>9.5487821378535745E-3</v>
      </c>
      <c r="O107" s="302">
        <f t="shared" si="27"/>
        <v>9.516497059256817E-3</v>
      </c>
      <c r="P107" s="302">
        <f t="shared" si="27"/>
        <v>9.440506650123439E-3</v>
      </c>
      <c r="Q107" s="302">
        <f t="shared" si="27"/>
        <v>9.4212353237375975E-3</v>
      </c>
      <c r="R107" s="302">
        <f t="shared" si="27"/>
        <v>9.4426417808989947E-3</v>
      </c>
      <c r="S107" s="302">
        <f t="shared" si="27"/>
        <v>9.5578240146125121E-3</v>
      </c>
      <c r="T107" s="302">
        <f t="shared" si="27"/>
        <v>9.5892226532880258E-3</v>
      </c>
      <c r="U107" s="302">
        <f t="shared" si="27"/>
        <v>9.7675748607213078E-3</v>
      </c>
      <c r="V107" s="302">
        <f t="shared" si="27"/>
        <v>9.6538453489503698E-3</v>
      </c>
      <c r="W107" s="302">
        <f t="shared" si="27"/>
        <v>9.6649763098252059E-3</v>
      </c>
      <c r="X107" s="302">
        <f t="shared" si="27"/>
        <v>9.67236720942081E-3</v>
      </c>
      <c r="Y107" s="302">
        <f t="shared" si="27"/>
        <v>9.566354510106961E-3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1.8800273617653758</v>
      </c>
      <c r="C113" s="320">
        <f>IF(C$5=0,0,C$5/FBT_fec!C$5)</f>
        <v>1.7867466340795566</v>
      </c>
      <c r="D113" s="320">
        <f>IF(D$5=0,0,D$5/FBT_fec!D$5)</f>
        <v>1.7338652283402256</v>
      </c>
      <c r="E113" s="320">
        <f>IF(E$5=0,0,E$5/FBT_fec!E$5)</f>
        <v>1.7494297084567911</v>
      </c>
      <c r="F113" s="320">
        <f>IF(F$5=0,0,F$5/FBT_fec!F$5)</f>
        <v>1.6906962364812728</v>
      </c>
      <c r="G113" s="320">
        <f>IF(G$5=0,0,G$5/FBT_fec!G$5)</f>
        <v>1.5967681987160707</v>
      </c>
      <c r="H113" s="320">
        <f>IF(H$5=0,0,H$5/FBT_fec!H$5)</f>
        <v>1.5909881461836111</v>
      </c>
      <c r="I113" s="320">
        <f>IF(I$5=0,0,I$5/FBT_fec!I$5)</f>
        <v>1.5811308782970492</v>
      </c>
      <c r="J113" s="320">
        <f>IF(J$5=0,0,J$5/FBT_fec!J$5)</f>
        <v>1.5788387041910992</v>
      </c>
      <c r="K113" s="320">
        <f>IF(K$5=0,0,K$5/FBT_fec!K$5)</f>
        <v>1.5725761341538913</v>
      </c>
      <c r="L113" s="320">
        <f>IF(L$5=0,0,L$5/FBT_fec!L$5)</f>
        <v>1.5836075948601984</v>
      </c>
      <c r="M113" s="320">
        <f>IF(M$5=0,0,M$5/FBT_fec!M$5)</f>
        <v>1.6099513708331392</v>
      </c>
      <c r="N113" s="320">
        <f>IF(N$5=0,0,N$5/FBT_fec!N$5)</f>
        <v>1.621049472787955</v>
      </c>
      <c r="O113" s="320">
        <f>IF(O$5=0,0,O$5/FBT_fec!O$5)</f>
        <v>1.4948741435358464</v>
      </c>
      <c r="P113" s="320">
        <f>IF(P$5=0,0,P$5/FBT_fec!P$5)</f>
        <v>1.3584769145847753</v>
      </c>
      <c r="Q113" s="320">
        <f>IF(Q$5=0,0,Q$5/FBT_fec!Q$5)</f>
        <v>1.317688621161704</v>
      </c>
      <c r="R113" s="320">
        <f>IF(R$5=0,0,R$5/FBT_fec!R$5)</f>
        <v>1.3081076406003611</v>
      </c>
      <c r="S113" s="320">
        <f>IF(S$5=0,0,S$5/FBT_fec!S$5)</f>
        <v>1.2836244681192075</v>
      </c>
      <c r="T113" s="320">
        <f>IF(T$5=0,0,T$5/FBT_fec!T$5)</f>
        <v>1.329456240691016</v>
      </c>
      <c r="U113" s="320">
        <f>IF(U$5=0,0,U$5/FBT_fec!U$5)</f>
        <v>1.311624819560687</v>
      </c>
      <c r="V113" s="320">
        <f>IF(V$5=0,0,V$5/FBT_fec!V$5)</f>
        <v>1.3021098331332182</v>
      </c>
      <c r="W113" s="320">
        <f>IF(W$5=0,0,W$5/FBT_fec!W$5)</f>
        <v>1.2387662799735808</v>
      </c>
      <c r="X113" s="320">
        <f>IF(X$5=0,0,X$5/FBT_fec!X$5)</f>
        <v>1.1886868205115391</v>
      </c>
      <c r="Y113" s="320">
        <f>IF(Y$5=0,0,Y$5/FBT_fec!Y$5)</f>
        <v>1.3415507074773452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1.9372668561613975</v>
      </c>
      <c r="C118" s="332">
        <f>IF(C$10=0,0,C$10/FBT_fec!C$10)</f>
        <v>1.8326938016963676</v>
      </c>
      <c r="D118" s="332">
        <f>IF(D$10=0,0,D$10/FBT_fec!D$10)</f>
        <v>1.9204332099190049</v>
      </c>
      <c r="E118" s="332">
        <f>IF(E$10=0,0,E$10/FBT_fec!E$10)</f>
        <v>1.9779594323670588</v>
      </c>
      <c r="F118" s="332">
        <f>IF(F$10=0,0,F$10/FBT_fec!F$10)</f>
        <v>1.9132992792616512</v>
      </c>
      <c r="G118" s="332">
        <f>IF(G$10=0,0,G$10/FBT_fec!G$10)</f>
        <v>1.8742447258963693</v>
      </c>
      <c r="H118" s="332">
        <f>IF(H$10=0,0,H$10/FBT_fec!H$10)</f>
        <v>1.8464578683714346</v>
      </c>
      <c r="I118" s="332">
        <f>IF(I$10=0,0,I$10/FBT_fec!I$10)</f>
        <v>1.7818752843069132</v>
      </c>
      <c r="J118" s="332">
        <f>IF(J$10=0,0,J$10/FBT_fec!J$10)</f>
        <v>1.7094205774810416</v>
      </c>
      <c r="K118" s="332">
        <f>IF(K$10=0,0,K$10/FBT_fec!K$10)</f>
        <v>1.6627224926745785</v>
      </c>
      <c r="L118" s="332">
        <f>IF(L$10=0,0,L$10/FBT_fec!L$10)</f>
        <v>1.737009527659257</v>
      </c>
      <c r="M118" s="332">
        <f>IF(M$10=0,0,M$10/FBT_fec!M$10)</f>
        <v>1.6849425055416272</v>
      </c>
      <c r="N118" s="332">
        <f>IF(N$10=0,0,N$10/FBT_fec!N$10)</f>
        <v>1.713550469610259</v>
      </c>
      <c r="O118" s="332">
        <f>IF(O$10=0,0,O$10/FBT_fec!O$10)</f>
        <v>1.5565976742951813</v>
      </c>
      <c r="P118" s="332">
        <f>IF(P$10=0,0,P$10/FBT_fec!P$10)</f>
        <v>1.3826582344067417</v>
      </c>
      <c r="Q118" s="332">
        <f>IF(Q$10=0,0,Q$10/FBT_fec!Q$10)</f>
        <v>1.3151561183836329</v>
      </c>
      <c r="R118" s="332">
        <f>IF(R$10=0,0,R$10/FBT_fec!R$10)</f>
        <v>1.282343166203725</v>
      </c>
      <c r="S118" s="332">
        <f>IF(S$10=0,0,S$10/FBT_fec!S$10)</f>
        <v>1.1528661111834824</v>
      </c>
      <c r="T118" s="332">
        <f>IF(T$10=0,0,T$10/FBT_fec!T$10)</f>
        <v>1.2129112662751491</v>
      </c>
      <c r="U118" s="332">
        <f>IF(U$10=0,0,U$10/FBT_fec!U$10)</f>
        <v>1.0396508868147718</v>
      </c>
      <c r="V118" s="332">
        <f>IF(V$10=0,0,V$10/FBT_fec!V$10)</f>
        <v>1.0991470374899686</v>
      </c>
      <c r="W118" s="332">
        <f>IF(W$10=0,0,W$10/FBT_fec!W$10)</f>
        <v>0.98214382243176579</v>
      </c>
      <c r="X118" s="332">
        <f>IF(X$10=0,0,X$10/FBT_fec!X$10)</f>
        <v>0.92532308620314818</v>
      </c>
      <c r="Y118" s="332">
        <f>IF(Y$10=0,0,Y$10/FBT_fec!Y$10)</f>
        <v>1.1917007954428354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2.3576552023854291</v>
      </c>
      <c r="C119" s="348">
        <f>IF(C$16=0,0,C$16/FBT_fec!C$16)</f>
        <v>2.1789315856338618</v>
      </c>
      <c r="D119" s="348">
        <f>IF(D$16=0,0,D$16/FBT_fec!D$16)</f>
        <v>2.1307485832111586</v>
      </c>
      <c r="E119" s="348">
        <f>IF(E$16=0,0,E$16/FBT_fec!E$16)</f>
        <v>2.152266959386155</v>
      </c>
      <c r="F119" s="348">
        <f>IF(F$16=0,0,F$16/FBT_fec!F$16)</f>
        <v>2.0885708735736777</v>
      </c>
      <c r="G119" s="348">
        <f>IF(G$16=0,0,G$16/FBT_fec!G$16)</f>
        <v>2.0057847339142327</v>
      </c>
      <c r="H119" s="348">
        <f>IF(H$16=0,0,H$16/FBT_fec!H$16)</f>
        <v>1.9825152437104661</v>
      </c>
      <c r="I119" s="348">
        <f>IF(I$16=0,0,I$16/FBT_fec!I$16)</f>
        <v>1.9206976640118678</v>
      </c>
      <c r="J119" s="348">
        <f>IF(J$16=0,0,J$16/FBT_fec!J$16)</f>
        <v>1.8044920197726393</v>
      </c>
      <c r="K119" s="348">
        <f>IF(K$16=0,0,K$16/FBT_fec!K$16)</f>
        <v>1.7705203293203138</v>
      </c>
      <c r="L119" s="348">
        <f>IF(L$16=0,0,L$16/FBT_fec!L$16)</f>
        <v>1.8286526272128789</v>
      </c>
      <c r="M119" s="348">
        <f>IF(M$16=0,0,M$16/FBT_fec!M$16)</f>
        <v>1.7971067037579163</v>
      </c>
      <c r="N119" s="348">
        <f>IF(N$16=0,0,N$16/FBT_fec!N$16)</f>
        <v>1.8188328212868543</v>
      </c>
      <c r="O119" s="348">
        <f>IF(O$16=0,0,O$16/FBT_fec!O$16)</f>
        <v>1.6619204499830049</v>
      </c>
      <c r="P119" s="348">
        <f>IF(P$16=0,0,P$16/FBT_fec!P$16)</f>
        <v>1.5032431864018134</v>
      </c>
      <c r="Q119" s="348">
        <f>IF(Q$16=0,0,Q$16/FBT_fec!Q$16)</f>
        <v>1.4536510445762647</v>
      </c>
      <c r="R119" s="348">
        <f>IF(R$16=0,0,R$16/FBT_fec!R$16)</f>
        <v>1.4213278948179155</v>
      </c>
      <c r="S119" s="348">
        <f>IF(S$16=0,0,S$16/FBT_fec!S$16)</f>
        <v>1.2958976821562522</v>
      </c>
      <c r="T119" s="348">
        <f>IF(T$16=0,0,T$16/FBT_fec!T$16)</f>
        <v>1.3492555614409556</v>
      </c>
      <c r="U119" s="348">
        <f>IF(U$16=0,0,U$16/FBT_fec!U$16)</f>
        <v>1.185363043266815</v>
      </c>
      <c r="V119" s="348">
        <f>IF(V$16=0,0,V$16/FBT_fec!V$16)</f>
        <v>1.2573920207589664</v>
      </c>
      <c r="W119" s="348">
        <f>IF(W$16=0,0,W$16/FBT_fec!W$16)</f>
        <v>1.1500695745292591</v>
      </c>
      <c r="X119" s="348">
        <f>IF(X$16=0,0,X$16/FBT_fec!X$16)</f>
        <v>1.0664091081450859</v>
      </c>
      <c r="Y119" s="348">
        <f>IF(Y$16=0,0,Y$16/FBT_fec!Y$16)</f>
        <v>1.3958224037107729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2.3576552023854287</v>
      </c>
      <c r="C120" s="348">
        <f>IF(C$25=0,0,C$25/FBT_fec!C$25)</f>
        <v>2.1789315856338618</v>
      </c>
      <c r="D120" s="348">
        <f>IF(D$25=0,0,D$25/FBT_fec!D$25)</f>
        <v>2.1307485832111599</v>
      </c>
      <c r="E120" s="348">
        <f>IF(E$25=0,0,E$25/FBT_fec!E$25)</f>
        <v>2.1522669593861545</v>
      </c>
      <c r="F120" s="348">
        <f>IF(F$25=0,0,F$25/FBT_fec!F$25)</f>
        <v>2.0885708735736781</v>
      </c>
      <c r="G120" s="348">
        <f>IF(G$25=0,0,G$25/FBT_fec!G$25)</f>
        <v>2.0057847339142314</v>
      </c>
      <c r="H120" s="348">
        <f>IF(H$25=0,0,H$25/FBT_fec!H$25)</f>
        <v>1.9825152437104661</v>
      </c>
      <c r="I120" s="348">
        <f>IF(I$25=0,0,I$25/FBT_fec!I$25)</f>
        <v>1.9206976640118685</v>
      </c>
      <c r="J120" s="348">
        <f>IF(J$25=0,0,J$25/FBT_fec!J$25)</f>
        <v>1.8044920197726395</v>
      </c>
      <c r="K120" s="348">
        <f>IF(K$25=0,0,K$25/FBT_fec!K$25)</f>
        <v>1.7705203293203136</v>
      </c>
      <c r="L120" s="348">
        <f>IF(L$25=0,0,L$25/FBT_fec!L$25)</f>
        <v>1.8286526272128791</v>
      </c>
      <c r="M120" s="348">
        <f>IF(M$25=0,0,M$25/FBT_fec!M$25)</f>
        <v>1.7971067037579158</v>
      </c>
      <c r="N120" s="348">
        <f>IF(N$25=0,0,N$25/FBT_fec!N$25)</f>
        <v>1.8188328212868548</v>
      </c>
      <c r="O120" s="348">
        <f>IF(O$25=0,0,O$25/FBT_fec!O$25)</f>
        <v>1.6619204499830049</v>
      </c>
      <c r="P120" s="348">
        <f>IF(P$25=0,0,P$25/FBT_fec!P$25)</f>
        <v>1.5032431864018134</v>
      </c>
      <c r="Q120" s="348">
        <f>IF(Q$25=0,0,Q$25/FBT_fec!Q$25)</f>
        <v>1.4536510445762645</v>
      </c>
      <c r="R120" s="348">
        <f>IF(R$25=0,0,R$25/FBT_fec!R$25)</f>
        <v>1.4213278948179158</v>
      </c>
      <c r="S120" s="348">
        <f>IF(S$25=0,0,S$25/FBT_fec!S$25)</f>
        <v>1.2958976821562525</v>
      </c>
      <c r="T120" s="348">
        <f>IF(T$25=0,0,T$25/FBT_fec!T$25)</f>
        <v>1.3492555614409556</v>
      </c>
      <c r="U120" s="348">
        <f>IF(U$25=0,0,U$25/FBT_fec!U$25)</f>
        <v>1.185363043266815</v>
      </c>
      <c r="V120" s="348">
        <f>IF(V$25=0,0,V$25/FBT_fec!V$25)</f>
        <v>1.2573920207589666</v>
      </c>
      <c r="W120" s="348">
        <f>IF(W$25=0,0,W$25/FBT_fec!W$25)</f>
        <v>1.1500695745292591</v>
      </c>
      <c r="X120" s="348">
        <f>IF(X$25=0,0,X$25/FBT_fec!X$25)</f>
        <v>1.0664091081450857</v>
      </c>
      <c r="Y120" s="348">
        <f>IF(Y$25=0,0,Y$25/FBT_fec!Y$25)</f>
        <v>1.3958224037107727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2.3260419355215176</v>
      </c>
      <c r="C121" s="348">
        <f>IF(C$34=0,0,C$34/FBT_fec!C$34)</f>
        <v>2.2805116790765085</v>
      </c>
      <c r="D121" s="348">
        <f>IF(D$34=0,0,D$34/FBT_fec!D$34)</f>
        <v>2.1822207309939166</v>
      </c>
      <c r="E121" s="348">
        <f>IF(E$34=0,0,E$34/FBT_fec!E$34)</f>
        <v>2.182786687115573</v>
      </c>
      <c r="F121" s="348">
        <f>IF(F$34=0,0,F$34/FBT_fec!F$34)</f>
        <v>2.1285349316002113</v>
      </c>
      <c r="G121" s="348">
        <f>IF(G$34=0,0,G$34/FBT_fec!G$34)</f>
        <v>2.0115432919549443</v>
      </c>
      <c r="H121" s="348">
        <f>IF(H$34=0,0,H$34/FBT_fec!H$34)</f>
        <v>2.0138460901290887</v>
      </c>
      <c r="I121" s="348">
        <f>IF(I$34=0,0,I$34/FBT_fec!I$34)</f>
        <v>2.0371649354329762</v>
      </c>
      <c r="J121" s="348">
        <f>IF(J$34=0,0,J$34/FBT_fec!J$34)</f>
        <v>2.1104023868955113</v>
      </c>
      <c r="K121" s="348">
        <f>IF(K$34=0,0,K$34/FBT_fec!K$34)</f>
        <v>2.1266096994817936</v>
      </c>
      <c r="L121" s="348">
        <f>IF(L$34=0,0,L$34/FBT_fec!L$34)</f>
        <v>2.1032524227551708</v>
      </c>
      <c r="M121" s="348">
        <f>IF(M$34=0,0,M$34/FBT_fec!M$34)</f>
        <v>2.1826474319190678</v>
      </c>
      <c r="N121" s="348">
        <f>IF(N$34=0,0,N$34/FBT_fec!N$34)</f>
        <v>2.1869373505399494</v>
      </c>
      <c r="O121" s="348">
        <f>IF(O$34=0,0,O$34/FBT_fec!O$34)</f>
        <v>2.0471829183357033</v>
      </c>
      <c r="P121" s="348">
        <f>IF(P$34=0,0,P$34/FBT_fec!P$34)</f>
        <v>1.8777105659633875</v>
      </c>
      <c r="Q121" s="348">
        <f>IF(Q$34=0,0,Q$34/FBT_fec!Q$34)</f>
        <v>1.8256412518172103</v>
      </c>
      <c r="R121" s="348">
        <f>IF(R$34=0,0,R$34/FBT_fec!R$34)</f>
        <v>1.8262422193277177</v>
      </c>
      <c r="S121" s="348">
        <f>IF(S$34=0,0,S$34/FBT_fec!S$34)</f>
        <v>1.8573897703694815</v>
      </c>
      <c r="T121" s="348">
        <f>IF(T$34=0,0,T$34/FBT_fec!T$34)</f>
        <v>1.9190966780763792</v>
      </c>
      <c r="U121" s="348">
        <f>IF(U$34=0,0,U$34/FBT_fec!U$34)</f>
        <v>1.9986389619801885</v>
      </c>
      <c r="V121" s="348">
        <f>IF(V$34=0,0,V$34/FBT_fec!V$34)</f>
        <v>1.9256899044136531</v>
      </c>
      <c r="W121" s="348">
        <f>IF(W$34=0,0,W$34/FBT_fec!W$34)</f>
        <v>1.8624098683312844</v>
      </c>
      <c r="X121" s="348">
        <f>IF(X$34=0,0,X$34/FBT_fec!X$34)</f>
        <v>1.8093877875200934</v>
      </c>
      <c r="Y121" s="348">
        <f>IF(Y$34=0,0,Y$34/FBT_fec!Y$34)</f>
        <v>1.9157230913973775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2.2445495392508925</v>
      </c>
      <c r="C122" s="348">
        <f>IF(C$45=0,0,C$45/FBT_fec!C$45)</f>
        <v>2.1609991967477966</v>
      </c>
      <c r="D122" s="348">
        <f>IF(D$45=0,0,D$45/FBT_fec!D$45)</f>
        <v>2.0785655544124801</v>
      </c>
      <c r="E122" s="348">
        <f>IF(E$45=0,0,E$45/FBT_fec!E$45)</f>
        <v>2.0775254640351566</v>
      </c>
      <c r="F122" s="348">
        <f>IF(F$45=0,0,F$45/FBT_fec!F$45)</f>
        <v>2.041390895805792</v>
      </c>
      <c r="G122" s="348">
        <f>IF(G$45=0,0,G$45/FBT_fec!G$45)</f>
        <v>1.9737189003210744</v>
      </c>
      <c r="H122" s="348">
        <f>IF(H$45=0,0,H$45/FBT_fec!H$45)</f>
        <v>1.9636078702635378</v>
      </c>
      <c r="I122" s="348">
        <f>IF(I$45=0,0,I$45/FBT_fec!I$45)</f>
        <v>1.9534534481162042</v>
      </c>
      <c r="J122" s="348">
        <f>IF(J$45=0,0,J$45/FBT_fec!J$45)</f>
        <v>1.9448471306490323</v>
      </c>
      <c r="K122" s="348">
        <f>IF(K$45=0,0,K$45/FBT_fec!K$45)</f>
        <v>1.9499796966573884</v>
      </c>
      <c r="L122" s="348">
        <f>IF(L$45=0,0,L$45/FBT_fec!L$45)</f>
        <v>1.9500292985538525</v>
      </c>
      <c r="M122" s="348">
        <f>IF(M$45=0,0,M$45/FBT_fec!M$45)</f>
        <v>1.978395315972387</v>
      </c>
      <c r="N122" s="348">
        <f>IF(N$45=0,0,N$45/FBT_fec!N$45)</f>
        <v>1.9824777222671324</v>
      </c>
      <c r="O122" s="348">
        <f>IF(O$45=0,0,O$45/FBT_fec!O$45)</f>
        <v>1.8979853681388801</v>
      </c>
      <c r="P122" s="348">
        <f>IF(P$45=0,0,P$45/FBT_fec!P$45)</f>
        <v>1.8207330917603857</v>
      </c>
      <c r="Q122" s="348">
        <f>IF(Q$45=0,0,Q$45/FBT_fec!Q$45)</f>
        <v>1.7935580856318305</v>
      </c>
      <c r="R122" s="348">
        <f>IF(R$45=0,0,R$45/FBT_fec!R$45)</f>
        <v>1.7875591457406683</v>
      </c>
      <c r="S122" s="348">
        <f>IF(S$45=0,0,S$45/FBT_fec!S$45)</f>
        <v>1.7768708341077546</v>
      </c>
      <c r="T122" s="348">
        <f>IF(T$45=0,0,T$45/FBT_fec!T$45)</f>
        <v>1.7946699693494355</v>
      </c>
      <c r="U122" s="348">
        <f>IF(U$45=0,0,U$45/FBT_fec!U$45)</f>
        <v>1.7973712116481355</v>
      </c>
      <c r="V122" s="348">
        <f>IF(V$45=0,0,V$45/FBT_fec!V$45)</f>
        <v>1.7875550757455576</v>
      </c>
      <c r="W122" s="348">
        <f>IF(W$45=0,0,W$45/FBT_fec!W$45)</f>
        <v>1.7432334844123905</v>
      </c>
      <c r="X122" s="348">
        <f>IF(X$45=0,0,X$45/FBT_fec!X$45)</f>
        <v>1.7037067408047715</v>
      </c>
      <c r="Y122" s="348">
        <f>IF(Y$45=0,0,Y$45/FBT_fec!Y$45)</f>
        <v>1.7942147195727078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0.84047394551403376</v>
      </c>
      <c r="C123" s="348">
        <f>IF(C$66=0,0,C$66/FBT_fec!C$66)</f>
        <v>0.78117054785996543</v>
      </c>
      <c r="D123" s="348">
        <f>IF(D$66=0,0,D$66/FBT_fec!D$66)</f>
        <v>0.79325762350089712</v>
      </c>
      <c r="E123" s="348">
        <f>IF(E$66=0,0,E$66/FBT_fec!E$66)</f>
        <v>0.81246474042727279</v>
      </c>
      <c r="F123" s="348">
        <f>IF(F$66=0,0,F$66/FBT_fec!F$66)</f>
        <v>0.77988633123780982</v>
      </c>
      <c r="G123" s="348">
        <f>IF(G$66=0,0,G$66/FBT_fec!G$66)</f>
        <v>0.7467110453106679</v>
      </c>
      <c r="H123" s="348">
        <f>IF(H$66=0,0,H$66/FBT_fec!H$66)</f>
        <v>0.74195522939397818</v>
      </c>
      <c r="I123" s="348">
        <f>IF(I$66=0,0,I$66/FBT_fec!I$66)</f>
        <v>0.72362994357328336</v>
      </c>
      <c r="J123" s="348">
        <f>IF(J$66=0,0,J$66/FBT_fec!J$66)</f>
        <v>0.6944754061942322</v>
      </c>
      <c r="K123" s="348">
        <f>IF(K$66=0,0,K$66/FBT_fec!K$66)</f>
        <v>0.68019692268289356</v>
      </c>
      <c r="L123" s="348">
        <f>IF(L$66=0,0,L$66/FBT_fec!L$66)</f>
        <v>0.70041159832387645</v>
      </c>
      <c r="M123" s="348">
        <f>IF(M$66=0,0,M$66/FBT_fec!M$66)</f>
        <v>0.68946328952570357</v>
      </c>
      <c r="N123" s="348">
        <f>IF(N$66=0,0,N$66/FBT_fec!N$66)</f>
        <v>0.69797586805231726</v>
      </c>
      <c r="O123" s="348">
        <f>IF(O$66=0,0,O$66/FBT_fec!O$66)</f>
        <v>0.64948410074732621</v>
      </c>
      <c r="P123" s="348">
        <f>IF(P$66=0,0,P$66/FBT_fec!P$66)</f>
        <v>0.60275463379164473</v>
      </c>
      <c r="Q123" s="348">
        <f>IF(Q$66=0,0,Q$66/FBT_fec!Q$66)</f>
        <v>0.58999767503767764</v>
      </c>
      <c r="R123" s="348">
        <f>IF(R$66=0,0,R$66/FBT_fec!R$66)</f>
        <v>0.58392086584966307</v>
      </c>
      <c r="S123" s="348">
        <f>IF(S$66=0,0,S$66/FBT_fec!S$66)</f>
        <v>0.55641569606310715</v>
      </c>
      <c r="T123" s="348">
        <f>IF(T$66=0,0,T$66/FBT_fec!T$66)</f>
        <v>0.57212575147708267</v>
      </c>
      <c r="U123" s="348">
        <f>IF(U$66=0,0,U$66/FBT_fec!U$66)</f>
        <v>0.53776075215369534</v>
      </c>
      <c r="V123" s="348">
        <f>IF(V$66=0,0,V$66/FBT_fec!V$66)</f>
        <v>0.54942676425227277</v>
      </c>
      <c r="W123" s="348">
        <f>IF(W$66=0,0,W$66/FBT_fec!W$66)</f>
        <v>0.52957447063546026</v>
      </c>
      <c r="X123" s="348">
        <f>IF(X$66=0,0,X$66/FBT_fec!X$66)</f>
        <v>0.51280460676753914</v>
      </c>
      <c r="Y123" s="348">
        <f>IF(Y$66=0,0,Y$66/FBT_fec!Y$66)</f>
        <v>0.58186734494998749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174.00614153286691</v>
      </c>
      <c r="C3" s="203">
        <v>182.2706531506677</v>
      </c>
      <c r="D3" s="203">
        <v>192.3377959332432</v>
      </c>
      <c r="E3" s="203">
        <v>266.79237747068538</v>
      </c>
      <c r="F3" s="203">
        <v>316.81569212759717</v>
      </c>
      <c r="G3" s="203">
        <v>323.96322933771211</v>
      </c>
      <c r="H3" s="203">
        <v>346.37393322276642</v>
      </c>
      <c r="I3" s="203">
        <v>308.67830978202642</v>
      </c>
      <c r="J3" s="203">
        <v>345.01907347479522</v>
      </c>
      <c r="K3" s="203">
        <v>218.26721265684179</v>
      </c>
      <c r="L3" s="203">
        <v>245.15942768362819</v>
      </c>
      <c r="M3" s="203">
        <v>205.61148520623809</v>
      </c>
      <c r="N3" s="203">
        <v>251.88829568788501</v>
      </c>
      <c r="O3" s="203">
        <v>285.41231686814513</v>
      </c>
      <c r="P3" s="203">
        <v>278.25279222720479</v>
      </c>
      <c r="Q3" s="203">
        <v>299.92717199999998</v>
      </c>
      <c r="R3" s="203">
        <v>329.58885082621299</v>
      </c>
      <c r="S3" s="203">
        <v>373.9534919168151</v>
      </c>
      <c r="T3" s="203">
        <v>393.92962249084451</v>
      </c>
      <c r="U3" s="203">
        <v>425.60357248620272</v>
      </c>
      <c r="V3" s="203">
        <v>421.24955212300739</v>
      </c>
      <c r="W3" s="203">
        <v>481.53498757857182</v>
      </c>
      <c r="X3" s="203">
        <v>479.45916391670261</v>
      </c>
      <c r="Y3" s="203">
        <v>428.94111358085951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293.58964547048782</v>
      </c>
      <c r="C5" s="203">
        <v>382.75380887623749</v>
      </c>
      <c r="D5" s="203">
        <v>486.08916829123689</v>
      </c>
      <c r="E5" s="203">
        <v>372.21072365702639</v>
      </c>
      <c r="F5" s="203">
        <v>354.07772238460012</v>
      </c>
      <c r="G5" s="203">
        <v>312.39911644224082</v>
      </c>
      <c r="H5" s="203">
        <v>345.09580899683658</v>
      </c>
      <c r="I5" s="203">
        <v>338.69637104506188</v>
      </c>
      <c r="J5" s="203">
        <v>248.09280375036499</v>
      </c>
      <c r="K5" s="203">
        <v>203.5555347383544</v>
      </c>
      <c r="L5" s="203">
        <v>208.13516637080849</v>
      </c>
      <c r="M5" s="203">
        <v>142.78378687650141</v>
      </c>
      <c r="N5" s="203">
        <v>127.90404625266621</v>
      </c>
      <c r="O5" s="203">
        <v>134.01884130066441</v>
      </c>
      <c r="P5" s="203">
        <v>175.214830079981</v>
      </c>
      <c r="Q5" s="203">
        <v>192.0856141172047</v>
      </c>
      <c r="R5" s="203">
        <v>189.4303790960486</v>
      </c>
      <c r="S5" s="203">
        <v>181.7455515195509</v>
      </c>
      <c r="T5" s="203">
        <v>241.70317583747749</v>
      </c>
      <c r="U5" s="203">
        <v>199.50771108575191</v>
      </c>
      <c r="V5" s="203">
        <v>280.4607510855443</v>
      </c>
      <c r="W5" s="203">
        <v>333.40466323116249</v>
      </c>
      <c r="X5" s="203">
        <v>347.05140197737842</v>
      </c>
      <c r="Y5" s="203">
        <v>376.82831507748642</v>
      </c>
      <c r="DA5" s="112" t="s">
        <v>2373</v>
      </c>
    </row>
    <row r="6" spans="1:105" ht="12" customHeight="1" x14ac:dyDescent="0.25">
      <c r="A6" s="154" t="s">
        <v>2112</v>
      </c>
      <c r="B6" s="338">
        <v>366.98705683810982</v>
      </c>
      <c r="C6" s="338">
        <v>403.68576252192082</v>
      </c>
      <c r="D6" s="338">
        <v>513.78187957335376</v>
      </c>
      <c r="E6" s="338">
        <v>513.78187957335376</v>
      </c>
      <c r="F6" s="338">
        <v>495.43252673144832</v>
      </c>
      <c r="G6" s="338">
        <v>477.08317388954282</v>
      </c>
      <c r="H6" s="338">
        <v>477.08317388954282</v>
      </c>
      <c r="I6" s="338">
        <v>458.73382104763732</v>
      </c>
      <c r="J6" s="338">
        <v>440.38446820573182</v>
      </c>
      <c r="K6" s="338">
        <v>440.38446820573182</v>
      </c>
      <c r="L6" s="338">
        <v>422.03511536382632</v>
      </c>
      <c r="M6" s="338">
        <v>403.68576252192082</v>
      </c>
      <c r="N6" s="338">
        <v>403.68576252192082</v>
      </c>
      <c r="O6" s="338">
        <v>385.33640968001532</v>
      </c>
      <c r="P6" s="338">
        <v>385.33640968001532</v>
      </c>
      <c r="Q6" s="338">
        <v>366.98705683810982</v>
      </c>
      <c r="R6" s="338">
        <v>348.63770399620432</v>
      </c>
      <c r="S6" s="338">
        <v>330.28835115429882</v>
      </c>
      <c r="T6" s="338">
        <v>330.28835115429882</v>
      </c>
      <c r="U6" s="338">
        <v>311.93899831239332</v>
      </c>
      <c r="V6" s="338">
        <v>311.93899831239332</v>
      </c>
      <c r="W6" s="338">
        <v>366.98705683810982</v>
      </c>
      <c r="X6" s="338">
        <v>366.98705683810982</v>
      </c>
      <c r="Y6" s="338">
        <v>403.68576252192082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55.048058525716471</v>
      </c>
      <c r="D7" s="340">
        <v>128.44546989333841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18.349352841905489</v>
      </c>
      <c r="W7" s="340">
        <v>55.048058525716471</v>
      </c>
      <c r="X7" s="340">
        <v>18.349352841905489</v>
      </c>
      <c r="Y7" s="340">
        <v>55.048058525716471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18.3493528419055</v>
      </c>
      <c r="D8" s="342">
        <f t="shared" si="0"/>
        <v>18.349352841905443</v>
      </c>
      <c r="E8" s="342">
        <f t="shared" si="0"/>
        <v>0</v>
      </c>
      <c r="F8" s="342">
        <f t="shared" si="0"/>
        <v>18.349352841905443</v>
      </c>
      <c r="G8" s="342">
        <f t="shared" si="0"/>
        <v>18.3493528419055</v>
      </c>
      <c r="H8" s="342">
        <f t="shared" si="0"/>
        <v>0</v>
      </c>
      <c r="I8" s="342">
        <f t="shared" si="0"/>
        <v>18.3493528419055</v>
      </c>
      <c r="J8" s="342">
        <f t="shared" si="0"/>
        <v>18.3493528419055</v>
      </c>
      <c r="K8" s="342">
        <f t="shared" si="0"/>
        <v>0</v>
      </c>
      <c r="L8" s="342">
        <f t="shared" si="0"/>
        <v>18.3493528419055</v>
      </c>
      <c r="M8" s="342">
        <f t="shared" si="0"/>
        <v>18.3493528419055</v>
      </c>
      <c r="N8" s="342">
        <f t="shared" si="0"/>
        <v>0</v>
      </c>
      <c r="O8" s="342">
        <f t="shared" si="0"/>
        <v>18.3493528419055</v>
      </c>
      <c r="P8" s="342">
        <f t="shared" si="0"/>
        <v>0</v>
      </c>
      <c r="Q8" s="342">
        <f t="shared" si="0"/>
        <v>18.3493528419055</v>
      </c>
      <c r="R8" s="342">
        <f t="shared" si="0"/>
        <v>18.3493528419055</v>
      </c>
      <c r="S8" s="342">
        <f t="shared" si="0"/>
        <v>18.3493528419055</v>
      </c>
      <c r="T8" s="342">
        <f t="shared" si="0"/>
        <v>0</v>
      </c>
      <c r="U8" s="342">
        <f t="shared" si="0"/>
        <v>18.3493528419055</v>
      </c>
      <c r="V8" s="342">
        <f t="shared" si="0"/>
        <v>18.3493528419055</v>
      </c>
      <c r="W8" s="342">
        <f t="shared" si="0"/>
        <v>0</v>
      </c>
      <c r="X8" s="342">
        <f t="shared" si="0"/>
        <v>18.3493528419055</v>
      </c>
      <c r="Y8" s="342">
        <f t="shared" si="0"/>
        <v>18.3493528419055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73.397411367621999</v>
      </c>
      <c r="C9" s="343">
        <f t="shared" si="1"/>
        <v>20.931953645683336</v>
      </c>
      <c r="D9" s="343">
        <f t="shared" si="1"/>
        <v>27.692711282116875</v>
      </c>
      <c r="E9" s="343">
        <f t="shared" si="1"/>
        <v>141.57115591632737</v>
      </c>
      <c r="F9" s="343">
        <f t="shared" si="1"/>
        <v>141.3548043468482</v>
      </c>
      <c r="G9" s="343">
        <f t="shared" si="1"/>
        <v>164.684057447302</v>
      </c>
      <c r="H9" s="343">
        <f t="shared" si="1"/>
        <v>131.98736489270624</v>
      </c>
      <c r="I9" s="343">
        <f t="shared" si="1"/>
        <v>120.03745000257544</v>
      </c>
      <c r="J9" s="343">
        <f t="shared" si="1"/>
        <v>192.29166445536683</v>
      </c>
      <c r="K9" s="343">
        <f t="shared" si="1"/>
        <v>236.82893346737742</v>
      </c>
      <c r="L9" s="343">
        <f t="shared" si="1"/>
        <v>213.89994899301783</v>
      </c>
      <c r="M9" s="343">
        <f t="shared" si="1"/>
        <v>260.90197564541938</v>
      </c>
      <c r="N9" s="343">
        <f t="shared" si="1"/>
        <v>275.78171626925462</v>
      </c>
      <c r="O9" s="343">
        <f t="shared" si="1"/>
        <v>251.31756837935092</v>
      </c>
      <c r="P9" s="343">
        <f t="shared" si="1"/>
        <v>210.12157960003432</v>
      </c>
      <c r="Q9" s="343">
        <f t="shared" si="1"/>
        <v>174.90144272090512</v>
      </c>
      <c r="R9" s="343">
        <f t="shared" si="1"/>
        <v>159.20732490015573</v>
      </c>
      <c r="S9" s="343">
        <f t="shared" si="1"/>
        <v>148.54279963474792</v>
      </c>
      <c r="T9" s="343">
        <f t="shared" si="1"/>
        <v>88.585175316821335</v>
      </c>
      <c r="U9" s="343">
        <f t="shared" si="1"/>
        <v>112.43128722664142</v>
      </c>
      <c r="V9" s="343">
        <f t="shared" si="1"/>
        <v>31.478247226849021</v>
      </c>
      <c r="W9" s="343">
        <f t="shared" si="1"/>
        <v>33.582393606947335</v>
      </c>
      <c r="X9" s="343">
        <f t="shared" si="1"/>
        <v>19.935654860731404</v>
      </c>
      <c r="Y9" s="343">
        <f t="shared" si="1"/>
        <v>26.857447444434399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10.171539122957871</v>
      </c>
      <c r="C12" s="210">
        <v>12.959845227858979</v>
      </c>
      <c r="D12" s="210">
        <v>15.82545141874462</v>
      </c>
      <c r="E12" s="210">
        <v>12.80799656061909</v>
      </c>
      <c r="F12" s="210">
        <v>12.39475494411006</v>
      </c>
      <c r="G12" s="210">
        <v>10.394582975064489</v>
      </c>
      <c r="H12" s="210">
        <v>10.44952708512468</v>
      </c>
      <c r="I12" s="210">
        <v>9.8977644024075673</v>
      </c>
      <c r="J12" s="210">
        <v>7.3277730008598443</v>
      </c>
      <c r="K12" s="210">
        <v>6.3795356835769557</v>
      </c>
      <c r="L12" s="210">
        <v>5.7657781599312123</v>
      </c>
      <c r="M12" s="210">
        <v>3.558813413585554</v>
      </c>
      <c r="N12" s="210">
        <v>3.28177128116939</v>
      </c>
      <c r="O12" s="210">
        <v>3.4393809114359408</v>
      </c>
      <c r="P12" s="210">
        <v>3.931384350816852</v>
      </c>
      <c r="Q12" s="210">
        <v>4.1009458297506436</v>
      </c>
      <c r="R12" s="210">
        <v>4.0221840068787618</v>
      </c>
      <c r="S12" s="210">
        <v>3.7916595012897671</v>
      </c>
      <c r="T12" s="210">
        <v>5.1133798236084216</v>
      </c>
      <c r="U12" s="210">
        <v>4.1915472246498604</v>
      </c>
      <c r="V12" s="210">
        <v>6.4868047695579332</v>
      </c>
      <c r="W12" s="210">
        <v>7.2548343952190937</v>
      </c>
      <c r="X12" s="210">
        <v>6.9203741385102804</v>
      </c>
      <c r="Y12" s="210">
        <v>7.2442197357742444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1.109716251074806</v>
      </c>
      <c r="C14" s="204">
        <f t="shared" si="2"/>
        <v>3.1742906276870162</v>
      </c>
      <c r="D14" s="204">
        <f t="shared" si="2"/>
        <v>4.1960447119518482</v>
      </c>
      <c r="E14" s="204">
        <f t="shared" si="2"/>
        <v>2.0646603611349952</v>
      </c>
      <c r="F14" s="204">
        <f t="shared" si="2"/>
        <v>2.0646603611349952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0.1024075666380052</v>
      </c>
      <c r="T14" s="204">
        <f t="shared" si="2"/>
        <v>0.2047291487532244</v>
      </c>
      <c r="U14" s="204">
        <f t="shared" si="2"/>
        <v>0.1024075666380052</v>
      </c>
      <c r="V14" s="204">
        <f t="shared" si="2"/>
        <v>0.2049871023215821</v>
      </c>
      <c r="W14" s="204">
        <f t="shared" si="2"/>
        <v>0.10249355116079099</v>
      </c>
      <c r="X14" s="204">
        <f t="shared" si="2"/>
        <v>0.10249355116079099</v>
      </c>
      <c r="Y14" s="204">
        <f t="shared" si="2"/>
        <v>0.42347377472055031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1.109716251074806</v>
      </c>
      <c r="C16" s="204">
        <v>2.219346517626827</v>
      </c>
      <c r="D16" s="204">
        <v>2.219346517626827</v>
      </c>
      <c r="E16" s="204">
        <v>1.109716251074806</v>
      </c>
      <c r="F16" s="204">
        <v>1.109716251074806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0.21848667239896821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1.0217540842648321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0.1024075666380052</v>
      </c>
      <c r="T17" s="204">
        <v>0.2047291487532244</v>
      </c>
      <c r="U17" s="204">
        <v>0.1024075666380052</v>
      </c>
      <c r="V17" s="204">
        <v>0.2049871023215821</v>
      </c>
      <c r="W17" s="204">
        <v>0.10249355116079099</v>
      </c>
      <c r="X17" s="204">
        <v>0.10249355116079099</v>
      </c>
      <c r="Y17" s="204">
        <v>0.2049871023215821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0.95494411006018909</v>
      </c>
      <c r="D18" s="204">
        <v>0.95494411006018909</v>
      </c>
      <c r="E18" s="204">
        <v>0.95494411006018909</v>
      </c>
      <c r="F18" s="204">
        <v>0.95494411006018909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4.041272570937231</v>
      </c>
      <c r="C20" s="204">
        <f t="shared" si="3"/>
        <v>4.1917454858125538</v>
      </c>
      <c r="D20" s="204">
        <f t="shared" si="3"/>
        <v>5.5245055889939811</v>
      </c>
      <c r="E20" s="204">
        <f t="shared" si="3"/>
        <v>4.9441100601891659</v>
      </c>
      <c r="F20" s="204">
        <f t="shared" si="3"/>
        <v>4.879621668099742</v>
      </c>
      <c r="G20" s="204">
        <f t="shared" si="3"/>
        <v>5.674978503869303</v>
      </c>
      <c r="H20" s="204">
        <f t="shared" si="3"/>
        <v>5.4385210662080823</v>
      </c>
      <c r="I20" s="204">
        <f t="shared" si="3"/>
        <v>5.1160791057609627</v>
      </c>
      <c r="J20" s="204">
        <f t="shared" si="3"/>
        <v>3.4393809114359408</v>
      </c>
      <c r="K20" s="204">
        <f t="shared" si="3"/>
        <v>3.0309544282029228</v>
      </c>
      <c r="L20" s="204">
        <f t="shared" si="3"/>
        <v>2.407566638005159</v>
      </c>
      <c r="M20" s="204">
        <f t="shared" si="3"/>
        <v>1.1177987962166811</v>
      </c>
      <c r="N20" s="204">
        <f t="shared" si="3"/>
        <v>1.418744625967326</v>
      </c>
      <c r="O20" s="204">
        <f t="shared" si="3"/>
        <v>1.590713671539123</v>
      </c>
      <c r="P20" s="204">
        <f t="shared" si="3"/>
        <v>1.590713671539123</v>
      </c>
      <c r="Q20" s="204">
        <f t="shared" si="3"/>
        <v>1.139294926913156</v>
      </c>
      <c r="R20" s="204">
        <f t="shared" si="3"/>
        <v>1.2897678417884779</v>
      </c>
      <c r="S20" s="204">
        <f t="shared" si="3"/>
        <v>1.4402407566638</v>
      </c>
      <c r="T20" s="204">
        <f t="shared" si="3"/>
        <v>1.7626827171109201</v>
      </c>
      <c r="U20" s="204">
        <f t="shared" si="3"/>
        <v>1.4402407566638</v>
      </c>
      <c r="V20" s="204">
        <f t="shared" si="3"/>
        <v>1.676698194325021</v>
      </c>
      <c r="W20" s="204">
        <f t="shared" si="3"/>
        <v>2.0636285468615649</v>
      </c>
      <c r="X20" s="204">
        <f t="shared" si="3"/>
        <v>2.1281169389509889</v>
      </c>
      <c r="Y20" s="204">
        <f t="shared" si="3"/>
        <v>1.711481265363076</v>
      </c>
      <c r="DA20" s="71"/>
    </row>
    <row r="21" spans="1:105" ht="12" customHeight="1" x14ac:dyDescent="0.25">
      <c r="A21" s="18" t="s">
        <v>73</v>
      </c>
      <c r="B21" s="204">
        <v>4.041272570937231</v>
      </c>
      <c r="C21" s="204">
        <v>4.1917454858125538</v>
      </c>
      <c r="D21" s="204">
        <v>5.5245055889939811</v>
      </c>
      <c r="E21" s="204">
        <v>4.9441100601891659</v>
      </c>
      <c r="F21" s="204">
        <v>4.879621668099742</v>
      </c>
      <c r="G21" s="204">
        <v>5.674978503869303</v>
      </c>
      <c r="H21" s="204">
        <v>5.4385210662080823</v>
      </c>
      <c r="I21" s="204">
        <v>5.1160791057609627</v>
      </c>
      <c r="J21" s="204">
        <v>3.4393809114359408</v>
      </c>
      <c r="K21" s="204">
        <v>3.0309544282029228</v>
      </c>
      <c r="L21" s="204">
        <v>2.407566638005159</v>
      </c>
      <c r="M21" s="204">
        <v>1.1177987962166811</v>
      </c>
      <c r="N21" s="204">
        <v>1.418744625967326</v>
      </c>
      <c r="O21" s="204">
        <v>1.590713671539123</v>
      </c>
      <c r="P21" s="204">
        <v>1.590713671539123</v>
      </c>
      <c r="Q21" s="204">
        <v>1.139294926913156</v>
      </c>
      <c r="R21" s="204">
        <v>1.2897678417884779</v>
      </c>
      <c r="S21" s="204">
        <v>1.4402407566638</v>
      </c>
      <c r="T21" s="204">
        <v>1.7626827171109201</v>
      </c>
      <c r="U21" s="204">
        <v>1.4402407566638</v>
      </c>
      <c r="V21" s="204">
        <v>1.676698194325021</v>
      </c>
      <c r="W21" s="204">
        <v>2.0636285468615649</v>
      </c>
      <c r="X21" s="204">
        <v>2.1281169389509889</v>
      </c>
      <c r="Y21" s="204">
        <v>1.711481265363076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7.1625107480653469E-2</v>
      </c>
      <c r="E23" s="204">
        <f t="shared" si="4"/>
        <v>4.7807394668959592E-2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2.3903697334479789E-2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2.3903697334479789E-2</v>
      </c>
      <c r="T23" s="204">
        <f t="shared" si="4"/>
        <v>9.9278361871535617E-2</v>
      </c>
      <c r="U23" s="204">
        <f t="shared" si="4"/>
        <v>0.12284559094392819</v>
      </c>
      <c r="V23" s="204">
        <f t="shared" si="4"/>
        <v>0.10142213843153558</v>
      </c>
      <c r="W23" s="204">
        <f t="shared" si="4"/>
        <v>1.2787963576788981E-2</v>
      </c>
      <c r="X23" s="204">
        <f t="shared" si="4"/>
        <v>3.8946795432034297E-2</v>
      </c>
      <c r="Y23" s="204">
        <f t="shared" si="4"/>
        <v>4.95914368772052E-2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7.1625107480653469E-2</v>
      </c>
      <c r="E24" s="204">
        <v>4.7807394668959592E-2</v>
      </c>
      <c r="F24" s="204">
        <v>0</v>
      </c>
      <c r="G24" s="204">
        <v>0</v>
      </c>
      <c r="H24" s="204">
        <v>0</v>
      </c>
      <c r="I24" s="204">
        <v>2.3903697334479789E-2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2.3903697334479789E-2</v>
      </c>
      <c r="T24" s="204">
        <v>9.5528804815133275E-2</v>
      </c>
      <c r="U24" s="204">
        <v>0.1194325021496131</v>
      </c>
      <c r="V24" s="204">
        <v>9.5528804815133275E-2</v>
      </c>
      <c r="W24" s="204">
        <v>0</v>
      </c>
      <c r="X24" s="204">
        <v>2.3903697334479789E-2</v>
      </c>
      <c r="Y24" s="204">
        <v>2.3903697334479789E-2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8.2091903548954428E-3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3.7495570564023391E-3</v>
      </c>
      <c r="U29" s="204">
        <v>3.413088794315098E-3</v>
      </c>
      <c r="V29" s="204">
        <v>5.8933336164022987E-3</v>
      </c>
      <c r="W29" s="204">
        <v>1.2787963576788981E-2</v>
      </c>
      <c r="X29" s="204">
        <v>1.5043098097554509E-2</v>
      </c>
      <c r="Y29" s="204">
        <v>1.747854918782997E-2</v>
      </c>
      <c r="DA29" s="71" t="s">
        <v>2390</v>
      </c>
    </row>
    <row r="30" spans="1:105" ht="12" customHeight="1" x14ac:dyDescent="0.25">
      <c r="A30" s="14" t="s">
        <v>39</v>
      </c>
      <c r="B30" s="204">
        <v>0.1194325021496131</v>
      </c>
      <c r="C30" s="204">
        <v>0.26276870163370591</v>
      </c>
      <c r="D30" s="204">
        <v>0.35829750644883918</v>
      </c>
      <c r="E30" s="204">
        <v>0.3343938091143594</v>
      </c>
      <c r="F30" s="204">
        <v>0.5493551160791057</v>
      </c>
      <c r="G30" s="204">
        <v>0.3343938091143594</v>
      </c>
      <c r="H30" s="204">
        <v>0.45382631126397238</v>
      </c>
      <c r="I30" s="204">
        <v>0.28658641444539978</v>
      </c>
      <c r="J30" s="204">
        <v>0.19105760963026661</v>
      </c>
      <c r="K30" s="204">
        <v>0.16715391229578669</v>
      </c>
      <c r="L30" s="204">
        <v>0.69269131556319852</v>
      </c>
      <c r="M30" s="204">
        <v>0.1194325021496131</v>
      </c>
      <c r="N30" s="204">
        <v>0.14333619948409279</v>
      </c>
      <c r="O30" s="204">
        <v>0.2149613069647463</v>
      </c>
      <c r="P30" s="204">
        <v>0.19105760963026661</v>
      </c>
      <c r="Q30" s="204">
        <v>0.3821152192605331</v>
      </c>
      <c r="R30" s="204">
        <v>0.66878761822871879</v>
      </c>
      <c r="S30" s="204">
        <v>0.23886500429922611</v>
      </c>
      <c r="T30" s="204">
        <v>0.28658641444539978</v>
      </c>
      <c r="U30" s="204">
        <v>0.23886500429922611</v>
      </c>
      <c r="V30" s="204">
        <v>0.23886500429922611</v>
      </c>
      <c r="W30" s="204">
        <v>0.28658641444539978</v>
      </c>
      <c r="X30" s="204">
        <v>0.1194325021496131</v>
      </c>
      <c r="Y30" s="204">
        <v>0.16715391229578669</v>
      </c>
      <c r="DA30" s="71" t="s">
        <v>2391</v>
      </c>
    </row>
    <row r="31" spans="1:105" ht="12" customHeight="1" x14ac:dyDescent="0.25">
      <c r="A31" s="21" t="s">
        <v>40</v>
      </c>
      <c r="B31" s="207">
        <v>4.901117798796216</v>
      </c>
      <c r="C31" s="207">
        <v>5.3310404127257094</v>
      </c>
      <c r="D31" s="207">
        <v>5.674978503869303</v>
      </c>
      <c r="E31" s="207">
        <v>5.4170249355116074</v>
      </c>
      <c r="F31" s="207">
        <v>4.901117798796216</v>
      </c>
      <c r="G31" s="207">
        <v>4.3852106620808264</v>
      </c>
      <c r="H31" s="207">
        <v>4.5571797076526224</v>
      </c>
      <c r="I31" s="207">
        <v>4.4711951848667244</v>
      </c>
      <c r="J31" s="207">
        <v>3.6973344797936369</v>
      </c>
      <c r="K31" s="207">
        <v>3.181427343078246</v>
      </c>
      <c r="L31" s="207">
        <v>2.6655202063628551</v>
      </c>
      <c r="M31" s="207">
        <v>2.3215821152192602</v>
      </c>
      <c r="N31" s="207">
        <v>1.7196904557179711</v>
      </c>
      <c r="O31" s="207">
        <v>1.633705932932072</v>
      </c>
      <c r="P31" s="207">
        <v>2.1496130696474629</v>
      </c>
      <c r="Q31" s="207">
        <v>2.5795356835769558</v>
      </c>
      <c r="R31" s="207">
        <v>2.0636285468615649</v>
      </c>
      <c r="S31" s="207">
        <v>1.9862424763542561</v>
      </c>
      <c r="T31" s="207">
        <v>2.7601031814273429</v>
      </c>
      <c r="U31" s="207">
        <v>2.287188306104901</v>
      </c>
      <c r="V31" s="207">
        <v>4.2648323301805684</v>
      </c>
      <c r="W31" s="207">
        <v>4.7893379191745487</v>
      </c>
      <c r="X31" s="207">
        <v>4.531384350816853</v>
      </c>
      <c r="Y31" s="207">
        <v>4.8925193465176262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12.42384695909896</v>
      </c>
      <c r="C33" s="203">
        <f>TRE_emi!C5</f>
        <v>18.803352599223199</v>
      </c>
      <c r="D33" s="203">
        <f>TRE_emi!D5</f>
        <v>25.10364167824229</v>
      </c>
      <c r="E33" s="203">
        <f>TRE_emi!E5</f>
        <v>17.639002798247571</v>
      </c>
      <c r="F33" s="203">
        <f>TRE_emi!F5</f>
        <v>17.487532798773749</v>
      </c>
      <c r="G33" s="203">
        <f>TRE_emi!G5</f>
        <v>13.32935999860733</v>
      </c>
      <c r="H33" s="203">
        <f>TRE_emi!H5</f>
        <v>12.77396999895134</v>
      </c>
      <c r="I33" s="203">
        <f>TRE_emi!I5</f>
        <v>12.01661999795378</v>
      </c>
      <c r="J33" s="203">
        <f>TRE_emi!J5</f>
        <v>8.0783999982774404</v>
      </c>
      <c r="K33" s="203">
        <f>TRE_emi!K5</f>
        <v>7.119089998342174</v>
      </c>
      <c r="L33" s="203">
        <f>TRE_emi!L5</f>
        <v>5.6548799994687773</v>
      </c>
      <c r="M33" s="203">
        <f>TRE_emi!M5</f>
        <v>2.625479998978189</v>
      </c>
      <c r="N33" s="203">
        <f>TRE_emi!N5</f>
        <v>3.3323399991331342</v>
      </c>
      <c r="O33" s="203">
        <f>TRE_emi!O5</f>
        <v>3.7362599992815388</v>
      </c>
      <c r="P33" s="203">
        <f>TRE_emi!P5</f>
        <v>3.7362599990013421</v>
      </c>
      <c r="Q33" s="203">
        <f>TRE_emi!Q5</f>
        <v>2.6759699991494781</v>
      </c>
      <c r="R33" s="203">
        <f>TRE_emi!R5</f>
        <v>3.0293999998562899</v>
      </c>
      <c r="S33" s="203">
        <f>TRE_emi!S5</f>
        <v>3.7005411593779951</v>
      </c>
      <c r="T33" s="203">
        <f>TRE_emi!T5</f>
        <v>4.7753355590292248</v>
      </c>
      <c r="U33" s="203">
        <f>TRE_emi!U5</f>
        <v>3.70054115884294</v>
      </c>
      <c r="V33" s="203">
        <f>TRE_emi!V5</f>
        <v>4.5741758394495777</v>
      </c>
      <c r="W33" s="203">
        <f>TRE_emi!W5</f>
        <v>5.1650179191458916</v>
      </c>
      <c r="X33" s="203">
        <f>TRE_emi!X5</f>
        <v>5.3164879181028581</v>
      </c>
      <c r="Y33" s="203">
        <f>TRE_emi!Y5</f>
        <v>5.2330876972435094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58.455058156879097</v>
      </c>
      <c r="C35" s="284">
        <f t="shared" si="5"/>
        <v>71.102204352920012</v>
      </c>
      <c r="D35" s="284">
        <f t="shared" si="5"/>
        <v>82.279467444024021</v>
      </c>
      <c r="E35" s="284">
        <f t="shared" si="5"/>
        <v>48.007355690011821</v>
      </c>
      <c r="F35" s="284">
        <f t="shared" si="5"/>
        <v>39.122919893494689</v>
      </c>
      <c r="G35" s="284">
        <f t="shared" si="5"/>
        <v>32.08568761434578</v>
      </c>
      <c r="H35" s="284">
        <f t="shared" si="5"/>
        <v>30.168341445036475</v>
      </c>
      <c r="I35" s="284">
        <f t="shared" si="5"/>
        <v>32.06498185569594</v>
      </c>
      <c r="J35" s="284">
        <f t="shared" si="5"/>
        <v>21.238747548242902</v>
      </c>
      <c r="K35" s="284">
        <f t="shared" si="5"/>
        <v>29.22809892481111</v>
      </c>
      <c r="L35" s="284">
        <f t="shared" si="5"/>
        <v>23.518484336534662</v>
      </c>
      <c r="M35" s="284">
        <f t="shared" si="5"/>
        <v>17.308436880439316</v>
      </c>
      <c r="N35" s="284">
        <f t="shared" si="5"/>
        <v>13.028677145189134</v>
      </c>
      <c r="O35" s="284">
        <f t="shared" si="5"/>
        <v>12.050569327829209</v>
      </c>
      <c r="P35" s="284">
        <f t="shared" si="5"/>
        <v>14.128822641271881</v>
      </c>
      <c r="Q35" s="284">
        <f t="shared" si="5"/>
        <v>13.673138723658703</v>
      </c>
      <c r="R35" s="284">
        <f t="shared" si="5"/>
        <v>12.203640981167764</v>
      </c>
      <c r="S35" s="284">
        <f t="shared" si="5"/>
        <v>10.139387873755197</v>
      </c>
      <c r="T35" s="284">
        <f t="shared" si="5"/>
        <v>12.980439986402049</v>
      </c>
      <c r="U35" s="284">
        <f t="shared" si="5"/>
        <v>9.8484775401779387</v>
      </c>
      <c r="V35" s="284">
        <f t="shared" si="5"/>
        <v>15.398959445454192</v>
      </c>
      <c r="W35" s="284">
        <f t="shared" si="5"/>
        <v>15.06605871299295</v>
      </c>
      <c r="X35" s="284">
        <f t="shared" si="5"/>
        <v>14.433709185945544</v>
      </c>
      <c r="Y35" s="284">
        <f t="shared" si="5"/>
        <v>16.888611295146085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</v>
      </c>
      <c r="D36" s="344">
        <f t="shared" si="6"/>
        <v>32.556683940060381</v>
      </c>
      <c r="E36" s="344">
        <f t="shared" si="6"/>
        <v>34.410605999683717</v>
      </c>
      <c r="F36" s="344">
        <f t="shared" si="6"/>
        <v>35.005746367309847</v>
      </c>
      <c r="G36" s="344">
        <f t="shared" si="6"/>
        <v>33.273407087200688</v>
      </c>
      <c r="H36" s="344">
        <f t="shared" si="6"/>
        <v>30.280075308652819</v>
      </c>
      <c r="I36" s="344">
        <f t="shared" si="6"/>
        <v>29.223119137260312</v>
      </c>
      <c r="J36" s="344">
        <f t="shared" si="6"/>
        <v>29.536418993568102</v>
      </c>
      <c r="K36" s="344">
        <f t="shared" si="6"/>
        <v>31.340516934491927</v>
      </c>
      <c r="L36" s="344">
        <f t="shared" si="6"/>
        <v>27.70208543067174</v>
      </c>
      <c r="M36" s="344">
        <f t="shared" si="6"/>
        <v>24.924492419182673</v>
      </c>
      <c r="N36" s="344">
        <f t="shared" si="6"/>
        <v>25.65807241693091</v>
      </c>
      <c r="O36" s="344">
        <f t="shared" si="6"/>
        <v>25.663413278733444</v>
      </c>
      <c r="P36" s="344">
        <f t="shared" si="6"/>
        <v>22.437509136768146</v>
      </c>
      <c r="Q36" s="344">
        <f t="shared" si="6"/>
        <v>21.349572942242165</v>
      </c>
      <c r="R36" s="344">
        <f t="shared" si="6"/>
        <v>21.233046283665818</v>
      </c>
      <c r="S36" s="344">
        <f t="shared" si="6"/>
        <v>20.862461114388747</v>
      </c>
      <c r="T36" s="344">
        <f t="shared" si="6"/>
        <v>21.155617032714066</v>
      </c>
      <c r="U36" s="344">
        <f t="shared" si="6"/>
        <v>21.009449719205389</v>
      </c>
      <c r="V36" s="344">
        <f t="shared" si="6"/>
        <v>23.129100041450613</v>
      </c>
      <c r="W36" s="344">
        <f t="shared" si="6"/>
        <v>21.759846802709635</v>
      </c>
      <c r="X36" s="344">
        <f t="shared" si="6"/>
        <v>19.940487487099578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19.248087675098201</v>
      </c>
      <c r="C37" s="344">
        <f>IF(TRE_ued!C$5=0,"",TRE_ued!C$5/C$5*1000)</f>
        <v>18.43215971332604</v>
      </c>
      <c r="D37" s="344">
        <f>IF(TRE_ued!D$5=0,"",TRE_ued!D$5/D$5*1000)</f>
        <v>17.564703937390949</v>
      </c>
      <c r="E37" s="344">
        <f>IF(TRE_ued!E$5=0,"",TRE_ued!E$5/E$5*1000)</f>
        <v>18.830387821521715</v>
      </c>
      <c r="F37" s="344">
        <f>IF(TRE_ued!F$5=0,"",TRE_ued!F$5/F$5*1000)</f>
        <v>19.160772607466328</v>
      </c>
      <c r="G37" s="344">
        <f>IF(TRE_ued!G$5=0,"",TRE_ued!G$5/G$5*1000)</f>
        <v>18.470794942667151</v>
      </c>
      <c r="H37" s="344">
        <f>IF(TRE_ued!H$5=0,"",TRE_ued!H$5/H$5*1000)</f>
        <v>16.888960744269884</v>
      </c>
      <c r="I37" s="344">
        <f>IF(TRE_ued!I$5=0,"",TRE_ued!I$5/I$5*1000)</f>
        <v>16.27815729681511</v>
      </c>
      <c r="J37" s="344">
        <f>IF(TRE_ued!J$5=0,"",TRE_ued!J$5/J$5*1000)</f>
        <v>16.570757466466407</v>
      </c>
      <c r="K37" s="344">
        <f>IF(TRE_ued!K$5=0,"",TRE_ued!K$5/K$5*1000)</f>
        <v>17.568338149704278</v>
      </c>
      <c r="L37" s="344">
        <f>IF(TRE_ued!L$5=0,"",TRE_ued!L$5/L$5*1000)</f>
        <v>15.826503494190128</v>
      </c>
      <c r="M37" s="344">
        <f>IF(TRE_ued!M$5=0,"",TRE_ued!M$5/M$5*1000)</f>
        <v>14.302814196307457</v>
      </c>
      <c r="N37" s="344">
        <f>IF(TRE_ued!N$5=0,"",TRE_ued!N$5/N$5*1000)</f>
        <v>14.495683652153739</v>
      </c>
      <c r="O37" s="344">
        <f>IF(TRE_ued!O$5=0,"",TRE_ued!O$5/O$5*1000)</f>
        <v>14.462680114418248</v>
      </c>
      <c r="P37" s="344">
        <f>IF(TRE_ued!P$5=0,"",TRE_ued!P$5/P$5*1000)</f>
        <v>12.733045720849185</v>
      </c>
      <c r="Q37" s="344">
        <f>IF(TRE_ued!Q$5=0,"",TRE_ued!Q$5/Q$5*1000)</f>
        <v>12.39283664943555</v>
      </c>
      <c r="R37" s="344">
        <f>IF(TRE_ued!R$5=0,"",TRE_ued!R$5/R$5*1000)</f>
        <v>12.390676069513685</v>
      </c>
      <c r="S37" s="344">
        <f>IF(TRE_ued!S$5=0,"",TRE_ued!S$5/S$5*1000)</f>
        <v>11.819169909519779</v>
      </c>
      <c r="T37" s="344">
        <f>IF(TRE_ued!T$5=0,"",TRE_ued!T$5/T$5*1000)</f>
        <v>11.983356432018498</v>
      </c>
      <c r="U37" s="344">
        <f>IF(TRE_ued!U$5=0,"",TRE_ued!U$5/U$5*1000)</f>
        <v>11.924493449481181</v>
      </c>
      <c r="V37" s="344">
        <f>IF(TRE_ued!V$5=0,"",TRE_ued!V$5/V$5*1000)</f>
        <v>13.262906045859689</v>
      </c>
      <c r="W37" s="344">
        <f>IF(TRE_ued!W$5=0,"",TRE_ued!W$5/W$5*1000)</f>
        <v>12.517494462539021</v>
      </c>
      <c r="X37" s="344">
        <f>IF(TRE_ued!X$5=0,"",TRE_ued!X$5/X$5*1000)</f>
        <v>11.406406662165798</v>
      </c>
      <c r="Y37" s="344">
        <f>IF(TRE_ued!Y$5=0,"",TRE_ued!Y$5/Y$5*1000)</f>
        <v>11.024455318581921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1.2214323524605508</v>
      </c>
      <c r="C38" s="345">
        <f t="shared" si="7"/>
        <v>1.4508932991578321</v>
      </c>
      <c r="D38" s="345">
        <f t="shared" si="7"/>
        <v>1.5862828183534796</v>
      </c>
      <c r="E38" s="345">
        <f t="shared" si="7"/>
        <v>1.3771867219641858</v>
      </c>
      <c r="F38" s="345">
        <f t="shared" si="7"/>
        <v>1.4108816896846967</v>
      </c>
      <c r="G38" s="345">
        <f t="shared" si="7"/>
        <v>1.2823371587473074</v>
      </c>
      <c r="H38" s="345">
        <f t="shared" si="7"/>
        <v>1.2224447953377333</v>
      </c>
      <c r="I38" s="345">
        <f t="shared" si="7"/>
        <v>1.2140741595173568</v>
      </c>
      <c r="J38" s="345">
        <f t="shared" si="7"/>
        <v>1.1024358965990781</v>
      </c>
      <c r="K38" s="345">
        <f t="shared" si="7"/>
        <v>1.1159260409294482</v>
      </c>
      <c r="L38" s="345">
        <f t="shared" si="7"/>
        <v>0.98076614164014975</v>
      </c>
      <c r="M38" s="345">
        <f t="shared" si="7"/>
        <v>0.73774027853092228</v>
      </c>
      <c r="N38" s="345">
        <f t="shared" si="7"/>
        <v>1.0154089708365432</v>
      </c>
      <c r="O38" s="345">
        <f t="shared" si="7"/>
        <v>1.0863175947911077</v>
      </c>
      <c r="P38" s="345">
        <f t="shared" si="7"/>
        <v>0.95036752085179166</v>
      </c>
      <c r="Q38" s="345">
        <f t="shared" si="7"/>
        <v>0.65252507841884599</v>
      </c>
      <c r="R38" s="345">
        <f t="shared" si="7"/>
        <v>0.75317290175571106</v>
      </c>
      <c r="S38" s="345">
        <f t="shared" si="7"/>
        <v>0.97596874353280472</v>
      </c>
      <c r="T38" s="345">
        <f t="shared" si="7"/>
        <v>0.93389024945527221</v>
      </c>
      <c r="U38" s="345">
        <f t="shared" si="7"/>
        <v>0.88285803797714901</v>
      </c>
      <c r="V38" s="345">
        <f t="shared" si="7"/>
        <v>0.70515084112224657</v>
      </c>
      <c r="W38" s="345">
        <f t="shared" si="7"/>
        <v>0.71194153274533978</v>
      </c>
      <c r="X38" s="345">
        <f t="shared" si="7"/>
        <v>0.76823706517799861</v>
      </c>
      <c r="Y38" s="345">
        <f t="shared" si="7"/>
        <v>0.7223811380818379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10.171539122957871</v>
      </c>
      <c r="C5" s="223">
        <v>12.959845227858979</v>
      </c>
      <c r="D5" s="223">
        <v>15.825451418744629</v>
      </c>
      <c r="E5" s="223">
        <v>12.80799656061909</v>
      </c>
      <c r="F5" s="223">
        <v>12.39475494411006</v>
      </c>
      <c r="G5" s="223">
        <v>10.394582975064489</v>
      </c>
      <c r="H5" s="223">
        <v>10.44952708512468</v>
      </c>
      <c r="I5" s="223">
        <v>9.8977644024075673</v>
      </c>
      <c r="J5" s="223">
        <v>7.3277730008598461</v>
      </c>
      <c r="K5" s="223">
        <v>6.3795356835769574</v>
      </c>
      <c r="L5" s="223">
        <v>5.7657781599312123</v>
      </c>
      <c r="M5" s="223">
        <v>3.558813413585554</v>
      </c>
      <c r="N5" s="223">
        <v>3.2817712811693909</v>
      </c>
      <c r="O5" s="223">
        <v>3.439380911435943</v>
      </c>
      <c r="P5" s="223">
        <v>3.931384350816852</v>
      </c>
      <c r="Q5" s="223">
        <v>4.1009458297506436</v>
      </c>
      <c r="R5" s="223">
        <v>4.0221840068787618</v>
      </c>
      <c r="S5" s="223">
        <v>3.791659501289768</v>
      </c>
      <c r="T5" s="223">
        <v>5.1133798236084216</v>
      </c>
      <c r="U5" s="223">
        <v>4.1915472246498604</v>
      </c>
      <c r="V5" s="223">
        <v>6.4868047695579349</v>
      </c>
      <c r="W5" s="223">
        <v>7.2548343952190937</v>
      </c>
      <c r="X5" s="223">
        <v>6.9203741385102804</v>
      </c>
      <c r="Y5" s="223">
        <v>7.2442197357742453</v>
      </c>
      <c r="DA5" s="89" t="s">
        <v>2376</v>
      </c>
    </row>
    <row r="6" spans="1:105" ht="12" customHeight="1" x14ac:dyDescent="0.25">
      <c r="A6" s="55" t="s">
        <v>91</v>
      </c>
      <c r="B6" s="259">
        <v>0.22465496779064509</v>
      </c>
      <c r="C6" s="259">
        <v>0.26428219089465771</v>
      </c>
      <c r="D6" s="259">
        <v>0.2999007561160687</v>
      </c>
      <c r="E6" s="259">
        <v>0.26432675005978601</v>
      </c>
      <c r="F6" s="259">
        <v>0.24608405963855001</v>
      </c>
      <c r="G6" s="259">
        <v>0.21457134769546521</v>
      </c>
      <c r="H6" s="259">
        <v>0.2182498334175946</v>
      </c>
      <c r="I6" s="259">
        <v>0.2111020569549642</v>
      </c>
      <c r="J6" s="259">
        <v>0.164442674309595</v>
      </c>
      <c r="K6" s="259">
        <v>0.1424452812584201</v>
      </c>
      <c r="L6" s="259">
        <v>0.11955688100987411</v>
      </c>
      <c r="M6" s="259">
        <v>8.8052209551336205E-2</v>
      </c>
      <c r="N6" s="259">
        <v>7.427268643854143E-2</v>
      </c>
      <c r="O6" s="259">
        <v>7.4091667033548789E-2</v>
      </c>
      <c r="P6" s="259">
        <v>9.0316633943558003E-2</v>
      </c>
      <c r="Q6" s="259">
        <v>9.725008448135454E-2</v>
      </c>
      <c r="R6" s="259">
        <v>8.480934914293535E-2</v>
      </c>
      <c r="S6" s="259">
        <v>8.4847246800342183E-2</v>
      </c>
      <c r="T6" s="259">
        <v>0.1155048210999242</v>
      </c>
      <c r="U6" s="259">
        <v>9.4584847417647652E-2</v>
      </c>
      <c r="V6" s="259">
        <v>0.15967517257878111</v>
      </c>
      <c r="W6" s="259">
        <v>0.17980333059149459</v>
      </c>
      <c r="X6" s="259">
        <v>0.17240632326269201</v>
      </c>
      <c r="Y6" s="259">
        <v>0.18210111427987541</v>
      </c>
      <c r="DA6" s="67" t="s">
        <v>2393</v>
      </c>
    </row>
    <row r="7" spans="1:105" ht="12" customHeight="1" x14ac:dyDescent="0.25">
      <c r="A7" s="173" t="s">
        <v>92</v>
      </c>
      <c r="B7" s="224">
        <v>0.30553075619527742</v>
      </c>
      <c r="C7" s="224">
        <v>0.35942377961673461</v>
      </c>
      <c r="D7" s="224">
        <v>0.40786502831785337</v>
      </c>
      <c r="E7" s="224">
        <v>0.35948438008130879</v>
      </c>
      <c r="F7" s="224">
        <v>0.33467432110842787</v>
      </c>
      <c r="G7" s="224">
        <v>0.29181703286583283</v>
      </c>
      <c r="H7" s="224">
        <v>0.29681977344792859</v>
      </c>
      <c r="I7" s="224">
        <v>0.28709879745875139</v>
      </c>
      <c r="J7" s="224">
        <v>0.2236420370610491</v>
      </c>
      <c r="K7" s="224">
        <v>0.19372558251145131</v>
      </c>
      <c r="L7" s="224">
        <v>0.16259735817342871</v>
      </c>
      <c r="M7" s="224">
        <v>0.11975100498981731</v>
      </c>
      <c r="N7" s="224">
        <v>0.1010108535564164</v>
      </c>
      <c r="O7" s="224">
        <v>0.10076466716562631</v>
      </c>
      <c r="P7" s="224">
        <v>0.1228306221632389</v>
      </c>
      <c r="Q7" s="224">
        <v>0.13226011489464221</v>
      </c>
      <c r="R7" s="224">
        <v>0.11534071483439209</v>
      </c>
      <c r="S7" s="224">
        <v>0.11539225564846541</v>
      </c>
      <c r="T7" s="224">
        <v>0.15708655669589691</v>
      </c>
      <c r="U7" s="224">
        <v>0.12863539248800079</v>
      </c>
      <c r="V7" s="224">
        <v>0.21715823470714241</v>
      </c>
      <c r="W7" s="224">
        <v>0.2445325296044327</v>
      </c>
      <c r="X7" s="224">
        <v>0.23447259963726119</v>
      </c>
      <c r="Y7" s="224">
        <v>0.24765751542063069</v>
      </c>
      <c r="DA7" s="177" t="s">
        <v>2394</v>
      </c>
    </row>
    <row r="8" spans="1:105" ht="12" customHeight="1" x14ac:dyDescent="0.25">
      <c r="A8" s="173" t="s">
        <v>93</v>
      </c>
      <c r="B8" s="224">
        <v>0.37742034588828383</v>
      </c>
      <c r="C8" s="224">
        <v>0.44399408070302482</v>
      </c>
      <c r="D8" s="224">
        <v>0.50383327027499547</v>
      </c>
      <c r="E8" s="224">
        <v>0.44406894010044029</v>
      </c>
      <c r="F8" s="224">
        <v>0.41342122019276389</v>
      </c>
      <c r="G8" s="224">
        <v>0.36047986412838162</v>
      </c>
      <c r="H8" s="224">
        <v>0.36665972014155901</v>
      </c>
      <c r="I8" s="224">
        <v>0.35465145568433992</v>
      </c>
      <c r="J8" s="224">
        <v>0.27626369284011948</v>
      </c>
      <c r="K8" s="224">
        <v>0.23930807251414571</v>
      </c>
      <c r="L8" s="224">
        <v>0.20085556009658839</v>
      </c>
      <c r="M8" s="224">
        <v>0.1479277120462448</v>
      </c>
      <c r="N8" s="224">
        <v>0.1247781132167496</v>
      </c>
      <c r="O8" s="224">
        <v>0.124474000616362</v>
      </c>
      <c r="P8" s="224">
        <v>0.15173194502517739</v>
      </c>
      <c r="Q8" s="224">
        <v>0.16338014192867559</v>
      </c>
      <c r="R8" s="224">
        <v>0.1424797065601314</v>
      </c>
      <c r="S8" s="224">
        <v>0.14254337462457489</v>
      </c>
      <c r="T8" s="224">
        <v>0.1940480994478726</v>
      </c>
      <c r="U8" s="224">
        <v>0.15890254366164799</v>
      </c>
      <c r="V8" s="224">
        <v>0.26825428993235229</v>
      </c>
      <c r="W8" s="224">
        <v>0.30206959539371098</v>
      </c>
      <c r="X8" s="224">
        <v>0.2896426230813226</v>
      </c>
      <c r="Y8" s="224">
        <v>0.30592987199019078</v>
      </c>
      <c r="DA8" s="177" t="s">
        <v>2395</v>
      </c>
    </row>
    <row r="9" spans="1:105" ht="12" customHeight="1" x14ac:dyDescent="0.25">
      <c r="A9" s="173" t="s">
        <v>94</v>
      </c>
      <c r="B9" s="224">
        <v>0.23364116650227079</v>
      </c>
      <c r="C9" s="224">
        <v>0.27485347853044401</v>
      </c>
      <c r="D9" s="224">
        <v>0.31189678636071139</v>
      </c>
      <c r="E9" s="224">
        <v>0.27489982006217728</v>
      </c>
      <c r="F9" s="224">
        <v>0.25592742202409191</v>
      </c>
      <c r="G9" s="224">
        <v>0.22315420160328389</v>
      </c>
      <c r="H9" s="224">
        <v>0.22697982675429829</v>
      </c>
      <c r="I9" s="224">
        <v>0.2195461392331628</v>
      </c>
      <c r="J9" s="224">
        <v>0.17102038128197869</v>
      </c>
      <c r="K9" s="224">
        <v>0.14814309250875679</v>
      </c>
      <c r="L9" s="224">
        <v>0.12433915625026901</v>
      </c>
      <c r="M9" s="224">
        <v>9.1574297933389698E-2</v>
      </c>
      <c r="N9" s="224">
        <v>7.7243593896083096E-2</v>
      </c>
      <c r="O9" s="224">
        <v>7.7055333714890706E-2</v>
      </c>
      <c r="P9" s="224">
        <v>9.3929299301300284E-2</v>
      </c>
      <c r="Q9" s="224">
        <v>0.1011400878606087</v>
      </c>
      <c r="R9" s="224">
        <v>8.8201723108652763E-2</v>
      </c>
      <c r="S9" s="224">
        <v>8.8241136672355849E-2</v>
      </c>
      <c r="T9" s="224">
        <v>0.12012501394392119</v>
      </c>
      <c r="U9" s="224">
        <v>9.836824131435358E-2</v>
      </c>
      <c r="V9" s="224">
        <v>0.16606217948193239</v>
      </c>
      <c r="W9" s="224">
        <v>0.18699546381515439</v>
      </c>
      <c r="X9" s="224">
        <v>0.1793025761931997</v>
      </c>
      <c r="Y9" s="224">
        <v>0.18938515885107041</v>
      </c>
      <c r="DA9" s="177" t="s">
        <v>2396</v>
      </c>
    </row>
    <row r="10" spans="1:105" ht="12" customHeight="1" x14ac:dyDescent="0.25">
      <c r="A10" s="56" t="s">
        <v>95</v>
      </c>
      <c r="B10" s="260">
        <v>0.2730683390115784</v>
      </c>
      <c r="C10" s="260">
        <v>0.33681043472323241</v>
      </c>
      <c r="D10" s="260">
        <v>0.4297903955824724</v>
      </c>
      <c r="E10" s="260">
        <v>0.34107806338465002</v>
      </c>
      <c r="F10" s="260">
        <v>0.3302129630151911</v>
      </c>
      <c r="G10" s="260">
        <v>0.29050498748103759</v>
      </c>
      <c r="H10" s="260">
        <v>0.28868879836552508</v>
      </c>
      <c r="I10" s="260">
        <v>0.27345984277486612</v>
      </c>
      <c r="J10" s="260">
        <v>0.19961352683409089</v>
      </c>
      <c r="K10" s="260">
        <v>0.17404704360075171</v>
      </c>
      <c r="L10" s="260">
        <v>0.15060315554710779</v>
      </c>
      <c r="M10" s="260">
        <v>9.5005887767311073E-2</v>
      </c>
      <c r="N10" s="260">
        <v>8.8263726659226438E-2</v>
      </c>
      <c r="O10" s="260">
        <v>9.2793435107127634E-2</v>
      </c>
      <c r="P10" s="260">
        <v>0.1050244782346557</v>
      </c>
      <c r="Q10" s="260">
        <v>0.1064443273702121</v>
      </c>
      <c r="R10" s="260">
        <v>0.10008532295365161</v>
      </c>
      <c r="S10" s="260">
        <v>0.1007109596570623</v>
      </c>
      <c r="T10" s="260">
        <v>0.1368348544894076</v>
      </c>
      <c r="U10" s="260">
        <v>0.1115233773120811</v>
      </c>
      <c r="V10" s="260">
        <v>0.17496594461521089</v>
      </c>
      <c r="W10" s="260">
        <v>0.1995507490041902</v>
      </c>
      <c r="X10" s="260">
        <v>0.19295323418976931</v>
      </c>
      <c r="Y10" s="260">
        <v>0.20238255698107871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5.9255908248620662E-2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4.2399772320457678E-3</v>
      </c>
      <c r="T11" s="226">
        <v>8.3085100641993904E-3</v>
      </c>
      <c r="U11" s="226">
        <v>4.184960701120395E-3</v>
      </c>
      <c r="V11" s="226">
        <v>6.9571514158132328E-3</v>
      </c>
      <c r="W11" s="226">
        <v>3.33622198346117E-3</v>
      </c>
      <c r="X11" s="226">
        <v>3.2403760257528991E-3</v>
      </c>
      <c r="Y11" s="226">
        <v>6.4797278334113506E-3</v>
      </c>
      <c r="DA11" s="69" t="s">
        <v>2398</v>
      </c>
    </row>
    <row r="12" spans="1:105" ht="12" customHeight="1" x14ac:dyDescent="0.25">
      <c r="A12" s="37" t="s">
        <v>35</v>
      </c>
      <c r="B12" s="226">
        <v>0.15491398452442659</v>
      </c>
      <c r="C12" s="226">
        <v>0.2014019978996697</v>
      </c>
      <c r="D12" s="226">
        <v>0.25719142588390431</v>
      </c>
      <c r="E12" s="226">
        <v>0.21615878763461069</v>
      </c>
      <c r="F12" s="226">
        <v>0.2230255452330579</v>
      </c>
      <c r="G12" s="226">
        <v>0.2099260214461986</v>
      </c>
      <c r="H12" s="226">
        <v>0.20094663705078911</v>
      </c>
      <c r="I12" s="226">
        <v>0.1848121661650847</v>
      </c>
      <c r="J12" s="226">
        <v>0.1177525414077194</v>
      </c>
      <c r="K12" s="226">
        <v>0.10440991309804851</v>
      </c>
      <c r="L12" s="226">
        <v>9.2436743577830646E-2</v>
      </c>
      <c r="M12" s="226">
        <v>3.0754682295989749E-2</v>
      </c>
      <c r="N12" s="226">
        <v>4.8318890223521309E-2</v>
      </c>
      <c r="O12" s="226">
        <v>5.7831833086213792E-2</v>
      </c>
      <c r="P12" s="226">
        <v>5.2959796658584093E-2</v>
      </c>
      <c r="Q12" s="226">
        <v>3.4559024567501498E-2</v>
      </c>
      <c r="R12" s="226">
        <v>4.8501774829007353E-2</v>
      </c>
      <c r="S12" s="226">
        <v>4.9542087095235658E-2</v>
      </c>
      <c r="T12" s="226">
        <v>5.8433180312383558E-2</v>
      </c>
      <c r="U12" s="226">
        <v>4.809636717432042E-2</v>
      </c>
      <c r="V12" s="226">
        <v>4.4293728791172382E-2</v>
      </c>
      <c r="W12" s="226">
        <v>5.3546797938794341E-2</v>
      </c>
      <c r="X12" s="226">
        <v>5.4528325740890157E-2</v>
      </c>
      <c r="Y12" s="226">
        <v>4.1615398015165117E-2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3.749557056484189E-3</v>
      </c>
      <c r="U14" s="226">
        <v>3.413088794552703E-3</v>
      </c>
      <c r="V14" s="226">
        <v>5.8933336165535666E-3</v>
      </c>
      <c r="W14" s="226">
        <v>1.2787963577148729E-2</v>
      </c>
      <c r="X14" s="226">
        <v>1.5043098098049551E-2</v>
      </c>
      <c r="Y14" s="226">
        <v>1.7478549187230991E-2</v>
      </c>
      <c r="DA14" s="69" t="s">
        <v>2401</v>
      </c>
    </row>
    <row r="15" spans="1:105" ht="12" customHeight="1" x14ac:dyDescent="0.25">
      <c r="A15" s="37" t="s">
        <v>40</v>
      </c>
      <c r="B15" s="226">
        <v>0.11815435448715179</v>
      </c>
      <c r="C15" s="226">
        <v>0.13540843682356271</v>
      </c>
      <c r="D15" s="226">
        <v>0.11334306144994739</v>
      </c>
      <c r="E15" s="226">
        <v>0.1249192757500393</v>
      </c>
      <c r="F15" s="226">
        <v>0.1071874177821332</v>
      </c>
      <c r="G15" s="226">
        <v>8.0578966034839022E-2</v>
      </c>
      <c r="H15" s="226">
        <v>8.7742161314735945E-2</v>
      </c>
      <c r="I15" s="226">
        <v>8.8647676609781387E-2</v>
      </c>
      <c r="J15" s="226">
        <v>8.1860985426371491E-2</v>
      </c>
      <c r="K15" s="226">
        <v>6.963713050270319E-2</v>
      </c>
      <c r="L15" s="226">
        <v>5.8166411969277111E-2</v>
      </c>
      <c r="M15" s="226">
        <v>6.4251205471321321E-2</v>
      </c>
      <c r="N15" s="226">
        <v>3.9944836435705122E-2</v>
      </c>
      <c r="O15" s="226">
        <v>3.4961602020913848E-2</v>
      </c>
      <c r="P15" s="226">
        <v>5.2064681576071629E-2</v>
      </c>
      <c r="Q15" s="226">
        <v>7.1885302802710632E-2</v>
      </c>
      <c r="R15" s="226">
        <v>5.1583548124644212E-2</v>
      </c>
      <c r="S15" s="226">
        <v>4.6928895329780861E-2</v>
      </c>
      <c r="T15" s="226">
        <v>6.6343607056340501E-2</v>
      </c>
      <c r="U15" s="226">
        <v>5.5828960642087568E-2</v>
      </c>
      <c r="V15" s="226">
        <v>0.1178217307916717</v>
      </c>
      <c r="W15" s="226">
        <v>0.12987976550478589</v>
      </c>
      <c r="X15" s="226">
        <v>0.12014143432507669</v>
      </c>
      <c r="Y15" s="226">
        <v>0.13680888194527119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1.8256096815365992</v>
      </c>
      <c r="C16" s="261">
        <f t="shared" si="0"/>
        <v>2.3968749176635784</v>
      </c>
      <c r="D16" s="261">
        <f t="shared" si="0"/>
        <v>2.9934878800225091</v>
      </c>
      <c r="E16" s="261">
        <f t="shared" si="0"/>
        <v>2.3357845605817777</v>
      </c>
      <c r="F16" s="261">
        <f t="shared" si="0"/>
        <v>2.2730367417959072</v>
      </c>
      <c r="G16" s="261">
        <f t="shared" si="0"/>
        <v>1.8829026966363545</v>
      </c>
      <c r="H16" s="261">
        <f t="shared" si="0"/>
        <v>1.8711311005172917</v>
      </c>
      <c r="I16" s="261">
        <f t="shared" si="0"/>
        <v>1.7724249068741322</v>
      </c>
      <c r="J16" s="261">
        <f t="shared" si="0"/>
        <v>1.2937913776283665</v>
      </c>
      <c r="K16" s="261">
        <f t="shared" si="0"/>
        <v>1.1280826900048724</v>
      </c>
      <c r="L16" s="261">
        <f t="shared" si="0"/>
        <v>0.97613156373125376</v>
      </c>
      <c r="M16" s="261">
        <f t="shared" si="0"/>
        <v>0.61577890219553466</v>
      </c>
      <c r="N16" s="261">
        <f t="shared" si="0"/>
        <v>0.57207970982831957</v>
      </c>
      <c r="O16" s="261">
        <f t="shared" si="0"/>
        <v>0.60143893124990133</v>
      </c>
      <c r="P16" s="261">
        <f t="shared" si="0"/>
        <v>0.6807142107801758</v>
      </c>
      <c r="Q16" s="261">
        <f t="shared" si="0"/>
        <v>0.68991693665878218</v>
      </c>
      <c r="R16" s="261">
        <f t="shared" si="0"/>
        <v>0.64870116729218608</v>
      </c>
      <c r="S16" s="261">
        <f t="shared" si="0"/>
        <v>0.65275621999947742</v>
      </c>
      <c r="T16" s="261">
        <f t="shared" si="0"/>
        <v>0.8750036213637663</v>
      </c>
      <c r="U16" s="261">
        <f t="shared" si="0"/>
        <v>0.71200687333104584</v>
      </c>
      <c r="V16" s="261">
        <f t="shared" si="0"/>
        <v>1.1153104723450598</v>
      </c>
      <c r="W16" s="261">
        <f t="shared" si="0"/>
        <v>1.2524056161850177</v>
      </c>
      <c r="X16" s="261">
        <f t="shared" si="0"/>
        <v>1.2022179349586626</v>
      </c>
      <c r="Y16" s="261">
        <f t="shared" si="0"/>
        <v>1.2593830410385265</v>
      </c>
      <c r="DA16" s="70"/>
    </row>
    <row r="17" spans="1:105" ht="12" customHeight="1" x14ac:dyDescent="0.25">
      <c r="A17" s="60" t="s">
        <v>2404</v>
      </c>
      <c r="B17" s="329">
        <v>1.165131831640088</v>
      </c>
      <c r="C17" s="329">
        <v>1.797367247533717</v>
      </c>
      <c r="D17" s="329">
        <v>2.4508085158036161</v>
      </c>
      <c r="E17" s="329">
        <v>1.696812061245514</v>
      </c>
      <c r="F17" s="329">
        <v>1.7329021319315581</v>
      </c>
      <c r="G17" s="329">
        <v>1.3606316204846201</v>
      </c>
      <c r="H17" s="329">
        <v>1.30243190681067</v>
      </c>
      <c r="I17" s="329">
        <v>1.197856632551475</v>
      </c>
      <c r="J17" s="329">
        <v>0.76321091653151429</v>
      </c>
      <c r="K17" s="329">
        <v>0.67673091822809228</v>
      </c>
      <c r="L17" s="329">
        <v>0.59912704170816145</v>
      </c>
      <c r="M17" s="329">
        <v>0.19933590377030391</v>
      </c>
      <c r="N17" s="329">
        <v>0.31317799218949</v>
      </c>
      <c r="O17" s="329">
        <v>0.37483595518842272</v>
      </c>
      <c r="P17" s="329">
        <v>0.34325794130563758</v>
      </c>
      <c r="Q17" s="329">
        <v>0.22399367775232451</v>
      </c>
      <c r="R17" s="329">
        <v>0.31436335537319582</v>
      </c>
      <c r="S17" s="329">
        <v>0.34858745397312019</v>
      </c>
      <c r="T17" s="329">
        <v>0.43881046142518643</v>
      </c>
      <c r="U17" s="329">
        <v>0.34432120480515122</v>
      </c>
      <c r="V17" s="329">
        <v>0.33808340141033921</v>
      </c>
      <c r="W17" s="329">
        <v>0.38144972754235917</v>
      </c>
      <c r="X17" s="329">
        <v>0.39036881691401742</v>
      </c>
      <c r="Y17" s="329">
        <v>0.36218214591020859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0.29916920282541509</v>
      </c>
      <c r="C19" s="230">
        <v>0.63321759248953569</v>
      </c>
      <c r="D19" s="230">
        <v>0.6541919996320642</v>
      </c>
      <c r="E19" s="230">
        <v>0.31772767124853613</v>
      </c>
      <c r="F19" s="230">
        <v>0.32734790713203299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4.6771411248156841E-2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0.28371351720347793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2.7481333911407752E-2</v>
      </c>
      <c r="T20" s="230">
        <v>5.4626442849375727E-2</v>
      </c>
      <c r="U20" s="230">
        <v>2.7561861361001899E-2</v>
      </c>
      <c r="V20" s="230">
        <v>4.5893795487717277E-2</v>
      </c>
      <c r="W20" s="230">
        <v>2.2372246908680501E-2</v>
      </c>
      <c r="X20" s="230">
        <v>2.189666232485963E-2</v>
      </c>
      <c r="Y20" s="230">
        <v>4.2494445752799932E-2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0.27246191864665392</v>
      </c>
      <c r="D21" s="230">
        <v>0.28148682142937897</v>
      </c>
      <c r="E21" s="230">
        <v>0.27341418850815458</v>
      </c>
      <c r="F21" s="230">
        <v>0.28169268995880692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0.86596262881467267</v>
      </c>
      <c r="C22" s="230">
        <v>0.89168773639752807</v>
      </c>
      <c r="D22" s="230">
        <v>1.2314161775386949</v>
      </c>
      <c r="E22" s="230">
        <v>1.1056702014888229</v>
      </c>
      <c r="F22" s="230">
        <v>1.1238615348407179</v>
      </c>
      <c r="G22" s="230">
        <v>1.3606316204846201</v>
      </c>
      <c r="H22" s="230">
        <v>1.30243190681067</v>
      </c>
      <c r="I22" s="230">
        <v>1.197856632551475</v>
      </c>
      <c r="J22" s="230">
        <v>0.76321091653151429</v>
      </c>
      <c r="K22" s="230">
        <v>0.67673091822809228</v>
      </c>
      <c r="L22" s="230">
        <v>0.59912704170816145</v>
      </c>
      <c r="M22" s="230">
        <v>0.19933590377030391</v>
      </c>
      <c r="N22" s="230">
        <v>0.31317799218949</v>
      </c>
      <c r="O22" s="230">
        <v>0.37483595518842272</v>
      </c>
      <c r="P22" s="230">
        <v>0.34325794130563758</v>
      </c>
      <c r="Q22" s="230">
        <v>0.22399367775232451</v>
      </c>
      <c r="R22" s="230">
        <v>0.31436335537319582</v>
      </c>
      <c r="S22" s="230">
        <v>0.32110612006171252</v>
      </c>
      <c r="T22" s="230">
        <v>0.38418401857581058</v>
      </c>
      <c r="U22" s="230">
        <v>0.31675934344414919</v>
      </c>
      <c r="V22" s="230">
        <v>0.29218960592262189</v>
      </c>
      <c r="W22" s="230">
        <v>0.35907748063367873</v>
      </c>
      <c r="X22" s="230">
        <v>0.36847215458915777</v>
      </c>
      <c r="Y22" s="230">
        <v>0.27291628890925179</v>
      </c>
      <c r="DA22" s="71" t="s">
        <v>2410</v>
      </c>
    </row>
    <row r="23" spans="1:105" ht="12" customHeight="1" x14ac:dyDescent="0.25">
      <c r="A23" s="60" t="s">
        <v>2411</v>
      </c>
      <c r="B23" s="329">
        <v>0.66047784989651104</v>
      </c>
      <c r="C23" s="329">
        <v>0.59950767012986161</v>
      </c>
      <c r="D23" s="329">
        <v>0.54267936421889318</v>
      </c>
      <c r="E23" s="329">
        <v>0.63897249933626354</v>
      </c>
      <c r="F23" s="329">
        <v>0.54013460986434914</v>
      </c>
      <c r="G23" s="329">
        <v>0.52227107615173429</v>
      </c>
      <c r="H23" s="329">
        <v>0.5686991937066217</v>
      </c>
      <c r="I23" s="329">
        <v>0.57456827432265734</v>
      </c>
      <c r="J23" s="329">
        <v>0.53058046109685231</v>
      </c>
      <c r="K23" s="329">
        <v>0.4513517717767801</v>
      </c>
      <c r="L23" s="329">
        <v>0.37700452202309231</v>
      </c>
      <c r="M23" s="329">
        <v>0.4164429984252308</v>
      </c>
      <c r="N23" s="329">
        <v>0.25890171763882958</v>
      </c>
      <c r="O23" s="329">
        <v>0.22660297606147861</v>
      </c>
      <c r="P23" s="329">
        <v>0.33745626947453827</v>
      </c>
      <c r="Q23" s="329">
        <v>0.46592325890645769</v>
      </c>
      <c r="R23" s="329">
        <v>0.33433781191899031</v>
      </c>
      <c r="S23" s="329">
        <v>0.30416876602635728</v>
      </c>
      <c r="T23" s="329">
        <v>0.43619315993857988</v>
      </c>
      <c r="U23" s="329">
        <v>0.36768566852589468</v>
      </c>
      <c r="V23" s="329">
        <v>0.77722707093472054</v>
      </c>
      <c r="W23" s="329">
        <v>0.8709558886426586</v>
      </c>
      <c r="X23" s="329">
        <v>0.8118491180446451</v>
      </c>
      <c r="Y23" s="329">
        <v>0.8972008951283178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0.90336852914583354</v>
      </c>
      <c r="C24" s="261">
        <f t="shared" si="1"/>
        <v>1.1346600723530189</v>
      </c>
      <c r="D24" s="261">
        <f t="shared" si="1"/>
        <v>1.395633252866807</v>
      </c>
      <c r="E24" s="261">
        <f t="shared" si="1"/>
        <v>1.135829172256553</v>
      </c>
      <c r="F24" s="261">
        <f t="shared" si="1"/>
        <v>1.0976877569316663</v>
      </c>
      <c r="G24" s="261">
        <f t="shared" si="1"/>
        <v>0.94343903117276762</v>
      </c>
      <c r="H24" s="261">
        <f t="shared" si="1"/>
        <v>0.94218765740968002</v>
      </c>
      <c r="I24" s="261">
        <f t="shared" si="1"/>
        <v>0.89350290035541113</v>
      </c>
      <c r="J24" s="261">
        <f t="shared" si="1"/>
        <v>0.65441027410331809</v>
      </c>
      <c r="K24" s="261">
        <f t="shared" si="1"/>
        <v>0.57059553476578062</v>
      </c>
      <c r="L24" s="261">
        <f t="shared" si="1"/>
        <v>0.49938073810766198</v>
      </c>
      <c r="M24" s="261">
        <f t="shared" si="1"/>
        <v>0.29876326738534537</v>
      </c>
      <c r="N24" s="261">
        <f t="shared" si="1"/>
        <v>0.28980421456135941</v>
      </c>
      <c r="O24" s="261">
        <f t="shared" si="1"/>
        <v>0.30541321641445096</v>
      </c>
      <c r="P24" s="261">
        <f t="shared" si="1"/>
        <v>0.34414028531364349</v>
      </c>
      <c r="Q24" s="261">
        <f t="shared" si="1"/>
        <v>0.34067461361597273</v>
      </c>
      <c r="R24" s="261">
        <f t="shared" si="1"/>
        <v>0.33407888341033398</v>
      </c>
      <c r="S24" s="261">
        <f t="shared" si="1"/>
        <v>0.33020196971446958</v>
      </c>
      <c r="T24" s="261">
        <f t="shared" si="1"/>
        <v>0.44065160053485058</v>
      </c>
      <c r="U24" s="261">
        <f t="shared" si="1"/>
        <v>0.3597810574750836</v>
      </c>
      <c r="V24" s="261">
        <f t="shared" si="1"/>
        <v>0.53448630307185108</v>
      </c>
      <c r="W24" s="261">
        <f t="shared" si="1"/>
        <v>0.60199308079001845</v>
      </c>
      <c r="X24" s="261">
        <f t="shared" si="1"/>
        <v>0.57923274710425754</v>
      </c>
      <c r="Y24" s="261">
        <f t="shared" si="1"/>
        <v>0.58892461695934051</v>
      </c>
      <c r="DA24" s="70"/>
    </row>
    <row r="25" spans="1:105" ht="12" customHeight="1" x14ac:dyDescent="0.25">
      <c r="A25" s="60" t="s">
        <v>2414</v>
      </c>
      <c r="B25" s="262">
        <v>0.67422046199937546</v>
      </c>
      <c r="C25" s="262">
        <v>0.86509223764046794</v>
      </c>
      <c r="D25" s="262">
        <v>1.0897344816284169</v>
      </c>
      <c r="E25" s="262">
        <v>0.86621588719557119</v>
      </c>
      <c r="F25" s="262">
        <v>0.8466820161003451</v>
      </c>
      <c r="G25" s="262">
        <v>0.72457625652339308</v>
      </c>
      <c r="H25" s="262">
        <v>0.7195728273237334</v>
      </c>
      <c r="I25" s="262">
        <v>0.67817880226134752</v>
      </c>
      <c r="J25" s="262">
        <v>0.48667874630753122</v>
      </c>
      <c r="K25" s="262">
        <v>0.4253013478821922</v>
      </c>
      <c r="L25" s="262">
        <v>0.37743271947759038</v>
      </c>
      <c r="M25" s="262">
        <v>0.20895001364298241</v>
      </c>
      <c r="N25" s="262">
        <v>0.2140460743940471</v>
      </c>
      <c r="O25" s="262">
        <v>0.22983971604023121</v>
      </c>
      <c r="P25" s="262">
        <v>0.2520173186912143</v>
      </c>
      <c r="Q25" s="262">
        <v>0.2414795274449911</v>
      </c>
      <c r="R25" s="262">
        <v>0.24757334728453989</v>
      </c>
      <c r="S25" s="262">
        <v>0.24365777797812049</v>
      </c>
      <c r="T25" s="262">
        <v>0.32283668301292789</v>
      </c>
      <c r="U25" s="262">
        <v>0.26330451310908298</v>
      </c>
      <c r="V25" s="262">
        <v>0.37161762704149431</v>
      </c>
      <c r="W25" s="262">
        <v>0.41859368358669391</v>
      </c>
      <c r="X25" s="262">
        <v>0.4033782973763117</v>
      </c>
      <c r="Y25" s="262">
        <v>0.40318148039386742</v>
      </c>
      <c r="DA25" s="72" t="s">
        <v>2415</v>
      </c>
    </row>
    <row r="26" spans="1:105" ht="12" customHeight="1" x14ac:dyDescent="0.25">
      <c r="A26" s="60" t="s">
        <v>2416</v>
      </c>
      <c r="B26" s="262">
        <v>0.22914806714645811</v>
      </c>
      <c r="C26" s="262">
        <v>0.26956783471255091</v>
      </c>
      <c r="D26" s="262">
        <v>0.3058987712383901</v>
      </c>
      <c r="E26" s="262">
        <v>0.26961328506098181</v>
      </c>
      <c r="F26" s="262">
        <v>0.2510057408313211</v>
      </c>
      <c r="G26" s="262">
        <v>0.21886277464937459</v>
      </c>
      <c r="H26" s="262">
        <v>0.2226148300859466</v>
      </c>
      <c r="I26" s="262">
        <v>0.21532409809406361</v>
      </c>
      <c r="J26" s="262">
        <v>0.1677315277957869</v>
      </c>
      <c r="K26" s="262">
        <v>0.14529418688358839</v>
      </c>
      <c r="L26" s="262">
        <v>0.1219480186300716</v>
      </c>
      <c r="M26" s="262">
        <v>8.9813253742362972E-2</v>
      </c>
      <c r="N26" s="262">
        <v>7.5758140167312304E-2</v>
      </c>
      <c r="O26" s="262">
        <v>7.5573500374219768E-2</v>
      </c>
      <c r="P26" s="262">
        <v>9.2122966622429164E-2</v>
      </c>
      <c r="Q26" s="262">
        <v>9.9195086170981633E-2</v>
      </c>
      <c r="R26" s="262">
        <v>8.6505536125794091E-2</v>
      </c>
      <c r="S26" s="262">
        <v>8.6544191736349058E-2</v>
      </c>
      <c r="T26" s="262">
        <v>0.1178149175219227</v>
      </c>
      <c r="U26" s="262">
        <v>9.6476544366000644E-2</v>
      </c>
      <c r="V26" s="262">
        <v>0.16286867603035679</v>
      </c>
      <c r="W26" s="262">
        <v>0.18339939720332449</v>
      </c>
      <c r="X26" s="262">
        <v>0.17585444972794589</v>
      </c>
      <c r="Y26" s="262">
        <v>0.18574313656547309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2.6080138307665703</v>
      </c>
      <c r="C27" s="261">
        <f t="shared" si="2"/>
        <v>3.4241070252336856</v>
      </c>
      <c r="D27" s="261">
        <f t="shared" si="2"/>
        <v>4.2764112571750141</v>
      </c>
      <c r="E27" s="261">
        <f t="shared" si="2"/>
        <v>3.3368350865453964</v>
      </c>
      <c r="F27" s="261">
        <f t="shared" si="2"/>
        <v>3.2471953454227247</v>
      </c>
      <c r="G27" s="261">
        <f t="shared" si="2"/>
        <v>2.6898609951947923</v>
      </c>
      <c r="H27" s="261">
        <f t="shared" si="2"/>
        <v>2.6730444293104174</v>
      </c>
      <c r="I27" s="261">
        <f t="shared" si="2"/>
        <v>2.5320355812487598</v>
      </c>
      <c r="J27" s="261">
        <f t="shared" si="2"/>
        <v>1.8482733966119527</v>
      </c>
      <c r="K27" s="261">
        <f t="shared" si="2"/>
        <v>1.6115467000069605</v>
      </c>
      <c r="L27" s="261">
        <f t="shared" si="2"/>
        <v>1.3944736624732197</v>
      </c>
      <c r="M27" s="261">
        <f t="shared" si="2"/>
        <v>0.87968414599362088</v>
      </c>
      <c r="N27" s="261">
        <f t="shared" si="2"/>
        <v>0.8172567283261708</v>
      </c>
      <c r="O27" s="261">
        <f t="shared" si="2"/>
        <v>0.85919847321414478</v>
      </c>
      <c r="P27" s="261">
        <f t="shared" si="2"/>
        <v>0.97244887254310852</v>
      </c>
      <c r="Q27" s="261">
        <f t="shared" si="2"/>
        <v>0.98559562379826038</v>
      </c>
      <c r="R27" s="261">
        <f t="shared" si="2"/>
        <v>0.92671595327455147</v>
      </c>
      <c r="S27" s="261">
        <f t="shared" si="2"/>
        <v>0.93250888571353951</v>
      </c>
      <c r="T27" s="261">
        <f t="shared" si="2"/>
        <v>1.2500051733768087</v>
      </c>
      <c r="U27" s="261">
        <f t="shared" si="2"/>
        <v>1.0171526761872083</v>
      </c>
      <c r="V27" s="261">
        <f t="shared" si="2"/>
        <v>1.5933006747786558</v>
      </c>
      <c r="W27" s="261">
        <f t="shared" si="2"/>
        <v>1.7891508802643115</v>
      </c>
      <c r="X27" s="261">
        <f t="shared" si="2"/>
        <v>1.7174541927980902</v>
      </c>
      <c r="Y27" s="261">
        <f t="shared" si="2"/>
        <v>1.799118630055037</v>
      </c>
      <c r="DA27" s="70"/>
    </row>
    <row r="28" spans="1:105" ht="12" customHeight="1" x14ac:dyDescent="0.25">
      <c r="A28" s="60" t="s">
        <v>2419</v>
      </c>
      <c r="B28" s="329">
        <v>1.6644740452001261</v>
      </c>
      <c r="C28" s="329">
        <v>2.5676674964767399</v>
      </c>
      <c r="D28" s="329">
        <v>3.5011550225765951</v>
      </c>
      <c r="E28" s="329">
        <v>2.4240172303507341</v>
      </c>
      <c r="F28" s="329">
        <v>2.47557447418794</v>
      </c>
      <c r="G28" s="329">
        <v>1.943759457835172</v>
      </c>
      <c r="H28" s="329">
        <v>1.8606170097295289</v>
      </c>
      <c r="I28" s="329">
        <v>1.7112237607878209</v>
      </c>
      <c r="J28" s="329">
        <v>1.090301309330735</v>
      </c>
      <c r="K28" s="329">
        <v>0.9667584546115604</v>
      </c>
      <c r="L28" s="329">
        <v>0.85589577386880211</v>
      </c>
      <c r="M28" s="329">
        <v>0.28476557681471981</v>
      </c>
      <c r="N28" s="329">
        <v>0.44739713169927142</v>
      </c>
      <c r="O28" s="329">
        <v>0.535479935983461</v>
      </c>
      <c r="P28" s="329">
        <v>0.49036848757948232</v>
      </c>
      <c r="Q28" s="329">
        <v>0.31999096821760642</v>
      </c>
      <c r="R28" s="329">
        <v>0.4490905076759939</v>
      </c>
      <c r="S28" s="329">
        <v>0.49798207710445752</v>
      </c>
      <c r="T28" s="329">
        <v>0.62687208775026604</v>
      </c>
      <c r="U28" s="329">
        <v>0.49188743543593011</v>
      </c>
      <c r="V28" s="329">
        <v>0.48297628772905588</v>
      </c>
      <c r="W28" s="329">
        <v>0.54492818220337036</v>
      </c>
      <c r="X28" s="329">
        <v>0.55766973844859624</v>
      </c>
      <c r="Y28" s="329">
        <v>0.51740306558601212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0.42738457546487879</v>
      </c>
      <c r="C30" s="230">
        <v>0.90459656069933692</v>
      </c>
      <c r="D30" s="230">
        <v>0.93455999947437707</v>
      </c>
      <c r="E30" s="230">
        <v>0.45389667321219418</v>
      </c>
      <c r="F30" s="230">
        <v>0.46763986733147578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6.6816301783081178E-2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0.405305024576397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3.9259048444868209E-2</v>
      </c>
      <c r="T31" s="230">
        <v>7.8037775499108175E-2</v>
      </c>
      <c r="U31" s="230">
        <v>3.9374087658574128E-2</v>
      </c>
      <c r="V31" s="230">
        <v>6.5562564982453234E-2</v>
      </c>
      <c r="W31" s="230">
        <v>3.1960352726686438E-2</v>
      </c>
      <c r="X31" s="230">
        <v>3.1280946178370912E-2</v>
      </c>
      <c r="Y31" s="230">
        <v>6.0706351075428468E-2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0.38923131235236291</v>
      </c>
      <c r="D32" s="230">
        <v>0.40212403061339858</v>
      </c>
      <c r="E32" s="230">
        <v>0.39059169786879228</v>
      </c>
      <c r="F32" s="230">
        <v>0.4024181285125813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1.237089469735247</v>
      </c>
      <c r="C33" s="230">
        <v>1.2738396234250411</v>
      </c>
      <c r="D33" s="230">
        <v>1.7591659679124221</v>
      </c>
      <c r="E33" s="230">
        <v>1.5795288592697481</v>
      </c>
      <c r="F33" s="230">
        <v>1.6055164783438829</v>
      </c>
      <c r="G33" s="230">
        <v>1.943759457835172</v>
      </c>
      <c r="H33" s="230">
        <v>1.8606170097295289</v>
      </c>
      <c r="I33" s="230">
        <v>1.7112237607878209</v>
      </c>
      <c r="J33" s="230">
        <v>1.090301309330735</v>
      </c>
      <c r="K33" s="230">
        <v>0.9667584546115604</v>
      </c>
      <c r="L33" s="230">
        <v>0.85589577386880211</v>
      </c>
      <c r="M33" s="230">
        <v>0.28476557681471981</v>
      </c>
      <c r="N33" s="230">
        <v>0.44739713169927142</v>
      </c>
      <c r="O33" s="230">
        <v>0.535479935983461</v>
      </c>
      <c r="P33" s="230">
        <v>0.49036848757948232</v>
      </c>
      <c r="Q33" s="230">
        <v>0.31999096821760642</v>
      </c>
      <c r="R33" s="230">
        <v>0.4490905076759939</v>
      </c>
      <c r="S33" s="230">
        <v>0.4587230286595893</v>
      </c>
      <c r="T33" s="230">
        <v>0.54883431225115786</v>
      </c>
      <c r="U33" s="230">
        <v>0.45251334777735602</v>
      </c>
      <c r="V33" s="230">
        <v>0.41741372274660271</v>
      </c>
      <c r="W33" s="230">
        <v>0.51296782947668396</v>
      </c>
      <c r="X33" s="230">
        <v>0.52638879227022539</v>
      </c>
      <c r="Y33" s="230">
        <v>0.38988041272750251</v>
      </c>
      <c r="DA33" s="71" t="s">
        <v>2425</v>
      </c>
    </row>
    <row r="34" spans="1:105" ht="12" customHeight="1" x14ac:dyDescent="0.25">
      <c r="A34" s="60" t="s">
        <v>2426</v>
      </c>
      <c r="B34" s="329">
        <v>0.94353978556644436</v>
      </c>
      <c r="C34" s="329">
        <v>0.85643952875694551</v>
      </c>
      <c r="D34" s="329">
        <v>0.77525623459841886</v>
      </c>
      <c r="E34" s="329">
        <v>0.91281785619466205</v>
      </c>
      <c r="F34" s="329">
        <v>0.77162087123478462</v>
      </c>
      <c r="G34" s="329">
        <v>0.74610153735962037</v>
      </c>
      <c r="H34" s="329">
        <v>0.81242741958088838</v>
      </c>
      <c r="I34" s="329">
        <v>0.82081182046093881</v>
      </c>
      <c r="J34" s="329">
        <v>0.75797208728121768</v>
      </c>
      <c r="K34" s="329">
        <v>0.64478824539540003</v>
      </c>
      <c r="L34" s="329">
        <v>0.53857788860441758</v>
      </c>
      <c r="M34" s="329">
        <v>0.59491856917890107</v>
      </c>
      <c r="N34" s="329">
        <v>0.36985959662689938</v>
      </c>
      <c r="O34" s="329">
        <v>0.32371853723068378</v>
      </c>
      <c r="P34" s="329">
        <v>0.48208038496362621</v>
      </c>
      <c r="Q34" s="329">
        <v>0.66560465558065396</v>
      </c>
      <c r="R34" s="329">
        <v>0.47762544559855757</v>
      </c>
      <c r="S34" s="329">
        <v>0.43452680860908199</v>
      </c>
      <c r="T34" s="329">
        <v>0.62313308562654257</v>
      </c>
      <c r="U34" s="329">
        <v>0.52526524075127823</v>
      </c>
      <c r="V34" s="329">
        <v>1.1103243870496</v>
      </c>
      <c r="W34" s="329">
        <v>1.244222698060941</v>
      </c>
      <c r="X34" s="329">
        <v>1.159784454349494</v>
      </c>
      <c r="Y34" s="329">
        <v>1.281715564469025</v>
      </c>
      <c r="DA34" s="72" t="s">
        <v>2427</v>
      </c>
    </row>
    <row r="35" spans="1:105" ht="12" customHeight="1" x14ac:dyDescent="0.25">
      <c r="A35" s="57" t="s">
        <v>2428</v>
      </c>
      <c r="B35" s="261">
        <v>1.611681000407176</v>
      </c>
      <c r="C35" s="261">
        <v>2.1972758352582562</v>
      </c>
      <c r="D35" s="261">
        <v>2.7923275600020601</v>
      </c>
      <c r="E35" s="261">
        <v>2.1877676579114871</v>
      </c>
      <c r="F35" s="261">
        <v>2.2154529772996199</v>
      </c>
      <c r="G35" s="261">
        <v>1.770478956036067</v>
      </c>
      <c r="H35" s="261">
        <v>1.8087789960342551</v>
      </c>
      <c r="I35" s="261">
        <v>1.654497854799913</v>
      </c>
      <c r="J35" s="261">
        <v>1.172495006671632</v>
      </c>
      <c r="K35" s="261">
        <v>1.024907705893485</v>
      </c>
      <c r="L35" s="261">
        <v>1.1753656743901</v>
      </c>
      <c r="M35" s="261">
        <v>0.51342512130907081</v>
      </c>
      <c r="N35" s="261">
        <v>0.53914073648848149</v>
      </c>
      <c r="O35" s="261">
        <v>0.60768753779389617</v>
      </c>
      <c r="P35" s="261">
        <v>0.6431677363834587</v>
      </c>
      <c r="Q35" s="261">
        <v>0.70138694743372476</v>
      </c>
      <c r="R35" s="261">
        <v>0.89902647431035465</v>
      </c>
      <c r="S35" s="261">
        <v>0.66140765116522149</v>
      </c>
      <c r="T35" s="261">
        <v>0.89426616192140007</v>
      </c>
      <c r="U35" s="261">
        <v>0.74915134766304181</v>
      </c>
      <c r="V35" s="261">
        <v>0.97215090905280843</v>
      </c>
      <c r="W35" s="261">
        <v>1.0508538987523259</v>
      </c>
      <c r="X35" s="261">
        <v>0.96476113419150544</v>
      </c>
      <c r="Y35" s="261">
        <v>1.00336002274678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0.38316247271134651</v>
      </c>
      <c r="C38" s="229">
        <v>0.68153236435137587</v>
      </c>
      <c r="D38" s="229">
        <v>0.63059451837123537</v>
      </c>
      <c r="E38" s="229">
        <v>0.33809190651073162</v>
      </c>
      <c r="F38" s="229">
        <v>0.31472847653752162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0.1048989593989708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0.27347963417002857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3.1427207034572788E-2</v>
      </c>
      <c r="T39" s="229">
        <v>6.3756420304072609E-2</v>
      </c>
      <c r="U39" s="229">
        <v>3.1286656889130723E-2</v>
      </c>
      <c r="V39" s="229">
        <v>8.657359041458447E-2</v>
      </c>
      <c r="W39" s="229">
        <v>4.4824729527608888E-2</v>
      </c>
      <c r="X39" s="229">
        <v>4.607556660111E-2</v>
      </c>
      <c r="Y39" s="229">
        <v>9.5306577688104091E-2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0.29325087902391928</v>
      </c>
      <c r="D40" s="229">
        <v>0.2713332579532346</v>
      </c>
      <c r="E40" s="229">
        <v>0.29093822359431182</v>
      </c>
      <c r="F40" s="229">
        <v>0.27083329152531499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1.109086025562189</v>
      </c>
      <c r="C42" s="229">
        <v>0.95972389026790428</v>
      </c>
      <c r="D42" s="229">
        <v>1.1869975356260849</v>
      </c>
      <c r="E42" s="229">
        <v>1.17653632409325</v>
      </c>
      <c r="F42" s="229">
        <v>1.0805360932302319</v>
      </c>
      <c r="G42" s="229">
        <v>1.4360851469869891</v>
      </c>
      <c r="H42" s="229">
        <v>1.3549526848468949</v>
      </c>
      <c r="I42" s="229">
        <v>1.344007743124054</v>
      </c>
      <c r="J42" s="229">
        <v>0.98143739712506162</v>
      </c>
      <c r="K42" s="229">
        <v>0.85775379367720983</v>
      </c>
      <c r="L42" s="229">
        <v>0.482674359146606</v>
      </c>
      <c r="M42" s="229">
        <v>0.39399261925764878</v>
      </c>
      <c r="N42" s="229">
        <v>0.39580453709192731</v>
      </c>
      <c r="O42" s="229">
        <v>0.39272623093490922</v>
      </c>
      <c r="P42" s="229">
        <v>0.45211012687902558</v>
      </c>
      <c r="Q42" s="229">
        <v>0.31927172856862213</v>
      </c>
      <c r="R42" s="229">
        <v>0.2302388565645565</v>
      </c>
      <c r="S42" s="229">
        <v>0.36721174262428252</v>
      </c>
      <c r="T42" s="229">
        <v>0.44839452259350149</v>
      </c>
      <c r="U42" s="229">
        <v>0.35956718470349219</v>
      </c>
      <c r="V42" s="229">
        <v>0.55118350961654394</v>
      </c>
      <c r="W42" s="229">
        <v>0.71944275488103693</v>
      </c>
      <c r="X42" s="229">
        <v>0.7753493682072421</v>
      </c>
      <c r="Y42" s="229">
        <v>0.61209687596795714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7.1625107472653965E-2</v>
      </c>
      <c r="E44" s="229">
        <v>4.7807394660187942E-2</v>
      </c>
      <c r="F44" s="229">
        <v>0</v>
      </c>
      <c r="G44" s="229">
        <v>0</v>
      </c>
      <c r="H44" s="229">
        <v>0</v>
      </c>
      <c r="I44" s="229">
        <v>2.3903697326471619E-2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2.3903697322895871E-2</v>
      </c>
      <c r="T44" s="229">
        <v>9.5528804755956528E-2</v>
      </c>
      <c r="U44" s="229">
        <v>0.119432502023473</v>
      </c>
      <c r="V44" s="229">
        <v>9.5528804788656857E-2</v>
      </c>
      <c r="W44" s="229">
        <v>0</v>
      </c>
      <c r="X44" s="229">
        <v>2.3903697317646438E-2</v>
      </c>
      <c r="Y44" s="229">
        <v>2.3903697342171949E-2</v>
      </c>
      <c r="DA44" s="73" t="s">
        <v>2438</v>
      </c>
    </row>
    <row r="45" spans="1:105" ht="12" customHeight="1" x14ac:dyDescent="0.25">
      <c r="A45" s="46" t="s">
        <v>39</v>
      </c>
      <c r="B45" s="229">
        <v>0.11943250213364071</v>
      </c>
      <c r="C45" s="229">
        <v>0.26276870161505661</v>
      </c>
      <c r="D45" s="229">
        <v>0.35829750640882241</v>
      </c>
      <c r="E45" s="229">
        <v>0.33439380905300509</v>
      </c>
      <c r="F45" s="229">
        <v>0.54935511600655185</v>
      </c>
      <c r="G45" s="229">
        <v>0.33439380904907778</v>
      </c>
      <c r="H45" s="229">
        <v>0.45382631118735961</v>
      </c>
      <c r="I45" s="229">
        <v>0.2865864143493882</v>
      </c>
      <c r="J45" s="229">
        <v>0.19105760954657031</v>
      </c>
      <c r="K45" s="229">
        <v>0.16715391221627551</v>
      </c>
      <c r="L45" s="229">
        <v>0.6926913152434937</v>
      </c>
      <c r="M45" s="229">
        <v>0.1194325020514221</v>
      </c>
      <c r="N45" s="229">
        <v>0.1433361993965542</v>
      </c>
      <c r="O45" s="229">
        <v>0.21496130685898701</v>
      </c>
      <c r="P45" s="229">
        <v>0.1910576095044331</v>
      </c>
      <c r="Q45" s="229">
        <v>0.38211521886510258</v>
      </c>
      <c r="R45" s="229">
        <v>0.66878761774579809</v>
      </c>
      <c r="S45" s="229">
        <v>0.23886500418347029</v>
      </c>
      <c r="T45" s="229">
        <v>0.28658641426786952</v>
      </c>
      <c r="U45" s="229">
        <v>0.23886500404694591</v>
      </c>
      <c r="V45" s="229">
        <v>0.23886500423302309</v>
      </c>
      <c r="W45" s="229">
        <v>0.28658641434367987</v>
      </c>
      <c r="X45" s="229">
        <v>0.1194325020655069</v>
      </c>
      <c r="Y45" s="229">
        <v>0.16715391234957641</v>
      </c>
      <c r="DA45" s="73" t="s">
        <v>2439</v>
      </c>
    </row>
    <row r="46" spans="1:105" ht="12" customHeight="1" x14ac:dyDescent="0.25">
      <c r="A46" s="57" t="s">
        <v>2440</v>
      </c>
      <c r="B46" s="261">
        <v>1.078343845395096</v>
      </c>
      <c r="C46" s="261">
        <v>1.268554516294357</v>
      </c>
      <c r="D46" s="261">
        <v>1.4395236293571301</v>
      </c>
      <c r="E46" s="261">
        <v>1.2687684002869719</v>
      </c>
      <c r="F46" s="261">
        <v>1.18120348626504</v>
      </c>
      <c r="G46" s="261">
        <v>1.029942468938233</v>
      </c>
      <c r="H46" s="261">
        <v>1.0475992004044541</v>
      </c>
      <c r="I46" s="261">
        <v>1.013289873383828</v>
      </c>
      <c r="J46" s="261">
        <v>0.78932483668605558</v>
      </c>
      <c r="K46" s="261">
        <v>0.68373735004041614</v>
      </c>
      <c r="L46" s="261">
        <v>0.57387302884739533</v>
      </c>
      <c r="M46" s="261">
        <v>0.42265060584641378</v>
      </c>
      <c r="N46" s="261">
        <v>0.35650889490499899</v>
      </c>
      <c r="O46" s="261">
        <v>0.35564000176103411</v>
      </c>
      <c r="P46" s="261">
        <v>0.43351984292907819</v>
      </c>
      <c r="Q46" s="261">
        <v>0.46680040551050161</v>
      </c>
      <c r="R46" s="261">
        <v>0.40708487588608971</v>
      </c>
      <c r="S46" s="261">
        <v>0.4072667846416424</v>
      </c>
      <c r="T46" s="261">
        <v>0.55442314127963599</v>
      </c>
      <c r="U46" s="261">
        <v>0.45400726760470872</v>
      </c>
      <c r="V46" s="261">
        <v>0.76644082837814953</v>
      </c>
      <c r="W46" s="261">
        <v>0.86305598683917417</v>
      </c>
      <c r="X46" s="261">
        <v>0.82755035166092183</v>
      </c>
      <c r="Y46" s="261">
        <v>0.87408534854340225</v>
      </c>
      <c r="DA46" s="70" t="s">
        <v>2441</v>
      </c>
    </row>
    <row r="47" spans="1:105" ht="12" customHeight="1" x14ac:dyDescent="0.25">
      <c r="A47" s="41" t="s">
        <v>2442</v>
      </c>
      <c r="B47" s="350">
        <v>0.73020666031853732</v>
      </c>
      <c r="C47" s="350">
        <v>0.85900889658799695</v>
      </c>
      <c r="D47" s="350">
        <v>0.97478160266900471</v>
      </c>
      <c r="E47" s="350">
        <v>0.85915372934854006</v>
      </c>
      <c r="F47" s="350">
        <v>0.79985865041607973</v>
      </c>
      <c r="G47" s="350">
        <v>0.69743139331227277</v>
      </c>
      <c r="H47" s="350">
        <v>0.7093877493216737</v>
      </c>
      <c r="I47" s="350">
        <v>0.68615499363943733</v>
      </c>
      <c r="J47" s="350">
        <v>0.5344957968316888</v>
      </c>
      <c r="K47" s="350">
        <v>0.46299663047191658</v>
      </c>
      <c r="L47" s="350">
        <v>0.38860138130431388</v>
      </c>
      <c r="M47" s="350">
        <v>0.28620025856746978</v>
      </c>
      <c r="N47" s="350">
        <v>0.24141202329304401</v>
      </c>
      <c r="O47" s="350">
        <v>0.24082364736495979</v>
      </c>
      <c r="P47" s="350">
        <v>0.29356042419945783</v>
      </c>
      <c r="Q47" s="350">
        <v>0.31609654619790928</v>
      </c>
      <c r="R47" s="350">
        <v>0.27565983610548223</v>
      </c>
      <c r="S47" s="350">
        <v>0.27578301665261679</v>
      </c>
      <c r="T47" s="350">
        <v>0.37543077945493741</v>
      </c>
      <c r="U47" s="350">
        <v>0.30743360019504062</v>
      </c>
      <c r="V47" s="350">
        <v>0.51899976061599051</v>
      </c>
      <c r="W47" s="350">
        <v>0.58442326397926381</v>
      </c>
      <c r="X47" s="350">
        <v>0.56038042143259825</v>
      </c>
      <c r="Y47" s="350">
        <v>0.59189185890831308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0.99999999999999967</v>
      </c>
      <c r="C51" s="232">
        <f t="shared" si="3"/>
        <v>1.0000000000000004</v>
      </c>
      <c r="D51" s="232">
        <f t="shared" si="3"/>
        <v>0.99999999999999989</v>
      </c>
      <c r="E51" s="232">
        <f t="shared" si="3"/>
        <v>0.99999999999999978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0.99999999999999967</v>
      </c>
      <c r="I51" s="232">
        <f t="shared" si="3"/>
        <v>0.99999999999999978</v>
      </c>
      <c r="J51" s="232">
        <f t="shared" si="3"/>
        <v>1</v>
      </c>
      <c r="K51" s="232">
        <f t="shared" si="3"/>
        <v>0.99999999999999989</v>
      </c>
      <c r="L51" s="232">
        <f t="shared" si="3"/>
        <v>1.0000000000000002</v>
      </c>
      <c r="M51" s="232">
        <f t="shared" si="3"/>
        <v>1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1</v>
      </c>
      <c r="U51" s="232">
        <f t="shared" si="3"/>
        <v>0.99999999999999989</v>
      </c>
      <c r="V51" s="232">
        <f t="shared" si="3"/>
        <v>0.99999999999999989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2.208662475510547E-2</v>
      </c>
      <c r="C52" s="299">
        <f t="shared" si="4"/>
        <v>2.0392387891064206E-2</v>
      </c>
      <c r="D52" s="299">
        <f t="shared" si="4"/>
        <v>1.8950534059385373E-2</v>
      </c>
      <c r="E52" s="299">
        <f t="shared" si="4"/>
        <v>2.0637634372304162E-2</v>
      </c>
      <c r="F52" s="299">
        <f t="shared" si="4"/>
        <v>1.9853886643841089E-2</v>
      </c>
      <c r="G52" s="299">
        <f t="shared" si="4"/>
        <v>2.0642612427088158E-2</v>
      </c>
      <c r="H52" s="299">
        <f t="shared" si="4"/>
        <v>2.08860967237725E-2</v>
      </c>
      <c r="I52" s="299">
        <f t="shared" si="4"/>
        <v>2.1328256399355695E-2</v>
      </c>
      <c r="J52" s="299">
        <f t="shared" si="4"/>
        <v>2.2441016430271403E-2</v>
      </c>
      <c r="K52" s="299">
        <f t="shared" si="4"/>
        <v>2.2328471588476499E-2</v>
      </c>
      <c r="L52" s="299">
        <f t="shared" si="4"/>
        <v>2.0735601976629024E-2</v>
      </c>
      <c r="M52" s="299">
        <f t="shared" si="4"/>
        <v>2.4742013507986185E-2</v>
      </c>
      <c r="N52" s="299">
        <f t="shared" si="4"/>
        <v>2.2631889938434679E-2</v>
      </c>
      <c r="O52" s="299">
        <f t="shared" si="4"/>
        <v>2.1542152190004302E-2</v>
      </c>
      <c r="P52" s="299">
        <f t="shared" si="4"/>
        <v>2.2973239420051174E-2</v>
      </c>
      <c r="Q52" s="299">
        <f t="shared" si="4"/>
        <v>2.3714062198980031E-2</v>
      </c>
      <c r="R52" s="299">
        <f t="shared" si="4"/>
        <v>2.1085397634194241E-2</v>
      </c>
      <c r="S52" s="299">
        <f t="shared" si="4"/>
        <v>2.2377338147447207E-2</v>
      </c>
      <c r="T52" s="299">
        <f t="shared" si="4"/>
        <v>2.2588742687691541E-2</v>
      </c>
      <c r="U52" s="299">
        <f t="shared" si="4"/>
        <v>2.2565616548802875E-2</v>
      </c>
      <c r="V52" s="299">
        <f t="shared" si="4"/>
        <v>2.4615381262609311E-2</v>
      </c>
      <c r="W52" s="299">
        <f t="shared" si="4"/>
        <v>2.4783933139808711E-2</v>
      </c>
      <c r="X52" s="299">
        <f t="shared" si="4"/>
        <v>2.4912861618751322E-2</v>
      </c>
      <c r="Y52" s="299">
        <f t="shared" si="4"/>
        <v>2.5137436593840823E-2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3.0037809666943451E-2</v>
      </c>
      <c r="C53" s="233">
        <f t="shared" si="5"/>
        <v>2.7733647531847334E-2</v>
      </c>
      <c r="D53" s="233">
        <f t="shared" si="5"/>
        <v>2.5772726320764106E-2</v>
      </c>
      <c r="E53" s="233">
        <f t="shared" si="5"/>
        <v>2.8067182746333644E-2</v>
      </c>
      <c r="F53" s="233">
        <f t="shared" si="5"/>
        <v>2.7001285835623869E-2</v>
      </c>
      <c r="G53" s="233">
        <f t="shared" si="5"/>
        <v>2.8073952900839905E-2</v>
      </c>
      <c r="H53" s="233">
        <f t="shared" si="5"/>
        <v>2.8405091544330595E-2</v>
      </c>
      <c r="I53" s="233">
        <f t="shared" si="5"/>
        <v>2.9006428703123754E-2</v>
      </c>
      <c r="J53" s="233">
        <f t="shared" si="5"/>
        <v>3.0519782345169097E-2</v>
      </c>
      <c r="K53" s="233">
        <f t="shared" si="5"/>
        <v>3.0366721360328034E-2</v>
      </c>
      <c r="L53" s="233">
        <f t="shared" si="5"/>
        <v>2.8200418688215462E-2</v>
      </c>
      <c r="M53" s="233">
        <f t="shared" si="5"/>
        <v>3.3649138370861233E-2</v>
      </c>
      <c r="N53" s="233">
        <f t="shared" si="5"/>
        <v>3.0779370316271183E-2</v>
      </c>
      <c r="O53" s="233">
        <f t="shared" si="5"/>
        <v>2.9297326978405834E-2</v>
      </c>
      <c r="P53" s="233">
        <f t="shared" si="5"/>
        <v>3.1243605611269602E-2</v>
      </c>
      <c r="Q53" s="233">
        <f t="shared" si="5"/>
        <v>3.2251124590612849E-2</v>
      </c>
      <c r="R53" s="233">
        <f t="shared" si="5"/>
        <v>2.8676140782504172E-2</v>
      </c>
      <c r="S53" s="233">
        <f t="shared" si="5"/>
        <v>3.0433179880528214E-2</v>
      </c>
      <c r="T53" s="233">
        <f t="shared" si="5"/>
        <v>3.0720690055260496E-2</v>
      </c>
      <c r="U53" s="233">
        <f t="shared" si="5"/>
        <v>3.0689238506371907E-2</v>
      </c>
      <c r="V53" s="233">
        <f t="shared" si="5"/>
        <v>3.3476918517148679E-2</v>
      </c>
      <c r="W53" s="233">
        <f t="shared" si="5"/>
        <v>3.3706149070139857E-2</v>
      </c>
      <c r="X53" s="233">
        <f t="shared" si="5"/>
        <v>3.3881491801501809E-2</v>
      </c>
      <c r="Y53" s="233">
        <f t="shared" si="5"/>
        <v>3.418691376762354E-2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3.7105529588577199E-2</v>
      </c>
      <c r="C54" s="233">
        <f t="shared" si="6"/>
        <v>3.4259211656987858E-2</v>
      </c>
      <c r="D54" s="233">
        <f t="shared" si="6"/>
        <v>3.1836897219767436E-2</v>
      </c>
      <c r="E54" s="233">
        <f t="shared" si="6"/>
        <v>3.4671225745470977E-2</v>
      </c>
      <c r="F54" s="233">
        <f t="shared" si="6"/>
        <v>3.3354529561653017E-2</v>
      </c>
      <c r="G54" s="233">
        <f t="shared" si="6"/>
        <v>3.4679588877508112E-2</v>
      </c>
      <c r="H54" s="233">
        <f t="shared" si="6"/>
        <v>3.5088642495937808E-2</v>
      </c>
      <c r="I54" s="233">
        <f t="shared" si="6"/>
        <v>3.5831470750917575E-2</v>
      </c>
      <c r="J54" s="233">
        <f t="shared" si="6"/>
        <v>3.7700907602855945E-2</v>
      </c>
      <c r="K54" s="233">
        <f t="shared" si="6"/>
        <v>3.7511832268640508E-2</v>
      </c>
      <c r="L54" s="233">
        <f t="shared" si="6"/>
        <v>3.4835811320736744E-2</v>
      </c>
      <c r="M54" s="233">
        <f t="shared" si="6"/>
        <v>4.1566582693416787E-2</v>
      </c>
      <c r="N54" s="233">
        <f t="shared" si="6"/>
        <v>3.8021575096570261E-2</v>
      </c>
      <c r="O54" s="233">
        <f t="shared" si="6"/>
        <v>3.619081567920724E-2</v>
      </c>
      <c r="P54" s="233">
        <f t="shared" si="6"/>
        <v>3.8595042225685959E-2</v>
      </c>
      <c r="Q54" s="233">
        <f t="shared" si="6"/>
        <v>3.9839624494286442E-2</v>
      </c>
      <c r="R54" s="233">
        <f t="shared" si="6"/>
        <v>3.5423468025446325E-2</v>
      </c>
      <c r="S54" s="233">
        <f t="shared" si="6"/>
        <v>3.7593928087711316E-2</v>
      </c>
      <c r="T54" s="233">
        <f t="shared" si="6"/>
        <v>3.794908771532178E-2</v>
      </c>
      <c r="U54" s="233">
        <f t="shared" si="6"/>
        <v>3.7910235801988816E-2</v>
      </c>
      <c r="V54" s="233">
        <f t="shared" si="6"/>
        <v>4.1353840521183648E-2</v>
      </c>
      <c r="W54" s="233">
        <f t="shared" si="6"/>
        <v>4.1637007674878643E-2</v>
      </c>
      <c r="X54" s="233">
        <f t="shared" si="6"/>
        <v>4.1853607519502227E-2</v>
      </c>
      <c r="Y54" s="233">
        <f t="shared" si="6"/>
        <v>4.2230893477652597E-2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2.2970089745309678E-2</v>
      </c>
      <c r="C55" s="233">
        <f t="shared" si="7"/>
        <v>2.1208083406706775E-2</v>
      </c>
      <c r="D55" s="233">
        <f t="shared" si="7"/>
        <v>1.9708555421760785E-2</v>
      </c>
      <c r="E55" s="233">
        <f t="shared" si="7"/>
        <v>2.1463139747196314E-2</v>
      </c>
      <c r="F55" s="233">
        <f t="shared" si="7"/>
        <v>2.0648042109594724E-2</v>
      </c>
      <c r="G55" s="233">
        <f t="shared" si="7"/>
        <v>2.1468316924171688E-2</v>
      </c>
      <c r="H55" s="233">
        <f t="shared" si="7"/>
        <v>2.1721540592723392E-2</v>
      </c>
      <c r="I55" s="233">
        <f t="shared" si="7"/>
        <v>2.2181386655329927E-2</v>
      </c>
      <c r="J55" s="233">
        <f t="shared" si="7"/>
        <v>2.3338657087482246E-2</v>
      </c>
      <c r="K55" s="233">
        <f t="shared" si="7"/>
        <v>2.3221610452015543E-2</v>
      </c>
      <c r="L55" s="233">
        <f t="shared" si="7"/>
        <v>2.1565026055694176E-2</v>
      </c>
      <c r="M55" s="233">
        <f t="shared" si="7"/>
        <v>2.5731694048305647E-2</v>
      </c>
      <c r="N55" s="233">
        <f t="shared" si="7"/>
        <v>2.3537165535972071E-2</v>
      </c>
      <c r="O55" s="233">
        <f t="shared" si="7"/>
        <v>2.2403838277604463E-2</v>
      </c>
      <c r="P55" s="233">
        <f t="shared" si="7"/>
        <v>2.3892168996853213E-2</v>
      </c>
      <c r="Q55" s="233">
        <f t="shared" si="7"/>
        <v>2.4662624686939229E-2</v>
      </c>
      <c r="R55" s="233">
        <f t="shared" si="7"/>
        <v>2.1928813539562008E-2</v>
      </c>
      <c r="S55" s="233">
        <f t="shared" si="7"/>
        <v>2.3272431673345091E-2</v>
      </c>
      <c r="T55" s="233">
        <f t="shared" si="7"/>
        <v>2.3492292395199208E-2</v>
      </c>
      <c r="U55" s="233">
        <f t="shared" si="7"/>
        <v>2.3468241210754994E-2</v>
      </c>
      <c r="V55" s="233">
        <f t="shared" si="7"/>
        <v>2.559999651311369E-2</v>
      </c>
      <c r="W55" s="233">
        <f t="shared" si="7"/>
        <v>2.5775290465401064E-2</v>
      </c>
      <c r="X55" s="233">
        <f t="shared" si="7"/>
        <v>2.5909376083501377E-2</v>
      </c>
      <c r="Y55" s="233">
        <f t="shared" si="7"/>
        <v>2.6142934057594453E-2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2.6846314575465199E-2</v>
      </c>
      <c r="C56" s="300">
        <f t="shared" si="8"/>
        <v>2.5988769834936903E-2</v>
      </c>
      <c r="D56" s="300">
        <f t="shared" si="8"/>
        <v>2.7158176042511018E-2</v>
      </c>
      <c r="E56" s="300">
        <f t="shared" si="8"/>
        <v>2.6630087053065511E-2</v>
      </c>
      <c r="F56" s="300">
        <f t="shared" si="8"/>
        <v>2.6641346642525356E-2</v>
      </c>
      <c r="G56" s="300">
        <f t="shared" si="8"/>
        <v>2.7947728944771377E-2</v>
      </c>
      <c r="H56" s="300">
        <f t="shared" si="8"/>
        <v>2.7626972590605092E-2</v>
      </c>
      <c r="I56" s="300">
        <f t="shared" si="8"/>
        <v>2.7628445339469666E-2</v>
      </c>
      <c r="J56" s="300">
        <f t="shared" si="8"/>
        <v>2.7240681010542781E-2</v>
      </c>
      <c r="K56" s="300">
        <f t="shared" si="8"/>
        <v>2.7282086382682452E-2</v>
      </c>
      <c r="L56" s="300">
        <f t="shared" si="8"/>
        <v>2.6120178641924119E-2</v>
      </c>
      <c r="M56" s="300">
        <f t="shared" si="8"/>
        <v>2.6695945172239676E-2</v>
      </c>
      <c r="N56" s="300">
        <f t="shared" si="8"/>
        <v>2.6895148716084654E-2</v>
      </c>
      <c r="O56" s="300">
        <f t="shared" si="8"/>
        <v>2.6979691257397347E-2</v>
      </c>
      <c r="P56" s="300">
        <f t="shared" si="8"/>
        <v>2.6714375615000351E-2</v>
      </c>
      <c r="Q56" s="300">
        <f t="shared" si="8"/>
        <v>2.5956043261533255E-2</v>
      </c>
      <c r="R56" s="300">
        <f t="shared" si="8"/>
        <v>2.488332775986507E-2</v>
      </c>
      <c r="S56" s="300">
        <f t="shared" si="8"/>
        <v>2.6561182411765753E-2</v>
      </c>
      <c r="T56" s="300">
        <f t="shared" si="8"/>
        <v>2.6760158488059599E-2</v>
      </c>
      <c r="U56" s="300">
        <f t="shared" si="8"/>
        <v>2.6606732868528559E-2</v>
      </c>
      <c r="V56" s="300">
        <f t="shared" si="8"/>
        <v>2.69725929530533E-2</v>
      </c>
      <c r="W56" s="300">
        <f t="shared" si="8"/>
        <v>2.7505899946619502E-2</v>
      </c>
      <c r="X56" s="300">
        <f t="shared" si="8"/>
        <v>2.7881907874897863E-2</v>
      </c>
      <c r="Y56" s="300">
        <f t="shared" si="8"/>
        <v>2.7937109083211505E-2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0.17948214714291089</v>
      </c>
      <c r="C57" s="301">
        <f t="shared" si="9"/>
        <v>0.18494626097163294</v>
      </c>
      <c r="D57" s="301">
        <f t="shared" si="9"/>
        <v>0.18915655552655133</v>
      </c>
      <c r="E57" s="301">
        <f t="shared" si="9"/>
        <v>0.18236923702522254</v>
      </c>
      <c r="F57" s="301">
        <f t="shared" si="9"/>
        <v>0.18338698522442717</v>
      </c>
      <c r="G57" s="301">
        <f t="shared" si="9"/>
        <v>0.18114268760499963</v>
      </c>
      <c r="H57" s="301">
        <f t="shared" si="9"/>
        <v>0.17906371123540332</v>
      </c>
      <c r="I57" s="301">
        <f t="shared" si="9"/>
        <v>0.17907325682989597</v>
      </c>
      <c r="J57" s="301">
        <f t="shared" si="9"/>
        <v>0.17655996951277722</v>
      </c>
      <c r="K57" s="301">
        <f t="shared" si="9"/>
        <v>0.17682833766553446</v>
      </c>
      <c r="L57" s="301">
        <f t="shared" si="9"/>
        <v>0.1692974541606192</v>
      </c>
      <c r="M57" s="301">
        <f t="shared" si="9"/>
        <v>0.17302927426451639</v>
      </c>
      <c r="N57" s="301">
        <f t="shared" si="9"/>
        <v>0.17432040834499316</v>
      </c>
      <c r="O57" s="301">
        <f t="shared" si="9"/>
        <v>0.17486836926090873</v>
      </c>
      <c r="P57" s="301">
        <f t="shared" si="9"/>
        <v>0.17314873083796523</v>
      </c>
      <c r="Q57" s="301">
        <f t="shared" si="9"/>
        <v>0.16823361373216</v>
      </c>
      <c r="R57" s="301">
        <f t="shared" si="9"/>
        <v>0.16128082807319946</v>
      </c>
      <c r="S57" s="301">
        <f t="shared" si="9"/>
        <v>0.17215581192811125</v>
      </c>
      <c r="T57" s="301">
        <f t="shared" si="9"/>
        <v>0.17112040402785719</v>
      </c>
      <c r="U57" s="301">
        <f t="shared" si="9"/>
        <v>0.16986731513934525</v>
      </c>
      <c r="V57" s="301">
        <f t="shared" si="9"/>
        <v>0.17193526119039748</v>
      </c>
      <c r="W57" s="301">
        <f t="shared" si="9"/>
        <v>0.17263048995444305</v>
      </c>
      <c r="X57" s="301">
        <f t="shared" si="9"/>
        <v>0.17372152298364882</v>
      </c>
      <c r="Y57" s="301">
        <f t="shared" si="9"/>
        <v>0.17384660970722565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0.11454823282449994</v>
      </c>
      <c r="C58" s="302">
        <f t="shared" si="10"/>
        <v>0.13868740065429389</v>
      </c>
      <c r="D58" s="302">
        <f t="shared" si="10"/>
        <v>0.15486499885246427</v>
      </c>
      <c r="E58" s="302">
        <f t="shared" si="10"/>
        <v>0.13248067745916825</v>
      </c>
      <c r="F58" s="302">
        <f t="shared" si="10"/>
        <v>0.1398093096431105</v>
      </c>
      <c r="G58" s="302">
        <f t="shared" si="10"/>
        <v>0.13089814413417375</v>
      </c>
      <c r="H58" s="302">
        <f t="shared" si="10"/>
        <v>0.12464027282772767</v>
      </c>
      <c r="I58" s="302">
        <f t="shared" si="10"/>
        <v>0.12102294860242421</v>
      </c>
      <c r="J58" s="302">
        <f t="shared" si="10"/>
        <v>0.10415318766587865</v>
      </c>
      <c r="K58" s="302">
        <f t="shared" si="10"/>
        <v>0.10607839689183372</v>
      </c>
      <c r="L58" s="302">
        <f t="shared" si="10"/>
        <v>0.10391087292808873</v>
      </c>
      <c r="M58" s="302">
        <f t="shared" si="10"/>
        <v>5.6011900767079049E-2</v>
      </c>
      <c r="N58" s="302">
        <f t="shared" si="10"/>
        <v>9.542956085528774E-2</v>
      </c>
      <c r="O58" s="302">
        <f t="shared" si="10"/>
        <v>0.10898355397103386</v>
      </c>
      <c r="P58" s="302">
        <f t="shared" si="10"/>
        <v>8.7312231691189499E-2</v>
      </c>
      <c r="Q58" s="302">
        <f t="shared" si="10"/>
        <v>5.4620004031105271E-2</v>
      </c>
      <c r="R58" s="302">
        <f t="shared" si="10"/>
        <v>7.8157377891108368E-2</v>
      </c>
      <c r="S58" s="302">
        <f t="shared" si="10"/>
        <v>9.1935326432804665E-2</v>
      </c>
      <c r="T58" s="302">
        <f t="shared" si="10"/>
        <v>8.5816128776353182E-2</v>
      </c>
      <c r="U58" s="302">
        <f t="shared" si="10"/>
        <v>8.2146564586043525E-2</v>
      </c>
      <c r="V58" s="302">
        <f t="shared" si="10"/>
        <v>5.2118633660278794E-2</v>
      </c>
      <c r="W58" s="302">
        <f t="shared" si="10"/>
        <v>5.2578695358467861E-2</v>
      </c>
      <c r="X58" s="302">
        <f t="shared" si="10"/>
        <v>5.6408628941274332E-2</v>
      </c>
      <c r="Y58" s="302">
        <f t="shared" si="10"/>
        <v>4.9996018773649113E-2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6.4933914318410932E-2</v>
      </c>
      <c r="C59" s="302">
        <f t="shared" si="11"/>
        <v>4.625886031733905E-2</v>
      </c>
      <c r="D59" s="302">
        <f t="shared" si="11"/>
        <v>3.4291556674087079E-2</v>
      </c>
      <c r="E59" s="302">
        <f t="shared" si="11"/>
        <v>4.9888559566054258E-2</v>
      </c>
      <c r="F59" s="302">
        <f t="shared" si="11"/>
        <v>4.3577675581316679E-2</v>
      </c>
      <c r="G59" s="302">
        <f t="shared" si="11"/>
        <v>5.0244543470825874E-2</v>
      </c>
      <c r="H59" s="302">
        <f t="shared" si="11"/>
        <v>5.4423438407675669E-2</v>
      </c>
      <c r="I59" s="302">
        <f t="shared" si="11"/>
        <v>5.8050308227471779E-2</v>
      </c>
      <c r="J59" s="302">
        <f t="shared" si="11"/>
        <v>7.2406781846898596E-2</v>
      </c>
      <c r="K59" s="302">
        <f t="shared" si="11"/>
        <v>7.0749940773700726E-2</v>
      </c>
      <c r="L59" s="302">
        <f t="shared" si="11"/>
        <v>6.538658123253048E-2</v>
      </c>
      <c r="M59" s="302">
        <f t="shared" si="11"/>
        <v>0.11701737349743736</v>
      </c>
      <c r="N59" s="302">
        <f t="shared" si="11"/>
        <v>7.8890847489705415E-2</v>
      </c>
      <c r="O59" s="302">
        <f t="shared" si="11"/>
        <v>6.5884815289874873E-2</v>
      </c>
      <c r="P59" s="302">
        <f t="shared" si="11"/>
        <v>8.5836499146775755E-2</v>
      </c>
      <c r="Q59" s="302">
        <f t="shared" si="11"/>
        <v>0.11361360970105473</v>
      </c>
      <c r="R59" s="302">
        <f t="shared" si="11"/>
        <v>8.3123450182091094E-2</v>
      </c>
      <c r="S59" s="302">
        <f t="shared" si="11"/>
        <v>8.0220485495306595E-2</v>
      </c>
      <c r="T59" s="302">
        <f t="shared" si="11"/>
        <v>8.5304275251504025E-2</v>
      </c>
      <c r="U59" s="302">
        <f t="shared" si="11"/>
        <v>8.7720750553301752E-2</v>
      </c>
      <c r="V59" s="302">
        <f t="shared" si="11"/>
        <v>0.11981662753011869</v>
      </c>
      <c r="W59" s="302">
        <f t="shared" si="11"/>
        <v>0.1200517945959752</v>
      </c>
      <c r="X59" s="302">
        <f t="shared" si="11"/>
        <v>0.11731289404237448</v>
      </c>
      <c r="Y59" s="302">
        <f t="shared" si="11"/>
        <v>0.12385059093357652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8.8813356388402223E-2</v>
      </c>
      <c r="C60" s="301">
        <f t="shared" si="12"/>
        <v>8.7551977080243995E-2</v>
      </c>
      <c r="D60" s="301">
        <f t="shared" si="12"/>
        <v>8.8189159091773758E-2</v>
      </c>
      <c r="E60" s="301">
        <f t="shared" si="12"/>
        <v>8.8681252128760046E-2</v>
      </c>
      <c r="F60" s="301">
        <f t="shared" si="12"/>
        <v>8.8560666336794602E-2</v>
      </c>
      <c r="G60" s="301">
        <f t="shared" si="12"/>
        <v>9.0762566755778332E-2</v>
      </c>
      <c r="H60" s="301">
        <f t="shared" si="12"/>
        <v>9.0165578761063916E-2</v>
      </c>
      <c r="I60" s="301">
        <f t="shared" si="12"/>
        <v>9.0273203526452128E-2</v>
      </c>
      <c r="J60" s="301">
        <f t="shared" si="12"/>
        <v>8.9305478489375853E-2</v>
      </c>
      <c r="K60" s="301">
        <f t="shared" si="12"/>
        <v>8.9441546072809491E-2</v>
      </c>
      <c r="L60" s="301">
        <f t="shared" si="12"/>
        <v>8.661116058506485E-2</v>
      </c>
      <c r="M60" s="301">
        <f t="shared" si="12"/>
        <v>8.395024764288983E-2</v>
      </c>
      <c r="N60" s="301">
        <f t="shared" si="12"/>
        <v>8.8307255360615414E-2</v>
      </c>
      <c r="O60" s="301">
        <f t="shared" si="12"/>
        <v>8.8798892672501573E-2</v>
      </c>
      <c r="P60" s="301">
        <f t="shared" si="12"/>
        <v>8.7536667647908545E-2</v>
      </c>
      <c r="Q60" s="301">
        <f t="shared" si="12"/>
        <v>8.3072205232393254E-2</v>
      </c>
      <c r="R60" s="301">
        <f t="shared" si="12"/>
        <v>8.3059075079357475E-2</v>
      </c>
      <c r="S60" s="301">
        <f t="shared" si="12"/>
        <v>8.7086398344088739E-2</v>
      </c>
      <c r="T60" s="301">
        <f t="shared" si="12"/>
        <v>8.6176191821379422E-2</v>
      </c>
      <c r="U60" s="301">
        <f t="shared" si="12"/>
        <v>8.5834904915126603E-2</v>
      </c>
      <c r="V60" s="301">
        <f t="shared" si="12"/>
        <v>8.2395928667400822E-2</v>
      </c>
      <c r="W60" s="301">
        <f t="shared" si="12"/>
        <v>8.2978197432973716E-2</v>
      </c>
      <c r="X60" s="301">
        <f t="shared" si="12"/>
        <v>8.369962888002852E-2</v>
      </c>
      <c r="Y60" s="301">
        <f t="shared" si="12"/>
        <v>8.1295796985704993E-2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6.6284999138194634E-2</v>
      </c>
      <c r="C61" s="302">
        <f t="shared" si="13"/>
        <v>6.6751741431358494E-2</v>
      </c>
      <c r="D61" s="302">
        <f t="shared" si="13"/>
        <v>6.8859614351200679E-2</v>
      </c>
      <c r="E61" s="302">
        <f t="shared" si="13"/>
        <v>6.7630865069009796E-2</v>
      </c>
      <c r="F61" s="302">
        <f t="shared" si="13"/>
        <v>6.8309701960076685E-2</v>
      </c>
      <c r="G61" s="302">
        <f t="shared" si="13"/>
        <v>6.9707102080148409E-2</v>
      </c>
      <c r="H61" s="302">
        <f t="shared" si="13"/>
        <v>6.8861760102815958E-2</v>
      </c>
      <c r="I61" s="302">
        <f t="shared" si="13"/>
        <v>6.8518381999109298E-2</v>
      </c>
      <c r="J61" s="302">
        <f t="shared" si="13"/>
        <v>6.641564173049902E-2</v>
      </c>
      <c r="K61" s="302">
        <f t="shared" si="13"/>
        <v>6.6666505052563468E-2</v>
      </c>
      <c r="L61" s="302">
        <f t="shared" si="13"/>
        <v>6.5460846568903247E-2</v>
      </c>
      <c r="M61" s="302">
        <f t="shared" si="13"/>
        <v>5.8713393864743911E-2</v>
      </c>
      <c r="N61" s="302">
        <f t="shared" si="13"/>
        <v>6.5222727623412025E-2</v>
      </c>
      <c r="O61" s="302">
        <f t="shared" si="13"/>
        <v>6.6825897438697199E-2</v>
      </c>
      <c r="P61" s="302">
        <f t="shared" si="13"/>
        <v>6.4103963439456346E-2</v>
      </c>
      <c r="Q61" s="302">
        <f t="shared" si="13"/>
        <v>5.8883861789433625E-2</v>
      </c>
      <c r="R61" s="302">
        <f t="shared" si="13"/>
        <v>6.1551969492479347E-2</v>
      </c>
      <c r="S61" s="302">
        <f t="shared" si="13"/>
        <v>6.4261513433692574E-2</v>
      </c>
      <c r="T61" s="302">
        <f t="shared" si="13"/>
        <v>6.3135674279934037E-2</v>
      </c>
      <c r="U61" s="302">
        <f t="shared" si="13"/>
        <v>6.2817976035347667E-2</v>
      </c>
      <c r="V61" s="302">
        <f t="shared" si="13"/>
        <v>5.7288239779539327E-2</v>
      </c>
      <c r="W61" s="302">
        <f t="shared" si="13"/>
        <v>5.7698585630368823E-2</v>
      </c>
      <c r="X61" s="302">
        <f t="shared" si="13"/>
        <v>5.8288510028902174E-2</v>
      </c>
      <c r="Y61" s="302">
        <f t="shared" si="13"/>
        <v>5.5655611659987329E-2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2.252835725020759E-2</v>
      </c>
      <c r="C62" s="302">
        <f t="shared" si="14"/>
        <v>2.0800235648885494E-2</v>
      </c>
      <c r="D62" s="302">
        <f t="shared" si="14"/>
        <v>1.9329544740573083E-2</v>
      </c>
      <c r="E62" s="302">
        <f t="shared" si="14"/>
        <v>2.105038705975025E-2</v>
      </c>
      <c r="F62" s="302">
        <f t="shared" si="14"/>
        <v>2.0250964376717917E-2</v>
      </c>
      <c r="G62" s="302">
        <f t="shared" si="14"/>
        <v>2.1055464675629926E-2</v>
      </c>
      <c r="H62" s="302">
        <f t="shared" si="14"/>
        <v>2.1303818658247962E-2</v>
      </c>
      <c r="I62" s="302">
        <f t="shared" si="14"/>
        <v>2.1754821527342823E-2</v>
      </c>
      <c r="J62" s="302">
        <f t="shared" si="14"/>
        <v>2.2889836758876833E-2</v>
      </c>
      <c r="K62" s="302">
        <f t="shared" si="14"/>
        <v>2.2775041020246013E-2</v>
      </c>
      <c r="L62" s="302">
        <f t="shared" si="14"/>
        <v>2.1150314016161607E-2</v>
      </c>
      <c r="M62" s="302">
        <f t="shared" si="14"/>
        <v>2.5236853778145923E-2</v>
      </c>
      <c r="N62" s="302">
        <f t="shared" si="14"/>
        <v>2.3084527737203389E-2</v>
      </c>
      <c r="O62" s="302">
        <f t="shared" si="14"/>
        <v>2.1972995233804388E-2</v>
      </c>
      <c r="P62" s="302">
        <f t="shared" si="14"/>
        <v>2.3432704208452199E-2</v>
      </c>
      <c r="Q62" s="302">
        <f t="shared" si="14"/>
        <v>2.4188343442959632E-2</v>
      </c>
      <c r="R62" s="302">
        <f t="shared" si="14"/>
        <v>2.1507105586878131E-2</v>
      </c>
      <c r="S62" s="302">
        <f t="shared" si="14"/>
        <v>2.2824884910396161E-2</v>
      </c>
      <c r="T62" s="302">
        <f t="shared" si="14"/>
        <v>2.3040517541445378E-2</v>
      </c>
      <c r="U62" s="302">
        <f t="shared" si="14"/>
        <v>2.3016928879778943E-2</v>
      </c>
      <c r="V62" s="302">
        <f t="shared" si="14"/>
        <v>2.5107688887861506E-2</v>
      </c>
      <c r="W62" s="302">
        <f t="shared" si="14"/>
        <v>2.5279611802604886E-2</v>
      </c>
      <c r="X62" s="302">
        <f t="shared" si="14"/>
        <v>2.5411118851126353E-2</v>
      </c>
      <c r="Y62" s="302">
        <f t="shared" si="14"/>
        <v>2.5640185325717664E-2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0.25640306734701557</v>
      </c>
      <c r="C63" s="301">
        <f t="shared" si="15"/>
        <v>0.26420894424519009</v>
      </c>
      <c r="D63" s="301">
        <f t="shared" si="15"/>
        <v>0.27022365075221627</v>
      </c>
      <c r="E63" s="301">
        <f t="shared" si="15"/>
        <v>0.26052748146460358</v>
      </c>
      <c r="F63" s="301">
        <f t="shared" si="15"/>
        <v>0.26198140746346738</v>
      </c>
      <c r="G63" s="301">
        <f t="shared" si="15"/>
        <v>0.25877526800714235</v>
      </c>
      <c r="H63" s="301">
        <f t="shared" si="15"/>
        <v>0.25580530176486199</v>
      </c>
      <c r="I63" s="301">
        <f t="shared" si="15"/>
        <v>0.25581893832842278</v>
      </c>
      <c r="J63" s="301">
        <f t="shared" si="15"/>
        <v>0.25222852787539612</v>
      </c>
      <c r="K63" s="301">
        <f t="shared" si="15"/>
        <v>0.25261191095076352</v>
      </c>
      <c r="L63" s="301">
        <f t="shared" si="15"/>
        <v>0.24185350594374172</v>
      </c>
      <c r="M63" s="301">
        <f t="shared" si="15"/>
        <v>0.24718467752073769</v>
      </c>
      <c r="N63" s="301">
        <f t="shared" si="15"/>
        <v>0.24902915477856166</v>
      </c>
      <c r="O63" s="301">
        <f t="shared" si="15"/>
        <v>0.24981195608701248</v>
      </c>
      <c r="P63" s="301">
        <f t="shared" si="15"/>
        <v>0.24735532976852181</v>
      </c>
      <c r="Q63" s="301">
        <f t="shared" si="15"/>
        <v>0.24033373390308574</v>
      </c>
      <c r="R63" s="301">
        <f t="shared" si="15"/>
        <v>0.2304011829617135</v>
      </c>
      <c r="S63" s="301">
        <f t="shared" si="15"/>
        <v>0.24593687418301616</v>
      </c>
      <c r="T63" s="301">
        <f t="shared" si="15"/>
        <v>0.24445772003979596</v>
      </c>
      <c r="U63" s="301">
        <f t="shared" si="15"/>
        <v>0.2426675930562075</v>
      </c>
      <c r="V63" s="301">
        <f t="shared" si="15"/>
        <v>0.24562180170056769</v>
      </c>
      <c r="W63" s="301">
        <f t="shared" si="15"/>
        <v>0.24661498564920442</v>
      </c>
      <c r="X63" s="301">
        <f t="shared" si="15"/>
        <v>0.24817360426235557</v>
      </c>
      <c r="Y63" s="301">
        <f t="shared" si="15"/>
        <v>0.24835229958175081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0.16364033260642852</v>
      </c>
      <c r="C64" s="302">
        <f t="shared" si="16"/>
        <v>0.1981248580775628</v>
      </c>
      <c r="D64" s="302">
        <f t="shared" si="16"/>
        <v>0.22123571264637756</v>
      </c>
      <c r="E64" s="302">
        <f t="shared" si="16"/>
        <v>0.18925811065595463</v>
      </c>
      <c r="F64" s="302">
        <f t="shared" si="16"/>
        <v>0.19972758520444356</v>
      </c>
      <c r="G64" s="302">
        <f t="shared" si="16"/>
        <v>0.18699734876310539</v>
      </c>
      <c r="H64" s="302">
        <f t="shared" si="16"/>
        <v>0.17805753261103957</v>
      </c>
      <c r="I64" s="302">
        <f t="shared" si="16"/>
        <v>0.17288992657489169</v>
      </c>
      <c r="J64" s="302">
        <f t="shared" si="16"/>
        <v>0.14879026809411239</v>
      </c>
      <c r="K64" s="302">
        <f t="shared" si="16"/>
        <v>0.1515405669883339</v>
      </c>
      <c r="L64" s="302">
        <f t="shared" si="16"/>
        <v>0.1484441041829839</v>
      </c>
      <c r="M64" s="302">
        <f t="shared" si="16"/>
        <v>8.0017001095827198E-2</v>
      </c>
      <c r="N64" s="302">
        <f t="shared" si="16"/>
        <v>0.13632794407898249</v>
      </c>
      <c r="O64" s="302">
        <f t="shared" si="16"/>
        <v>0.15569079138719122</v>
      </c>
      <c r="P64" s="302">
        <f t="shared" si="16"/>
        <v>0.12473175955884215</v>
      </c>
      <c r="Q64" s="302">
        <f t="shared" si="16"/>
        <v>7.8028577187293238E-2</v>
      </c>
      <c r="R64" s="302">
        <f t="shared" si="16"/>
        <v>0.11165339698729765</v>
      </c>
      <c r="S64" s="302">
        <f t="shared" si="16"/>
        <v>0.13133618061829241</v>
      </c>
      <c r="T64" s="302">
        <f t="shared" si="16"/>
        <v>0.12259446968050448</v>
      </c>
      <c r="U64" s="302">
        <f t="shared" si="16"/>
        <v>0.11735223512291926</v>
      </c>
      <c r="V64" s="302">
        <f t="shared" si="16"/>
        <v>7.4455190943255395E-2</v>
      </c>
      <c r="W64" s="302">
        <f t="shared" si="16"/>
        <v>7.5112421940668389E-2</v>
      </c>
      <c r="X64" s="302">
        <f t="shared" si="16"/>
        <v>8.0583755630391884E-2</v>
      </c>
      <c r="Y64" s="302">
        <f t="shared" si="16"/>
        <v>7.1422883962355854E-2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9.2762734740587049E-2</v>
      </c>
      <c r="C65" s="302">
        <f t="shared" si="17"/>
        <v>6.6084086167627246E-2</v>
      </c>
      <c r="D65" s="302">
        <f t="shared" si="17"/>
        <v>4.898793810583868E-2</v>
      </c>
      <c r="E65" s="302">
        <f t="shared" si="17"/>
        <v>7.1269370808648924E-2</v>
      </c>
      <c r="F65" s="302">
        <f t="shared" si="17"/>
        <v>6.2253822259023837E-2</v>
      </c>
      <c r="G65" s="302">
        <f t="shared" si="17"/>
        <v>7.1777919244036967E-2</v>
      </c>
      <c r="H65" s="302">
        <f t="shared" si="17"/>
        <v>7.7747769153822407E-2</v>
      </c>
      <c r="I65" s="302">
        <f t="shared" si="17"/>
        <v>8.2929011753531096E-2</v>
      </c>
      <c r="J65" s="302">
        <f t="shared" si="17"/>
        <v>0.10343825978128371</v>
      </c>
      <c r="K65" s="302">
        <f t="shared" si="17"/>
        <v>0.10107134396242959</v>
      </c>
      <c r="L65" s="302">
        <f t="shared" si="17"/>
        <v>9.3409401760757821E-2</v>
      </c>
      <c r="M65" s="302">
        <f t="shared" si="17"/>
        <v>0.16716767642491048</v>
      </c>
      <c r="N65" s="302">
        <f t="shared" si="17"/>
        <v>0.11270121069957917</v>
      </c>
      <c r="O65" s="302">
        <f t="shared" si="17"/>
        <v>9.4121164699821264E-2</v>
      </c>
      <c r="P65" s="302">
        <f t="shared" si="17"/>
        <v>0.12262357020967968</v>
      </c>
      <c r="Q65" s="302">
        <f t="shared" si="17"/>
        <v>0.16230515671579251</v>
      </c>
      <c r="R65" s="302">
        <f t="shared" si="17"/>
        <v>0.11874778597441585</v>
      </c>
      <c r="S65" s="302">
        <f t="shared" si="17"/>
        <v>0.11460069356472376</v>
      </c>
      <c r="T65" s="302">
        <f t="shared" si="17"/>
        <v>0.12186325035929144</v>
      </c>
      <c r="U65" s="302">
        <f t="shared" si="17"/>
        <v>0.12531535793328824</v>
      </c>
      <c r="V65" s="302">
        <f t="shared" si="17"/>
        <v>0.17116661075731232</v>
      </c>
      <c r="W65" s="302">
        <f t="shared" si="17"/>
        <v>0.17150256370853603</v>
      </c>
      <c r="X65" s="302">
        <f t="shared" si="17"/>
        <v>0.16758984863196369</v>
      </c>
      <c r="Y65" s="302">
        <f t="shared" si="17"/>
        <v>0.17692941561939496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0.15845006158109345</v>
      </c>
      <c r="C66" s="301">
        <f t="shared" si="18"/>
        <v>0.16954491327835522</v>
      </c>
      <c r="D66" s="301">
        <f t="shared" si="18"/>
        <v>0.17644536551384923</v>
      </c>
      <c r="E66" s="301">
        <f t="shared" si="18"/>
        <v>0.17081263627429791</v>
      </c>
      <c r="F66" s="301">
        <f t="shared" si="18"/>
        <v>0.17874116812227858</v>
      </c>
      <c r="G66" s="301">
        <f t="shared" si="18"/>
        <v>0.17032707904523536</v>
      </c>
      <c r="H66" s="301">
        <f t="shared" si="18"/>
        <v>0.17309673263674527</v>
      </c>
      <c r="I66" s="301">
        <f t="shared" si="18"/>
        <v>0.16715874287707505</v>
      </c>
      <c r="J66" s="301">
        <f t="shared" si="18"/>
        <v>0.16000700438373985</v>
      </c>
      <c r="K66" s="301">
        <f t="shared" si="18"/>
        <v>0.16065553305578925</v>
      </c>
      <c r="L66" s="301">
        <f t="shared" si="18"/>
        <v>0.20385204594901071</v>
      </c>
      <c r="M66" s="301">
        <f t="shared" si="18"/>
        <v>0.14426862598334084</v>
      </c>
      <c r="N66" s="301">
        <f t="shared" si="18"/>
        <v>0.16428345862554136</v>
      </c>
      <c r="O66" s="301">
        <f t="shared" si="18"/>
        <v>0.17668515161357523</v>
      </c>
      <c r="P66" s="301">
        <f t="shared" si="18"/>
        <v>0.1635982847237572</v>
      </c>
      <c r="Q66" s="301">
        <f t="shared" si="18"/>
        <v>0.17103053211419092</v>
      </c>
      <c r="R66" s="301">
        <f t="shared" si="18"/>
        <v>0.22351699295030622</v>
      </c>
      <c r="S66" s="301">
        <f t="shared" si="18"/>
        <v>0.1744375123716245</v>
      </c>
      <c r="T66" s="301">
        <f t="shared" si="18"/>
        <v>0.17488748983452831</v>
      </c>
      <c r="U66" s="301">
        <f t="shared" si="18"/>
        <v>0.17872907246693898</v>
      </c>
      <c r="V66" s="301">
        <f t="shared" si="18"/>
        <v>0.14986591142915789</v>
      </c>
      <c r="W66" s="301">
        <f t="shared" si="18"/>
        <v>0.14484877827739726</v>
      </c>
      <c r="X66" s="301">
        <f t="shared" si="18"/>
        <v>0.1394088115587325</v>
      </c>
      <c r="Y66" s="301">
        <f t="shared" si="18"/>
        <v>0.13850491279162494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0.10601579882450621</v>
      </c>
      <c r="C67" s="301">
        <f t="shared" si="19"/>
        <v>9.7883461877108197E-2</v>
      </c>
      <c r="D67" s="301">
        <f t="shared" si="19"/>
        <v>9.0962563485049816E-2</v>
      </c>
      <c r="E67" s="301">
        <f t="shared" si="19"/>
        <v>9.9060644987059895E-2</v>
      </c>
      <c r="F67" s="301">
        <f t="shared" si="19"/>
        <v>9.529865589043722E-2</v>
      </c>
      <c r="G67" s="301">
        <f t="shared" si="19"/>
        <v>9.908453965002316E-2</v>
      </c>
      <c r="H67" s="301">
        <f t="shared" si="19"/>
        <v>0.10025326427410801</v>
      </c>
      <c r="I67" s="301">
        <f t="shared" si="19"/>
        <v>0.10237563071690732</v>
      </c>
      <c r="J67" s="301">
        <f t="shared" si="19"/>
        <v>0.10771687886530268</v>
      </c>
      <c r="K67" s="301">
        <f t="shared" si="19"/>
        <v>0.10717666362468714</v>
      </c>
      <c r="L67" s="301">
        <f t="shared" si="19"/>
        <v>9.9530889487819255E-2</v>
      </c>
      <c r="M67" s="301">
        <f t="shared" si="19"/>
        <v>0.1187616648383337</v>
      </c>
      <c r="N67" s="301">
        <f t="shared" si="19"/>
        <v>0.10863307170448651</v>
      </c>
      <c r="O67" s="301">
        <f t="shared" si="19"/>
        <v>0.10340233051202062</v>
      </c>
      <c r="P67" s="301">
        <f t="shared" si="19"/>
        <v>0.11027154921624559</v>
      </c>
      <c r="Q67" s="301">
        <f t="shared" si="19"/>
        <v>0.11382749855510411</v>
      </c>
      <c r="R67" s="301">
        <f t="shared" si="19"/>
        <v>0.10120990864413236</v>
      </c>
      <c r="S67" s="301">
        <f t="shared" si="19"/>
        <v>0.10741122310774658</v>
      </c>
      <c r="T67" s="301">
        <f t="shared" si="19"/>
        <v>0.10842596490091937</v>
      </c>
      <c r="U67" s="301">
        <f t="shared" si="19"/>
        <v>0.1083149594342538</v>
      </c>
      <c r="V67" s="301">
        <f t="shared" si="19"/>
        <v>0.11815383006052473</v>
      </c>
      <c r="W67" s="301">
        <f t="shared" si="19"/>
        <v>0.11896287907108184</v>
      </c>
      <c r="X67" s="301">
        <f t="shared" si="19"/>
        <v>0.11958173577000637</v>
      </c>
      <c r="Y67" s="301">
        <f t="shared" si="19"/>
        <v>0.12065969565043599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7.1789200384670418E-2</v>
      </c>
      <c r="C68" s="235">
        <f t="shared" si="20"/>
        <v>6.6282342225927091E-2</v>
      </c>
      <c r="D68" s="235">
        <f t="shared" si="20"/>
        <v>6.159581656637067E-2</v>
      </c>
      <c r="E68" s="235">
        <f t="shared" si="20"/>
        <v>6.7079478455685335E-2</v>
      </c>
      <c r="F68" s="235">
        <f t="shared" si="20"/>
        <v>6.4532026169357187E-2</v>
      </c>
      <c r="G68" s="235">
        <f t="shared" si="20"/>
        <v>6.7095658862441843E-2</v>
      </c>
      <c r="H68" s="235">
        <f t="shared" si="20"/>
        <v>6.7887067380447821E-2</v>
      </c>
      <c r="I68" s="235">
        <f t="shared" si="20"/>
        <v>6.9324239873049975E-2</v>
      </c>
      <c r="J68" s="235">
        <f t="shared" si="20"/>
        <v>7.2941096397086902E-2</v>
      </c>
      <c r="K68" s="235">
        <f t="shared" si="20"/>
        <v>7.2575286578273029E-2</v>
      </c>
      <c r="L68" s="235">
        <f t="shared" si="20"/>
        <v>6.7397907190544781E-2</v>
      </c>
      <c r="M68" s="235">
        <f t="shared" si="20"/>
        <v>8.0420135957372102E-2</v>
      </c>
      <c r="N68" s="235">
        <f t="shared" si="20"/>
        <v>7.3561501582469171E-2</v>
      </c>
      <c r="O68" s="235">
        <f t="shared" si="20"/>
        <v>7.001947547136203E-2</v>
      </c>
      <c r="P68" s="235">
        <f t="shared" si="20"/>
        <v>7.4671005936741516E-2</v>
      </c>
      <c r="Q68" s="235">
        <f t="shared" si="20"/>
        <v>7.7078937230714267E-2</v>
      </c>
      <c r="R68" s="235">
        <f t="shared" si="20"/>
        <v>6.8534864549719063E-2</v>
      </c>
      <c r="S68" s="235">
        <f t="shared" si="20"/>
        <v>7.2734119864615129E-2</v>
      </c>
      <c r="T68" s="235">
        <f t="shared" si="20"/>
        <v>7.3421258033987108E-2</v>
      </c>
      <c r="U68" s="235">
        <f t="shared" si="20"/>
        <v>7.3346090051680621E-2</v>
      </c>
      <c r="V68" s="235">
        <f t="shared" si="20"/>
        <v>8.0008537184842618E-2</v>
      </c>
      <c r="W68" s="235">
        <f t="shared" si="20"/>
        <v>8.0556389318052021E-2</v>
      </c>
      <c r="X68" s="235">
        <f t="shared" si="20"/>
        <v>8.0975451647073662E-2</v>
      </c>
      <c r="Y68" s="235">
        <f t="shared" si="20"/>
        <v>8.1705398303334745E-2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33.859480761038022</v>
      </c>
      <c r="D72" s="320">
        <f t="shared" si="21"/>
        <v>32.556683940060395</v>
      </c>
      <c r="E72" s="320">
        <f t="shared" si="21"/>
        <v>34.410605999683717</v>
      </c>
      <c r="F72" s="320">
        <f t="shared" si="21"/>
        <v>35.005746367309854</v>
      </c>
      <c r="G72" s="320">
        <f t="shared" si="21"/>
        <v>33.273407087200688</v>
      </c>
      <c r="H72" s="320">
        <f t="shared" si="21"/>
        <v>30.280075308652812</v>
      </c>
      <c r="I72" s="320">
        <f t="shared" si="21"/>
        <v>29.223119137260305</v>
      </c>
      <c r="J72" s="320">
        <f t="shared" si="21"/>
        <v>29.536418993568113</v>
      </c>
      <c r="K72" s="320">
        <f t="shared" si="21"/>
        <v>31.340516934491937</v>
      </c>
      <c r="L72" s="320">
        <f t="shared" si="21"/>
        <v>27.70208543067174</v>
      </c>
      <c r="M72" s="320">
        <f t="shared" si="21"/>
        <v>24.924492419182684</v>
      </c>
      <c r="N72" s="320">
        <f t="shared" si="21"/>
        <v>25.658072416930917</v>
      </c>
      <c r="O72" s="320">
        <f t="shared" si="21"/>
        <v>25.663413278733458</v>
      </c>
      <c r="P72" s="320">
        <f t="shared" si="21"/>
        <v>22.437509136768153</v>
      </c>
      <c r="Q72" s="320">
        <f t="shared" si="21"/>
        <v>21.349572942242169</v>
      </c>
      <c r="R72" s="320">
        <f t="shared" si="21"/>
        <v>21.233046283665818</v>
      </c>
      <c r="S72" s="320">
        <f t="shared" si="21"/>
        <v>20.862461114388751</v>
      </c>
      <c r="T72" s="320">
        <f t="shared" si="21"/>
        <v>21.155617032714069</v>
      </c>
      <c r="U72" s="320">
        <f t="shared" si="21"/>
        <v>21.009449719205385</v>
      </c>
      <c r="V72" s="320">
        <f t="shared" si="21"/>
        <v>23.12910004145062</v>
      </c>
      <c r="W72" s="320">
        <f t="shared" si="21"/>
        <v>21.759846802709635</v>
      </c>
      <c r="X72" s="320">
        <f t="shared" si="21"/>
        <v>19.940487487099581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0.76520058270661262</v>
      </c>
      <c r="C73" s="330">
        <f>IF(C$6=0,0,C$6/TRE!C$5*1000)</f>
        <v>0.69047566546911288</v>
      </c>
      <c r="D73" s="330">
        <f>IF(D$6=0,0,D$6/TRE!D$5*1000)</f>
        <v>0.61696654786675953</v>
      </c>
      <c r="E73" s="330">
        <f>IF(E$6=0,0,E$6/TRE!E$5*1000)</f>
        <v>0.71015350515088849</v>
      </c>
      <c r="F73" s="330">
        <f>IF(F$6=0,0,F$6/TRE!F$5*1000)</f>
        <v>0.69500012025962166</v>
      </c>
      <c r="G73" s="330">
        <f>IF(G$6=0,0,G$6/TRE!G$5*1000)</f>
        <v>0.68685004662981208</v>
      </c>
      <c r="H73" s="330">
        <f>IF(H$6=0,0,H$6/TRE!H$5*1000)</f>
        <v>0.63243258169963823</v>
      </c>
      <c r="I73" s="330">
        <f>IF(I$6=0,0,I$6/TRE!I$5*1000)</f>
        <v>0.62327817774840621</v>
      </c>
      <c r="J73" s="330">
        <f>IF(J$6=0,0,J$6/TRE!J$5*1000)</f>
        <v>0.6628272639260423</v>
      </c>
      <c r="K73" s="330">
        <f>IF(K$6=0,0,K$6/TRE!K$5*1000)</f>
        <v>0.69978584193996973</v>
      </c>
      <c r="L73" s="330">
        <f>IF(L$6=0,0,L$6/TRE!L$5*1000)</f>
        <v>0.57441941741298308</v>
      </c>
      <c r="M73" s="330">
        <f>IF(M$6=0,0,M$6/TRE!M$5*1000)</f>
        <v>0.61668212811511702</v>
      </c>
      <c r="N73" s="330">
        <f>IF(N$6=0,0,N$6/TRE!N$5*1000)</f>
        <v>0.58069067097236726</v>
      </c>
      <c r="O73" s="330">
        <f>IF(O$6=0,0,O$6/TRE!O$5*1000)</f>
        <v>0.55284515456545347</v>
      </c>
      <c r="P73" s="330">
        <f>IF(P$6=0,0,P$6/TRE!P$5*1000)</f>
        <v>0.51546226938856043</v>
      </c>
      <c r="Q73" s="330">
        <f>IF(Q$6=0,0,Q$6/TRE!Q$5*1000)</f>
        <v>0.50628510067399191</v>
      </c>
      <c r="R73" s="330">
        <f>IF(R$6=0,0,R$6/TRE!R$5*1000)</f>
        <v>0.44770722387634404</v>
      </c>
      <c r="S73" s="330">
        <f>IF(S$6=0,0,S$6/TRE!S$5*1000)</f>
        <v>0.46684634694464539</v>
      </c>
      <c r="T73" s="330">
        <f>IF(T$6=0,0,T$6/TRE!T$5*1000)</f>
        <v>0.47787878955132246</v>
      </c>
      <c r="U73" s="330">
        <f>IF(U$6=0,0,U$6/TRE!U$5*1000)</f>
        <v>0.47409118626494307</v>
      </c>
      <c r="V73" s="330">
        <f>IF(V$6=0,0,V$6/TRE!V$5*1000)</f>
        <v>0.56933161578133984</v>
      </c>
      <c r="W73" s="330">
        <f>IF(W$6=0,0,W$6/TRE!W$5*1000)</f>
        <v>0.53929458829083587</v>
      </c>
      <c r="X73" s="330">
        <f>IF(X$6=0,0,X$6/TRE!X$5*1000)</f>
        <v>0.49677460537655405</v>
      </c>
      <c r="Y73" s="330">
        <f>IF(Y$6=0,0,Y$6/TRE!Y$5*1000)</f>
        <v>0.48324689784107744</v>
      </c>
      <c r="DA73" s="67"/>
    </row>
    <row r="74" spans="1:105" ht="12" customHeight="1" x14ac:dyDescent="0.25">
      <c r="A74" s="173" t="s">
        <v>92</v>
      </c>
      <c r="B74" s="331">
        <f>IF(B$7=0,0,B$7/TRE!B$5*1000)</f>
        <v>1.0406727924809935</v>
      </c>
      <c r="C74" s="331">
        <f>IF(C$7=0,0,C$7/TRE!C$5*1000)</f>
        <v>0.93904690503799382</v>
      </c>
      <c r="D74" s="331">
        <f>IF(D$7=0,0,D$7/TRE!D$5*1000)</f>
        <v>0.83907450509879278</v>
      </c>
      <c r="E74" s="331">
        <f>IF(E$7=0,0,E$7/TRE!E$5*1000)</f>
        <v>0.96580876700520779</v>
      </c>
      <c r="F74" s="331">
        <f>IF(F$7=0,0,F$7/TRE!F$5*1000)</f>
        <v>0.945200163553085</v>
      </c>
      <c r="G74" s="331">
        <f>IF(G$7=0,0,G$7/TRE!G$5*1000)</f>
        <v>0.93411606341654496</v>
      </c>
      <c r="H74" s="331">
        <f>IF(H$7=0,0,H$7/TRE!H$5*1000)</f>
        <v>0.86010831111150776</v>
      </c>
      <c r="I74" s="331">
        <f>IF(I$7=0,0,I$7/TRE!I$5*1000)</f>
        <v>0.84765832173783262</v>
      </c>
      <c r="J74" s="331">
        <f>IF(J$7=0,0,J$7/TRE!J$5*1000)</f>
        <v>0.90144507893941717</v>
      </c>
      <c r="K74" s="331">
        <f>IF(K$7=0,0,K$7/TRE!K$5*1000)</f>
        <v>0.95170874503835878</v>
      </c>
      <c r="L74" s="331">
        <f>IF(L$7=0,0,L$7/TRE!L$5*1000)</f>
        <v>0.7812104076816565</v>
      </c>
      <c r="M74" s="331">
        <f>IF(M$7=0,0,M$7/TRE!M$5*1000)</f>
        <v>0.83868769423655953</v>
      </c>
      <c r="N74" s="331">
        <f>IF(N$7=0,0,N$7/TRE!N$5*1000)</f>
        <v>0.78973931252241991</v>
      </c>
      <c r="O74" s="331">
        <f>IF(O$7=0,0,O$7/TRE!O$5*1000)</f>
        <v>0.75186941020901632</v>
      </c>
      <c r="P74" s="331">
        <f>IF(P$7=0,0,P$7/TRE!P$5*1000)</f>
        <v>0.70102868636844229</v>
      </c>
      <c r="Q74" s="331">
        <f>IF(Q$7=0,0,Q$7/TRE!Q$5*1000)</f>
        <v>0.68854773691662918</v>
      </c>
      <c r="R74" s="331">
        <f>IF(R$7=0,0,R$7/TRE!R$5*1000)</f>
        <v>0.60888182447182793</v>
      </c>
      <c r="S74" s="331">
        <f>IF(S$7=0,0,S$7/TRE!S$5*1000)</f>
        <v>0.63491103184471787</v>
      </c>
      <c r="T74" s="331">
        <f>IF(T$7=0,0,T$7/TRE!T$5*1000)</f>
        <v>0.64991515378979858</v>
      </c>
      <c r="U74" s="331">
        <f>IF(U$7=0,0,U$7/TRE!U$5*1000)</f>
        <v>0.64476401332032252</v>
      </c>
      <c r="V74" s="331">
        <f>IF(V$7=0,0,V$7/TRE!V$5*1000)</f>
        <v>0.77429099746262253</v>
      </c>
      <c r="W74" s="331">
        <f>IF(W$7=0,0,W$7/TRE!W$5*1000)</f>
        <v>0.73344064007553711</v>
      </c>
      <c r="X74" s="331">
        <f>IF(X$7=0,0,X$7/TRE!X$5*1000)</f>
        <v>0.6756134633121138</v>
      </c>
      <c r="Y74" s="331">
        <f>IF(Y$7=0,0,Y$7/TRE!Y$5*1000)</f>
        <v>0.65721578106386569</v>
      </c>
      <c r="DA74" s="177"/>
    </row>
    <row r="75" spans="1:105" ht="12" customHeight="1" x14ac:dyDescent="0.25">
      <c r="A75" s="173" t="s">
        <v>93</v>
      </c>
      <c r="B75" s="331">
        <f>IF(B$8=0,0,B$8/TRE!B$5*1000)</f>
        <v>1.2855369789471094</v>
      </c>
      <c r="C75" s="331">
        <f>IF(C$8=0,0,C$8/TRE!C$5*1000)</f>
        <v>1.1599991179881093</v>
      </c>
      <c r="D75" s="331">
        <f>IF(D$8=0,0,D$8/TRE!D$5*1000)</f>
        <v>1.036503800416156</v>
      </c>
      <c r="E75" s="331">
        <f>IF(E$8=0,0,E$8/TRE!E$5*1000)</f>
        <v>1.1930578886534922</v>
      </c>
      <c r="F75" s="331">
        <f>IF(F$8=0,0,F$8/TRE!F$5*1000)</f>
        <v>1.167600202036164</v>
      </c>
      <c r="G75" s="331">
        <f>IF(G$8=0,0,G$8/TRE!G$5*1000)</f>
        <v>1.1539080783380846</v>
      </c>
      <c r="H75" s="331">
        <f>IF(H$8=0,0,H$8/TRE!H$5*1000)</f>
        <v>1.0624867372553923</v>
      </c>
      <c r="I75" s="331">
        <f>IF(I$8=0,0,I$8/TRE!I$5*1000)</f>
        <v>1.0471073386173226</v>
      </c>
      <c r="J75" s="331">
        <f>IF(J$8=0,0,J$8/TRE!J$5*1000)</f>
        <v>1.1135498033957507</v>
      </c>
      <c r="K75" s="331">
        <f>IF(K$8=0,0,K$8/TRE!K$5*1000)</f>
        <v>1.1756402144591489</v>
      </c>
      <c r="L75" s="331">
        <f>IF(L$8=0,0,L$8/TRE!L$5*1000)</f>
        <v>0.96502462125381094</v>
      </c>
      <c r="M75" s="331">
        <f>IF(M$8=0,0,M$8/TRE!M$5*1000)</f>
        <v>1.0360259752333965</v>
      </c>
      <c r="N75" s="331">
        <f>IF(N$8=0,0,N$8/TRE!N$5*1000)</f>
        <v>0.97556032723357688</v>
      </c>
      <c r="O75" s="331">
        <f>IF(O$8=0,0,O$8/TRE!O$5*1000)</f>
        <v>0.92877985966996213</v>
      </c>
      <c r="P75" s="331">
        <f>IF(P$8=0,0,P$8/TRE!P$5*1000)</f>
        <v>0.86597661257278125</v>
      </c>
      <c r="Q75" s="331">
        <f>IF(Q$8=0,0,Q$8/TRE!Q$5*1000)</f>
        <v>0.85055896913230611</v>
      </c>
      <c r="R75" s="331">
        <f>IF(R$8=0,0,R$8/TRE!R$5*1000)</f>
        <v>0.75214813611225795</v>
      </c>
      <c r="S75" s="331">
        <f>IF(S$8=0,0,S$8/TRE!S$5*1000)</f>
        <v>0.78430186286700432</v>
      </c>
      <c r="T75" s="331">
        <f>IF(T$8=0,0,T$8/TRE!T$5*1000)</f>
        <v>0.80283636644622158</v>
      </c>
      <c r="U75" s="331">
        <f>IF(U$8=0,0,U$8/TRE!U$5*1000)</f>
        <v>0.7964731929251041</v>
      </c>
      <c r="V75" s="331">
        <f>IF(V$8=0,0,V$8/TRE!V$5*1000)</f>
        <v>0.95647711451265105</v>
      </c>
      <c r="W75" s="331">
        <f>IF(W$8=0,0,W$8/TRE!W$5*1000)</f>
        <v>0.90601490832860465</v>
      </c>
      <c r="X75" s="331">
        <f>IF(X$8=0,0,X$8/TRE!X$5*1000)</f>
        <v>0.83458133703261095</v>
      </c>
      <c r="Y75" s="331">
        <f>IF(Y$8=0,0,Y$8/TRE!Y$5*1000)</f>
        <v>0.81185478837301028</v>
      </c>
      <c r="DA75" s="177"/>
    </row>
    <row r="76" spans="1:105" ht="12" customHeight="1" x14ac:dyDescent="0.25">
      <c r="A76" s="173" t="s">
        <v>94</v>
      </c>
      <c r="B76" s="331">
        <f>IF(B$9=0,0,B$9/TRE!B$5*1000)</f>
        <v>0.7958086060148768</v>
      </c>
      <c r="C76" s="331">
        <f>IF(C$9=0,0,C$9/TRE!C$5*1000)</f>
        <v>0.71809469208787735</v>
      </c>
      <c r="D76" s="331">
        <f>IF(D$9=0,0,D$9/TRE!D$5*1000)</f>
        <v>0.64164520978142969</v>
      </c>
      <c r="E76" s="331">
        <f>IF(E$9=0,0,E$9/TRE!E$5*1000)</f>
        <v>0.73855964535692353</v>
      </c>
      <c r="F76" s="331">
        <f>IF(F$9=0,0,F$9/TRE!F$5*1000)</f>
        <v>0.72280012507000624</v>
      </c>
      <c r="G76" s="331">
        <f>IF(G$9=0,0,G$9/TRE!G$5*1000)</f>
        <v>0.71432404849500475</v>
      </c>
      <c r="H76" s="331">
        <f>IF(H$9=0,0,H$9/TRE!H$5*1000)</f>
        <v>0.65772988496762352</v>
      </c>
      <c r="I76" s="331">
        <f>IF(I$9=0,0,I$9/TRE!I$5*1000)</f>
        <v>0.64820930485834249</v>
      </c>
      <c r="J76" s="331">
        <f>IF(J$9=0,0,J$9/TRE!J$5*1000)</f>
        <v>0.68934035448308362</v>
      </c>
      <c r="K76" s="331">
        <f>IF(K$9=0,0,K$9/TRE!K$5*1000)</f>
        <v>0.727777275617568</v>
      </c>
      <c r="L76" s="331">
        <f>IF(L$9=0,0,L$9/TRE!L$5*1000)</f>
        <v>0.59739619410950207</v>
      </c>
      <c r="M76" s="331">
        <f>IF(M$9=0,0,M$9/TRE!M$5*1000)</f>
        <v>0.64134941323972194</v>
      </c>
      <c r="N76" s="331">
        <f>IF(N$9=0,0,N$9/TRE!N$5*1000)</f>
        <v>0.60391829781126194</v>
      </c>
      <c r="O76" s="331">
        <f>IF(O$9=0,0,O$9/TRE!O$5*1000)</f>
        <v>0.5749589607480714</v>
      </c>
      <c r="P76" s="331">
        <f>IF(P$9=0,0,P$9/TRE!P$5*1000)</f>
        <v>0.53608076016410267</v>
      </c>
      <c r="Q76" s="331">
        <f>IF(Q$9=0,0,Q$9/TRE!Q$5*1000)</f>
        <v>0.52653650470095148</v>
      </c>
      <c r="R76" s="331">
        <f>IF(R$9=0,0,R$9/TRE!R$5*1000)</f>
        <v>0.46561551283139779</v>
      </c>
      <c r="S76" s="331">
        <f>IF(S$9=0,0,S$9/TRE!S$5*1000)</f>
        <v>0.48552020082243108</v>
      </c>
      <c r="T76" s="331">
        <f>IF(T$9=0,0,T$9/TRE!T$5*1000)</f>
        <v>0.49699394113337547</v>
      </c>
      <c r="U76" s="331">
        <f>IF(U$9=0,0,U$9/TRE!U$5*1000)</f>
        <v>0.49305483371554087</v>
      </c>
      <c r="V76" s="331">
        <f>IF(V$9=0,0,V$9/TRE!V$5*1000)</f>
        <v>0.59210488041259357</v>
      </c>
      <c r="W76" s="331">
        <f>IF(W$9=0,0,W$9/TRE!W$5*1000)</f>
        <v>0.56086637182246946</v>
      </c>
      <c r="X76" s="331">
        <f>IF(X$9=0,0,X$9/TRE!X$5*1000)</f>
        <v>0.51664558959161622</v>
      </c>
      <c r="Y76" s="331">
        <f>IF(Y$9=0,0,Y$9/TRE!Y$5*1000)</f>
        <v>0.50257677375472043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0.93010207691070534</v>
      </c>
      <c r="C77" s="332">
        <f>IF(C$10=0,0,C$10/TRE!C$5*1000)</f>
        <v>0.87996625222909086</v>
      </c>
      <c r="D77" s="332">
        <f>IF(D$10=0,0,D$10/TRE!D$5*1000)</f>
        <v>0.88418015380455162</v>
      </c>
      <c r="E77" s="332">
        <f>IF(E$10=0,0,E$10/TRE!E$5*1000)</f>
        <v>0.91635743332031572</v>
      </c>
      <c r="F77" s="332">
        <f>IF(F$10=0,0,F$10/TRE!F$5*1000)</f>
        <v>0.93260022345182436</v>
      </c>
      <c r="G77" s="332">
        <f>IF(G$10=0,0,G$10/TRE!G$5*1000)</f>
        <v>0.92991616234211971</v>
      </c>
      <c r="H77" s="332">
        <f>IF(H$10=0,0,H$10/TRE!H$5*1000)</f>
        <v>0.83654681059360947</v>
      </c>
      <c r="I77" s="332">
        <f>IF(I$10=0,0,I$10/TRE!I$5*1000)</f>
        <v>0.80738934973260656</v>
      </c>
      <c r="J77" s="332">
        <f>IF(J$10=0,0,J$10/TRE!J$5*1000)</f>
        <v>0.80459216799752586</v>
      </c>
      <c r="K77" s="332">
        <f>IF(K$10=0,0,K$10/TRE!K$5*1000)</f>
        <v>0.85503469028473122</v>
      </c>
      <c r="L77" s="332">
        <f>IF(L$10=0,0,L$10/TRE!L$5*1000)</f>
        <v>0.72358342020298927</v>
      </c>
      <c r="M77" s="332">
        <f>IF(M$10=0,0,M$10/TRE!M$5*1000)</f>
        <v>0.66538288306840421</v>
      </c>
      <c r="N77" s="332">
        <f>IF(N$10=0,0,N$10/TRE!N$5*1000)</f>
        <v>0.69007767342142667</v>
      </c>
      <c r="O77" s="332">
        <f>IF(O$10=0,0,O$10/TRE!O$5*1000)</f>
        <v>0.69239096687122015</v>
      </c>
      <c r="P77" s="332">
        <f>IF(P$10=0,0,P$10/TRE!P$5*1000)</f>
        <v>0.59940404694462657</v>
      </c>
      <c r="Q77" s="332">
        <f>IF(Q$10=0,0,Q$10/TRE!Q$5*1000)</f>
        <v>0.55415043890409754</v>
      </c>
      <c r="R77" s="332">
        <f>IF(R$10=0,0,R$10/TRE!R$5*1000)</f>
        <v>0.52834885001684151</v>
      </c>
      <c r="S77" s="332">
        <f>IF(S$10=0,0,S$10/TRE!S$5*1000)</f>
        <v>0.55413163521764941</v>
      </c>
      <c r="T77" s="332">
        <f>IF(T$10=0,0,T$10/TRE!T$5*1000)</f>
        <v>0.56612766470812159</v>
      </c>
      <c r="U77" s="332">
        <f>IF(U$10=0,0,U$10/TRE!U$5*1000)</f>
        <v>0.55899281639368015</v>
      </c>
      <c r="V77" s="332">
        <f>IF(V$10=0,0,V$10/TRE!V$5*1000)</f>
        <v>0.62385180078849578</v>
      </c>
      <c r="W77" s="332">
        <f>IF(W$10=0,0,W$10/TRE!W$5*1000)</f>
        <v>0.59852416900909944</v>
      </c>
      <c r="X77" s="332">
        <f>IF(X$10=0,0,X$10/TRE!X$5*1000)</f>
        <v>0.55597883509586399</v>
      </c>
      <c r="Y77" s="332">
        <f>IF(Y$10=0,0,Y$10/TRE!Y$5*1000)</f>
        <v>0.53706833824168232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6.2182359279428772</v>
      </c>
      <c r="C78" s="348">
        <f>IF(C$16=0,0,C$16/TRE!C$5*1000)</f>
        <v>6.2621843651949183</v>
      </c>
      <c r="D78" s="348">
        <f>IF(D$16=0,0,D$16/TRE!D$5*1000)</f>
        <v>6.1583101934684175</v>
      </c>
      <c r="E78" s="348">
        <f>IF(E$16=0,0,E$16/TRE!E$5*1000)</f>
        <v>6.2754359617378643</v>
      </c>
      <c r="F78" s="348">
        <f>IF(F$16=0,0,F$16/TRE!F$5*1000)</f>
        <v>6.4195982918318961</v>
      </c>
      <c r="G78" s="348">
        <f>IF(G$16=0,0,G$16/TRE!G$5*1000)</f>
        <v>6.0272343855507753</v>
      </c>
      <c r="H78" s="348">
        <f>IF(H$16=0,0,H$16/TRE!H$5*1000)</f>
        <v>5.4220626612548743</v>
      </c>
      <c r="I78" s="348">
        <f>IF(I$16=0,0,I$16/TRE!I$5*1000)</f>
        <v>5.2330791186372636</v>
      </c>
      <c r="J78" s="348">
        <f>IF(J$16=0,0,J$16/TRE!J$5*1000)</f>
        <v>5.2149492370209991</v>
      </c>
      <c r="K78" s="348">
        <f>IF(K$16=0,0,K$16/TRE!K$5*1000)</f>
        <v>5.5418915111047404</v>
      </c>
      <c r="L78" s="348">
        <f>IF(L$16=0,0,L$16/TRE!L$5*1000)</f>
        <v>4.6898925383527059</v>
      </c>
      <c r="M78" s="348">
        <f>IF(M$16=0,0,M$16/TRE!M$5*1000)</f>
        <v>4.3126668347026191</v>
      </c>
      <c r="N78" s="348">
        <f>IF(N$16=0,0,N$16/TRE!N$5*1000)</f>
        <v>4.4727256610648034</v>
      </c>
      <c r="O78" s="348">
        <f>IF(O$16=0,0,O$16/TRE!O$5*1000)</f>
        <v>4.487719229720871</v>
      </c>
      <c r="P78" s="348">
        <f>IF(P$16=0,0,P$16/TRE!P$5*1000)</f>
        <v>3.8850262301966536</v>
      </c>
      <c r="Q78" s="348">
        <f>IF(Q$16=0,0,Q$16/TRE!Q$5*1000)</f>
        <v>3.5917158077117435</v>
      </c>
      <c r="R78" s="348">
        <f>IF(R$16=0,0,R$16/TRE!R$5*1000)</f>
        <v>3.4244832871461934</v>
      </c>
      <c r="S78" s="348">
        <f>IF(S$16=0,0,S$16/TRE!S$5*1000)</f>
        <v>3.5915939319662442</v>
      </c>
      <c r="T78" s="348">
        <f>IF(T$16=0,0,T$16/TRE!T$5*1000)</f>
        <v>3.6201577340966486</v>
      </c>
      <c r="U78" s="348">
        <f>IF(U$16=0,0,U$16/TRE!U$5*1000)</f>
        <v>3.5688188163564907</v>
      </c>
      <c r="V78" s="348">
        <f>IF(V$16=0,0,V$16/TRE!V$5*1000)</f>
        <v>3.9767078567256458</v>
      </c>
      <c r="W78" s="348">
        <f>IF(W$16=0,0,W$16/TRE!W$5*1000)</f>
        <v>3.7564130148853856</v>
      </c>
      <c r="X78" s="348">
        <f>IF(X$16=0,0,X$16/TRE!X$5*1000)</f>
        <v>3.4640918552953313</v>
      </c>
      <c r="Y78" s="348">
        <f>IF(Y$16=0,0,Y$16/TRE!Y$5*1000)</f>
        <v>3.3420605369836984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3.0769768044719474</v>
      </c>
      <c r="C79" s="348">
        <f>IF(C$24=0,0,C$24/TRE!C$5*1000)</f>
        <v>2.9644644835393619</v>
      </c>
      <c r="D79" s="348">
        <f>IF(D$24=0,0,D$24/TRE!D$5*1000)</f>
        <v>2.8711465794905826</v>
      </c>
      <c r="E79" s="348">
        <f>IF(E$24=0,0,E$24/TRE!E$5*1000)</f>
        <v>3.0515756265613749</v>
      </c>
      <c r="F79" s="348">
        <f>IF(F$24=0,0,F$24/TRE!F$5*1000)</f>
        <v>3.1001322239057876</v>
      </c>
      <c r="G79" s="348">
        <f>IF(G$24=0,0,G$24/TRE!G$5*1000)</f>
        <v>3.0199798319442404</v>
      </c>
      <c r="H79" s="348">
        <f>IF(H$24=0,0,H$24/TRE!H$5*1000)</f>
        <v>2.7302205151332828</v>
      </c>
      <c r="I79" s="348">
        <f>IF(I$24=0,0,I$24/TRE!I$5*1000)</f>
        <v>2.6380645815556583</v>
      </c>
      <c r="J79" s="348">
        <f>IF(J$24=0,0,J$24/TRE!J$5*1000)</f>
        <v>2.6377640310832891</v>
      </c>
      <c r="K79" s="348">
        <f>IF(K$24=0,0,K$24/TRE!K$5*1000)</f>
        <v>2.8031442893420264</v>
      </c>
      <c r="L79" s="348">
        <f>IF(L$24=0,0,L$24/TRE!L$5*1000)</f>
        <v>2.3993097697770955</v>
      </c>
      <c r="M79" s="348">
        <f>IF(M$24=0,0,M$24/TRE!M$5*1000)</f>
        <v>2.0924173109637159</v>
      </c>
      <c r="N79" s="348">
        <f>IF(N$24=0,0,N$24/TRE!N$5*1000)</f>
        <v>2.2657939529830813</v>
      </c>
      <c r="O79" s="348">
        <f>IF(O$24=0,0,O$24/TRE!O$5*1000)</f>
        <v>2.2788826813483043</v>
      </c>
      <c r="P79" s="348">
        <f>IF(P$24=0,0,P$24/TRE!P$5*1000)</f>
        <v>1.9641047801521849</v>
      </c>
      <c r="Q79" s="348">
        <f>IF(Q$24=0,0,Q$24/TRE!Q$5*1000)</f>
        <v>1.7735561050818915</v>
      </c>
      <c r="R79" s="348">
        <f>IF(R$24=0,0,R$24/TRE!R$5*1000)</f>
        <v>1.7635971854384715</v>
      </c>
      <c r="S79" s="348">
        <f>IF(S$24=0,0,S$24/TRE!S$5*1000)</f>
        <v>1.8168365990457203</v>
      </c>
      <c r="T79" s="348">
        <f>IF(T$24=0,0,T$24/TRE!T$5*1000)</f>
        <v>1.8231105115108088</v>
      </c>
      <c r="U79" s="348">
        <f>IF(U$24=0,0,U$24/TRE!U$5*1000)</f>
        <v>1.803344118967128</v>
      </c>
      <c r="V79" s="348">
        <f>IF(V$24=0,0,V$24/TRE!V$5*1000)</f>
        <v>1.905743677156543</v>
      </c>
      <c r="W79" s="348">
        <f>IF(W$24=0,0,W$24/TRE!W$5*1000)</f>
        <v>1.805592864106502</v>
      </c>
      <c r="X79" s="348">
        <f>IF(X$24=0,0,X$24/TRE!X$5*1000)</f>
        <v>1.6690114023570872</v>
      </c>
      <c r="Y79" s="348">
        <f>IF(Y$24=0,0,Y$24/TRE!Y$5*1000)</f>
        <v>1.562845978912814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8.8831941827755383</v>
      </c>
      <c r="C80" s="348">
        <f>IF(C$27=0,0,C$27/TRE!C$5*1000)</f>
        <v>8.9459776645641753</v>
      </c>
      <c r="D80" s="348">
        <f>IF(D$27=0,0,D$27/TRE!D$5*1000)</f>
        <v>8.7975859906691696</v>
      </c>
      <c r="E80" s="348">
        <f>IF(E$27=0,0,E$27/TRE!E$5*1000)</f>
        <v>8.9649085167683769</v>
      </c>
      <c r="F80" s="348">
        <f>IF(F$27=0,0,F$27/TRE!F$5*1000)</f>
        <v>9.1708547026169942</v>
      </c>
      <c r="G80" s="348">
        <f>IF(G$27=0,0,G$27/TRE!G$5*1000)</f>
        <v>8.6103348365011083</v>
      </c>
      <c r="H80" s="348">
        <f>IF(H$27=0,0,H$27/TRE!H$5*1000)</f>
        <v>7.7458038017926798</v>
      </c>
      <c r="I80" s="348">
        <f>IF(I$27=0,0,I$27/TRE!I$5*1000)</f>
        <v>7.4758273123389474</v>
      </c>
      <c r="J80" s="348">
        <f>IF(J$27=0,0,J$27/TRE!J$5*1000)</f>
        <v>7.4499274814585732</v>
      </c>
      <c r="K80" s="348">
        <f>IF(K$27=0,0,K$27/TRE!K$5*1000)</f>
        <v>7.9169878730067733</v>
      </c>
      <c r="L80" s="348">
        <f>IF(L$27=0,0,L$27/TRE!L$5*1000)</f>
        <v>6.6998464833610081</v>
      </c>
      <c r="M80" s="348">
        <f>IF(M$27=0,0,M$27/TRE!M$5*1000)</f>
        <v>6.1609526210037409</v>
      </c>
      <c r="N80" s="348">
        <f>IF(N$27=0,0,N$27/TRE!N$5*1000)</f>
        <v>6.3896080872354322</v>
      </c>
      <c r="O80" s="348">
        <f>IF(O$27=0,0,O$27/TRE!O$5*1000)</f>
        <v>6.4110274710298158</v>
      </c>
      <c r="P80" s="348">
        <f>IF(P$27=0,0,P$27/TRE!P$5*1000)</f>
        <v>5.5500374717095067</v>
      </c>
      <c r="Q80" s="348">
        <f>IF(Q$27=0,0,Q$27/TRE!Q$5*1000)</f>
        <v>5.1310225824453486</v>
      </c>
      <c r="R80" s="348">
        <f>IF(R$27=0,0,R$27/TRE!R$5*1000)</f>
        <v>4.8921189816374193</v>
      </c>
      <c r="S80" s="348">
        <f>IF(S$27=0,0,S$27/TRE!S$5*1000)</f>
        <v>5.1308484742374931</v>
      </c>
      <c r="T80" s="348">
        <f>IF(T$27=0,0,T$27/TRE!T$5*1000)</f>
        <v>5.1716539058523541</v>
      </c>
      <c r="U80" s="348">
        <f>IF(U$27=0,0,U$27/TRE!U$5*1000)</f>
        <v>5.0983125947949866</v>
      </c>
      <c r="V80" s="348">
        <f>IF(V$27=0,0,V$27/TRE!V$5*1000)</f>
        <v>5.6810112238937762</v>
      </c>
      <c r="W80" s="348">
        <f>IF(W$27=0,0,W$27/TRE!W$5*1000)</f>
        <v>5.3663043069791234</v>
      </c>
      <c r="X80" s="348">
        <f>IF(X$27=0,0,X$27/TRE!X$5*1000)</f>
        <v>4.9487026504219038</v>
      </c>
      <c r="Y80" s="348">
        <f>IF(Y$27=0,0,Y$27/TRE!Y$5*1000)</f>
        <v>4.7743721956909955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5.4895703076462388</v>
      </c>
      <c r="C81" s="348">
        <f>IF(C$35=0,0,C$35/TRE!C$5*1000)</f>
        <v>5.7407027292803248</v>
      </c>
      <c r="D81" s="348">
        <f>IF(D$35=0,0,D$35/TRE!D$5*1000)</f>
        <v>5.7444759977228221</v>
      </c>
      <c r="E81" s="348">
        <f>IF(E$35=0,0,E$35/TRE!E$5*1000)</f>
        <v>5.8777663266021474</v>
      </c>
      <c r="F81" s="348">
        <f>IF(F$35=0,0,F$35/TRE!F$5*1000)</f>
        <v>6.2569679966851721</v>
      </c>
      <c r="G81" s="348">
        <f>IF(G$35=0,0,G$35/TRE!G$5*1000)</f>
        <v>5.667362239045926</v>
      </c>
      <c r="H81" s="348">
        <f>IF(H$35=0,0,H$35/TRE!H$5*1000)</f>
        <v>5.2413820999223892</v>
      </c>
      <c r="I81" s="348">
        <f>IF(I$35=0,0,I$35/TRE!I$5*1000)</f>
        <v>4.884899857931428</v>
      </c>
      <c r="J81" s="348">
        <f>IF(J$35=0,0,J$35/TRE!J$5*1000)</f>
        <v>4.72603392338383</v>
      </c>
      <c r="K81" s="348">
        <f>IF(K$35=0,0,K$35/TRE!K$5*1000)</f>
        <v>5.0350274543547924</v>
      </c>
      <c r="L81" s="348">
        <f>IF(L$35=0,0,L$35/TRE!L$5*1000)</f>
        <v>5.6471267920967163</v>
      </c>
      <c r="M81" s="348">
        <f>IF(M$35=0,0,M$35/TRE!M$5*1000)</f>
        <v>3.5958222746476798</v>
      </c>
      <c r="N81" s="348">
        <f>IF(N$35=0,0,N$35/TRE!N$5*1000)</f>
        <v>4.2151968783180136</v>
      </c>
      <c r="O81" s="348">
        <f>IF(O$35=0,0,O$35/TRE!O$5*1000)</f>
        <v>4.5343440660748611</v>
      </c>
      <c r="P81" s="348">
        <f>IF(P$35=0,0,P$35/TRE!P$5*1000)</f>
        <v>3.670738008248899</v>
      </c>
      <c r="Q81" s="348">
        <f>IF(Q$35=0,0,Q$35/TRE!Q$5*1000)</f>
        <v>3.6514288207224106</v>
      </c>
      <c r="R81" s="348">
        <f>IF(R$35=0,0,R$35/TRE!R$5*1000)</f>
        <v>4.7459466564996582</v>
      </c>
      <c r="S81" s="348">
        <f>IF(S$35=0,0,S$35/TRE!S$5*1000)</f>
        <v>3.6391958187437226</v>
      </c>
      <c r="T81" s="348">
        <f>IF(T$35=0,0,T$35/TRE!T$5*1000)</f>
        <v>3.6998527587519554</v>
      </c>
      <c r="U81" s="348">
        <f>IF(U$35=0,0,U$35/TRE!U$5*1000)</f>
        <v>3.7549994613543709</v>
      </c>
      <c r="V81" s="348">
        <f>IF(V$35=0,0,V$35/TRE!V$5*1000)</f>
        <v>3.4662636582481707</v>
      </c>
      <c r="W81" s="348">
        <f>IF(W$35=0,0,W$35/TRE!W$5*1000)</f>
        <v>3.1518872248758196</v>
      </c>
      <c r="X81" s="348">
        <f>IF(X$35=0,0,X$35/TRE!X$5*1000)</f>
        <v>2.7798796624783284</v>
      </c>
      <c r="Y81" s="348">
        <f>IF(Y$35=0,0,Y$35/TRE!Y$5*1000)</f>
        <v>2.6626449834069961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3.6729627969917389</v>
      </c>
      <c r="C82" s="348">
        <f>IF(C$46=0,0,C$46/TRE!C$5*1000)</f>
        <v>3.3142831942517419</v>
      </c>
      <c r="D82" s="348">
        <f>IF(D$46=0,0,D$46/TRE!D$5*1000)</f>
        <v>2.9614394297604463</v>
      </c>
      <c r="E82" s="348">
        <f>IF(E$46=0,0,E$46/TRE!E$5*1000)</f>
        <v>3.408736824724262</v>
      </c>
      <c r="F82" s="348">
        <f>IF(F$46=0,0,F$46/TRE!F$5*1000)</f>
        <v>3.3360005772461836</v>
      </c>
      <c r="G82" s="348">
        <f>IF(G$46=0,0,G$46/TRE!G$5*1000)</f>
        <v>3.2968802238230985</v>
      </c>
      <c r="H82" s="348">
        <f>IF(H$46=0,0,H$46/TRE!H$5*1000)</f>
        <v>3.0356763921582637</v>
      </c>
      <c r="I82" s="348">
        <f>IF(I$46=0,0,I$46/TRE!I$5*1000)</f>
        <v>2.9917352531923491</v>
      </c>
      <c r="J82" s="348">
        <f>IF(J$46=0,0,J$46/TRE!J$5*1000)</f>
        <v>3.1815708668450013</v>
      </c>
      <c r="K82" s="348">
        <f>IF(K$46=0,0,K$46/TRE!K$5*1000)</f>
        <v>3.3589720413118531</v>
      </c>
      <c r="L82" s="348">
        <f>IF(L$46=0,0,L$46/TRE!L$5*1000)</f>
        <v>2.7572132035823165</v>
      </c>
      <c r="M82" s="348">
        <f>IF(M$46=0,0,M$46/TRE!M$5*1000)</f>
        <v>2.9600742149525621</v>
      </c>
      <c r="N82" s="348">
        <f>IF(N$46=0,0,N$46/TRE!N$5*1000)</f>
        <v>2.7873152206673635</v>
      </c>
      <c r="O82" s="348">
        <f>IF(O$46=0,0,O$46/TRE!O$5*1000)</f>
        <v>2.6536567419141757</v>
      </c>
      <c r="P82" s="348">
        <f>IF(P$46=0,0,P$46/TRE!P$5*1000)</f>
        <v>2.4742188930650886</v>
      </c>
      <c r="Q82" s="348">
        <f>IF(Q$46=0,0,Q$46/TRE!Q$5*1000)</f>
        <v>2.43016848323516</v>
      </c>
      <c r="R82" s="348">
        <f>IF(R$46=0,0,R$46/TRE!R$5*1000)</f>
        <v>2.1489946746064512</v>
      </c>
      <c r="S82" s="348">
        <f>IF(S$46=0,0,S$46/TRE!S$5*1000)</f>
        <v>2.2408624653342972</v>
      </c>
      <c r="T82" s="348">
        <f>IF(T$46=0,0,T$46/TRE!T$5*1000)</f>
        <v>2.2938181898463474</v>
      </c>
      <c r="U82" s="348">
        <f>IF(U$46=0,0,U$46/TRE!U$5*1000)</f>
        <v>2.2756376940717269</v>
      </c>
      <c r="V82" s="348">
        <f>IF(V$46=0,0,V$46/TRE!V$5*1000)</f>
        <v>2.7327917557504322</v>
      </c>
      <c r="W82" s="348">
        <f>IF(W$46=0,0,W$46/TRE!W$5*1000)</f>
        <v>2.5886140237960134</v>
      </c>
      <c r="X82" s="348">
        <f>IF(X$46=0,0,X$46/TRE!X$5*1000)</f>
        <v>2.3845181058074605</v>
      </c>
      <c r="Y82" s="348">
        <f>IF(Y$46=0,0,Y$46/TRE!Y$5*1000)</f>
        <v>2.3195851096371727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2.4871676218292893</v>
      </c>
      <c r="C83" s="333">
        <f>IF(C$47=0,0,C$47/TRE!C$5*1000)</f>
        <v>2.2442856913953149</v>
      </c>
      <c r="D83" s="333">
        <f>IF(D$47=0,0,D$47/TRE!D$5*1000)</f>
        <v>2.0053555319812668</v>
      </c>
      <c r="E83" s="333">
        <f>IF(E$47=0,0,E$47/TRE!E$5*1000)</f>
        <v>2.3082455038028602</v>
      </c>
      <c r="F83" s="333">
        <f>IF(F$47=0,0,F$47/TRE!F$5*1000)</f>
        <v>2.2589917406531193</v>
      </c>
      <c r="G83" s="333">
        <f>IF(G$47=0,0,G$47/TRE!G$5*1000)</f>
        <v>2.2325011711139719</v>
      </c>
      <c r="H83" s="333">
        <f>IF(H$47=0,0,H$47/TRE!H$5*1000)</f>
        <v>2.0556255127635485</v>
      </c>
      <c r="I83" s="333">
        <f>IF(I$47=0,0,I$47/TRE!I$5*1000)</f>
        <v>2.0258705209101509</v>
      </c>
      <c r="J83" s="333">
        <f>IF(J$47=0,0,J$47/TRE!J$5*1000)</f>
        <v>2.1544187850345997</v>
      </c>
      <c r="K83" s="333">
        <f>IF(K$47=0,0,K$47/TRE!K$5*1000)</f>
        <v>2.2745469980319708</v>
      </c>
      <c r="L83" s="333">
        <f>IF(L$47=0,0,L$47/TRE!L$5*1000)</f>
        <v>1.8670625828409564</v>
      </c>
      <c r="M83" s="333">
        <f>IF(M$47=0,0,M$47/TRE!M$5*1000)</f>
        <v>2.0044310690191613</v>
      </c>
      <c r="N83" s="333">
        <f>IF(N$47=0,0,N$47/TRE!N$5*1000)</f>
        <v>1.8874463347011721</v>
      </c>
      <c r="O83" s="333">
        <f>IF(O$47=0,0,O$47/TRE!O$5*1000)</f>
        <v>1.796938736581704</v>
      </c>
      <c r="P83" s="333">
        <f>IF(P$47=0,0,P$47/TRE!P$5*1000)</f>
        <v>1.675431377957306</v>
      </c>
      <c r="Q83" s="333">
        <f>IF(Q$47=0,0,Q$47/TRE!Q$5*1000)</f>
        <v>1.6456023927176395</v>
      </c>
      <c r="R83" s="333">
        <f>IF(R$47=0,0,R$47/TRE!R$5*1000)</f>
        <v>1.4552039510289525</v>
      </c>
      <c r="S83" s="333">
        <f>IF(S$47=0,0,S$47/TRE!S$5*1000)</f>
        <v>1.5174127473648233</v>
      </c>
      <c r="T83" s="333">
        <f>IF(T$47=0,0,T$47/TRE!T$5*1000)</f>
        <v>1.5532720170271122</v>
      </c>
      <c r="U83" s="333">
        <f>IF(U$47=0,0,U$47/TRE!U$5*1000)</f>
        <v>1.5409609910410946</v>
      </c>
      <c r="V83" s="333">
        <f>IF(V$47=0,0,V$47/TRE!V$5*1000)</f>
        <v>1.850525460718347</v>
      </c>
      <c r="W83" s="333">
        <f>IF(W$47=0,0,W$47/TRE!W$5*1000)</f>
        <v>1.7528946905402469</v>
      </c>
      <c r="X83" s="333">
        <f>IF(X$47=0,0,X$47/TRE!X$5*1000)</f>
        <v>1.6146899803307093</v>
      </c>
      <c r="Y83" s="333">
        <f>IF(Y$47=0,0,Y$47/TRE!Y$5*1000)</f>
        <v>1.5707202331295183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5.6510392365169473</v>
      </c>
      <c r="C5" s="223">
        <v>7.0549793360906792</v>
      </c>
      <c r="D5" s="223">
        <v>8.538012328208179</v>
      </c>
      <c r="E5" s="223">
        <v>7.0088722777910544</v>
      </c>
      <c r="F5" s="223">
        <v>6.7844027239809126</v>
      </c>
      <c r="G5" s="223">
        <v>5.7702600200750283</v>
      </c>
      <c r="H5" s="223">
        <v>5.8283095711596307</v>
      </c>
      <c r="I5" s="223">
        <v>5.513352803731971</v>
      </c>
      <c r="J5" s="223">
        <v>4.1110856801229456</v>
      </c>
      <c r="K5" s="223">
        <v>3.576132466527286</v>
      </c>
      <c r="L5" s="223">
        <v>3.2940519378314441</v>
      </c>
      <c r="M5" s="223">
        <v>2.0422099739397628</v>
      </c>
      <c r="N5" s="223">
        <v>1.854056592309089</v>
      </c>
      <c r="O5" s="223">
        <v>1.938271631036494</v>
      </c>
      <c r="P5" s="223">
        <v>2.2310184423792192</v>
      </c>
      <c r="Q5" s="223">
        <v>2.3804856384610291</v>
      </c>
      <c r="R5" s="223">
        <v>2.3471704651043148</v>
      </c>
      <c r="S5" s="223">
        <v>2.1480815537089528</v>
      </c>
      <c r="T5" s="223">
        <v>2.8964153068113339</v>
      </c>
      <c r="U5" s="223">
        <v>2.3790283939630328</v>
      </c>
      <c r="V5" s="223">
        <v>3.719724591198815</v>
      </c>
      <c r="W5" s="223">
        <v>4.1733910257807638</v>
      </c>
      <c r="X5" s="223">
        <v>3.9586094236287499</v>
      </c>
      <c r="Y5" s="223">
        <v>4.1543269223482593</v>
      </c>
      <c r="DA5" s="89" t="s">
        <v>2444</v>
      </c>
    </row>
    <row r="6" spans="1:105" ht="12" customHeight="1" x14ac:dyDescent="0.25">
      <c r="A6" s="55" t="s">
        <v>91</v>
      </c>
      <c r="B6" s="259">
        <v>0.10882490277959141</v>
      </c>
      <c r="C6" s="259">
        <v>0.1280206888515828</v>
      </c>
      <c r="D6" s="259">
        <v>0.1452746447088189</v>
      </c>
      <c r="E6" s="259">
        <v>0.1280422737150769</v>
      </c>
      <c r="F6" s="259">
        <v>0.1192053491144188</v>
      </c>
      <c r="G6" s="259">
        <v>0.1039403058026534</v>
      </c>
      <c r="H6" s="259">
        <v>0.1057221976300351</v>
      </c>
      <c r="I6" s="259">
        <v>0.1022597499206175</v>
      </c>
      <c r="J6" s="259">
        <v>7.9657522023881447E-2</v>
      </c>
      <c r="K6" s="259">
        <v>6.9001785434831681E-2</v>
      </c>
      <c r="L6" s="259">
        <v>5.7914436882853138E-2</v>
      </c>
      <c r="M6" s="259">
        <v>4.2653288454685093E-2</v>
      </c>
      <c r="N6" s="259">
        <v>3.597836255455341E-2</v>
      </c>
      <c r="O6" s="259">
        <v>3.5890675113927108E-2</v>
      </c>
      <c r="P6" s="259">
        <v>4.3750196156120441E-2</v>
      </c>
      <c r="Q6" s="259">
        <v>4.7108822444794189E-2</v>
      </c>
      <c r="R6" s="259">
        <v>4.1082417477993037E-2</v>
      </c>
      <c r="S6" s="259">
        <v>4.1100775446763688E-2</v>
      </c>
      <c r="T6" s="259">
        <v>5.5951582332633219E-2</v>
      </c>
      <c r="U6" s="259">
        <v>4.5817757452130597E-2</v>
      </c>
      <c r="V6" s="259">
        <v>7.7348100970522665E-2</v>
      </c>
      <c r="W6" s="259">
        <v>8.7098363163286938E-2</v>
      </c>
      <c r="X6" s="259">
        <v>8.3515185763145816E-2</v>
      </c>
      <c r="Y6" s="259">
        <v>8.8211430410166561E-2</v>
      </c>
      <c r="DA6" s="67" t="s">
        <v>2445</v>
      </c>
    </row>
    <row r="7" spans="1:105" ht="12" customHeight="1" x14ac:dyDescent="0.25">
      <c r="A7" s="173" t="s">
        <v>92</v>
      </c>
      <c r="B7" s="224">
        <v>3.8377153318448001E-2</v>
      </c>
      <c r="C7" s="224">
        <v>4.5146556335007353E-2</v>
      </c>
      <c r="D7" s="224">
        <v>5.1231172010005772E-2</v>
      </c>
      <c r="E7" s="224">
        <v>4.5154168247304158E-2</v>
      </c>
      <c r="F7" s="224">
        <v>4.203782261683861E-2</v>
      </c>
      <c r="G7" s="224">
        <v>3.6654597889545462E-2</v>
      </c>
      <c r="H7" s="224">
        <v>3.7282982883325932E-2</v>
      </c>
      <c r="I7" s="224">
        <v>3.6061949064710427E-2</v>
      </c>
      <c r="J7" s="224">
        <v>2.809126273119399E-2</v>
      </c>
      <c r="K7" s="224">
        <v>2.4333512194745562E-2</v>
      </c>
      <c r="L7" s="224">
        <v>2.0423553495897549E-2</v>
      </c>
      <c r="M7" s="224">
        <v>1.504170230114295E-2</v>
      </c>
      <c r="N7" s="224">
        <v>1.268778653264044E-2</v>
      </c>
      <c r="O7" s="224">
        <v>1.265686351532487E-2</v>
      </c>
      <c r="P7" s="224">
        <v>1.54285273196723E-2</v>
      </c>
      <c r="Q7" s="224">
        <v>1.661294846527038E-2</v>
      </c>
      <c r="R7" s="224">
        <v>1.4487733909936479E-2</v>
      </c>
      <c r="S7" s="224">
        <v>1.449420785628637E-2</v>
      </c>
      <c r="T7" s="224">
        <v>1.973135191251392E-2</v>
      </c>
      <c r="U7" s="224">
        <v>1.615765378636878E-2</v>
      </c>
      <c r="V7" s="224">
        <v>2.7276844306937689E-2</v>
      </c>
      <c r="W7" s="224">
        <v>3.0715278870253049E-2</v>
      </c>
      <c r="X7" s="224">
        <v>2.9451669669232919E-2</v>
      </c>
      <c r="Y7" s="224">
        <v>3.1107802560108849E-2</v>
      </c>
      <c r="DA7" s="177" t="s">
        <v>2446</v>
      </c>
    </row>
    <row r="8" spans="1:105" ht="12" customHeight="1" x14ac:dyDescent="0.25">
      <c r="A8" s="173" t="s">
        <v>93</v>
      </c>
      <c r="B8" s="224">
        <v>0.25622919603618471</v>
      </c>
      <c r="C8" s="224">
        <v>0.30142584410919682</v>
      </c>
      <c r="D8" s="224">
        <v>0.34205043576812483</v>
      </c>
      <c r="E8" s="224">
        <v>0.30147666586118899</v>
      </c>
      <c r="F8" s="224">
        <v>0.28067004873564982</v>
      </c>
      <c r="G8" s="224">
        <v>0.2447283692548691</v>
      </c>
      <c r="H8" s="224">
        <v>0.2489238493213955</v>
      </c>
      <c r="I8" s="224">
        <v>0.2407714855678689</v>
      </c>
      <c r="J8" s="224">
        <v>0.18755434009210559</v>
      </c>
      <c r="K8" s="224">
        <v>0.16246531405442191</v>
      </c>
      <c r="L8" s="224">
        <v>0.136360053832869</v>
      </c>
      <c r="M8" s="224">
        <v>0.1004275448899645</v>
      </c>
      <c r="N8" s="224">
        <v>8.4711372825415798E-2</v>
      </c>
      <c r="O8" s="224">
        <v>8.4504911970958135E-2</v>
      </c>
      <c r="P8" s="224">
        <v>0.1030102237739873</v>
      </c>
      <c r="Q8" s="224">
        <v>0.1109181390741814</v>
      </c>
      <c r="R8" s="224">
        <v>9.6728915282643962E-2</v>
      </c>
      <c r="S8" s="224">
        <v>9.6772139282471345E-2</v>
      </c>
      <c r="T8" s="224">
        <v>0.1317384954349953</v>
      </c>
      <c r="U8" s="224">
        <v>0.107878315130845</v>
      </c>
      <c r="V8" s="224">
        <v>0.18211678779757581</v>
      </c>
      <c r="W8" s="224">
        <v>0.20507386636123809</v>
      </c>
      <c r="X8" s="224">
        <v>0.19663724348317599</v>
      </c>
      <c r="Y8" s="224">
        <v>0.2076945930379237</v>
      </c>
      <c r="DA8" s="177" t="s">
        <v>2447</v>
      </c>
    </row>
    <row r="9" spans="1:105" ht="12" customHeight="1" x14ac:dyDescent="0.25">
      <c r="A9" s="173" t="s">
        <v>94</v>
      </c>
      <c r="B9" s="224">
        <v>0.1121447672732183</v>
      </c>
      <c r="C9" s="224">
        <v>0.13192614916914289</v>
      </c>
      <c r="D9" s="224">
        <v>0.14970646244974431</v>
      </c>
      <c r="E9" s="224">
        <v>0.13194839251079851</v>
      </c>
      <c r="F9" s="224">
        <v>0.12284188446494319</v>
      </c>
      <c r="G9" s="224">
        <v>0.1071111584464627</v>
      </c>
      <c r="H9" s="224">
        <v>0.1089474095175295</v>
      </c>
      <c r="I9" s="224">
        <v>0.10537933472352071</v>
      </c>
      <c r="J9" s="224">
        <v>8.2087592460544187E-2</v>
      </c>
      <c r="K9" s="224">
        <v>7.1106786878535402E-2</v>
      </c>
      <c r="L9" s="224">
        <v>5.9681202372781392E-2</v>
      </c>
      <c r="M9" s="224">
        <v>4.3954490057078743E-2</v>
      </c>
      <c r="N9" s="224">
        <v>3.7075935677367153E-2</v>
      </c>
      <c r="O9" s="224">
        <v>3.698557320176965E-2</v>
      </c>
      <c r="P9" s="224">
        <v>4.508486054908651E-2</v>
      </c>
      <c r="Q9" s="224">
        <v>4.8545946696472143E-2</v>
      </c>
      <c r="R9" s="224">
        <v>4.2335697339623432E-2</v>
      </c>
      <c r="S9" s="224">
        <v>4.2354615345363E-2</v>
      </c>
      <c r="T9" s="224">
        <v>5.7658468043568022E-2</v>
      </c>
      <c r="U9" s="224">
        <v>4.7215495858118552E-2</v>
      </c>
      <c r="V9" s="224">
        <v>7.9707719104816679E-2</v>
      </c>
      <c r="W9" s="224">
        <v>8.9755427455863929E-2</v>
      </c>
      <c r="X9" s="224">
        <v>8.606293993348739E-2</v>
      </c>
      <c r="Y9" s="224">
        <v>9.0902450464132312E-2</v>
      </c>
      <c r="DA9" s="177" t="s">
        <v>2448</v>
      </c>
    </row>
    <row r="10" spans="1:105" ht="12" customHeight="1" x14ac:dyDescent="0.25">
      <c r="A10" s="56" t="s">
        <v>95</v>
      </c>
      <c r="B10" s="260">
        <v>0.20336952042963749</v>
      </c>
      <c r="C10" s="260">
        <v>0.24913188136295819</v>
      </c>
      <c r="D10" s="260">
        <v>0.30412967332452912</v>
      </c>
      <c r="E10" s="260">
        <v>0.25026752549117159</v>
      </c>
      <c r="F10" s="260">
        <v>0.24001789677145549</v>
      </c>
      <c r="G10" s="260">
        <v>0.20888404625209711</v>
      </c>
      <c r="H10" s="260">
        <v>0.2088477276191017</v>
      </c>
      <c r="I10" s="260">
        <v>0.19874696530101599</v>
      </c>
      <c r="J10" s="260">
        <v>0.14791670770558951</v>
      </c>
      <c r="K10" s="260">
        <v>0.12868356585087451</v>
      </c>
      <c r="L10" s="260">
        <v>0.1110038701570223</v>
      </c>
      <c r="M10" s="260">
        <v>7.4588583961676599E-2</v>
      </c>
      <c r="N10" s="260">
        <v>6.6025443921299387E-2</v>
      </c>
      <c r="O10" s="260">
        <v>6.8249234747080723E-2</v>
      </c>
      <c r="P10" s="260">
        <v>7.9314167520229989E-2</v>
      </c>
      <c r="Q10" s="260">
        <v>8.3552019559559473E-2</v>
      </c>
      <c r="R10" s="260">
        <v>7.5909918099243232E-2</v>
      </c>
      <c r="S10" s="260">
        <v>7.5278788180270478E-2</v>
      </c>
      <c r="T10" s="260">
        <v>0.1035936594549544</v>
      </c>
      <c r="U10" s="260">
        <v>8.4994287849306641E-2</v>
      </c>
      <c r="V10" s="260">
        <v>0.13847711462587561</v>
      </c>
      <c r="W10" s="260">
        <v>0.15920197271957251</v>
      </c>
      <c r="X10" s="260">
        <v>0.1537893183673735</v>
      </c>
      <c r="Y10" s="260">
        <v>0.16336634140456049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3.5951770036739661E-2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2.5724808025547352E-3</v>
      </c>
      <c r="T11" s="226">
        <v>5.0409427853632931E-3</v>
      </c>
      <c r="U11" s="226">
        <v>2.5391011493436271E-3</v>
      </c>
      <c r="V11" s="226">
        <v>4.2210458873173607E-3</v>
      </c>
      <c r="W11" s="226">
        <v>2.0241540309814329E-3</v>
      </c>
      <c r="X11" s="226">
        <v>1.9660023304620329E-3</v>
      </c>
      <c r="Y11" s="226">
        <v>3.9313832468830462E-3</v>
      </c>
      <c r="DA11" s="69" t="s">
        <v>2450</v>
      </c>
    </row>
    <row r="12" spans="1:105" ht="12" customHeight="1" x14ac:dyDescent="0.25">
      <c r="A12" s="37" t="s">
        <v>35</v>
      </c>
      <c r="B12" s="226">
        <v>0.10427360675182459</v>
      </c>
      <c r="C12" s="226">
        <v>0.13556498977476469</v>
      </c>
      <c r="D12" s="226">
        <v>0.17311721523972939</v>
      </c>
      <c r="E12" s="226">
        <v>0.1454978805622841</v>
      </c>
      <c r="F12" s="226">
        <v>0.1501199395950997</v>
      </c>
      <c r="G12" s="226">
        <v>0.14130256525552379</v>
      </c>
      <c r="H12" s="226">
        <v>0.135258483436863</v>
      </c>
      <c r="I12" s="226">
        <v>0.12439826654005059</v>
      </c>
      <c r="J12" s="226">
        <v>7.9259998601613757E-2</v>
      </c>
      <c r="K12" s="226">
        <v>7.0278989032532477E-2</v>
      </c>
      <c r="L12" s="226">
        <v>6.2219771048069181E-2</v>
      </c>
      <c r="M12" s="226">
        <v>2.0701175929043879E-2</v>
      </c>
      <c r="N12" s="226">
        <v>3.2523758092721421E-2</v>
      </c>
      <c r="O12" s="226">
        <v>3.8926981572913827E-2</v>
      </c>
      <c r="P12" s="226">
        <v>3.5647582285013399E-2</v>
      </c>
      <c r="Q12" s="226">
        <v>2.3261903362314498E-2</v>
      </c>
      <c r="R12" s="226">
        <v>3.2646858905678727E-2</v>
      </c>
      <c r="S12" s="226">
        <v>3.3347099832802297E-2</v>
      </c>
      <c r="T12" s="226">
        <v>3.9331752287290751E-2</v>
      </c>
      <c r="U12" s="226">
        <v>3.2373976386461507E-2</v>
      </c>
      <c r="V12" s="226">
        <v>2.981439585148888E-2</v>
      </c>
      <c r="W12" s="226">
        <v>3.60426966502101E-2</v>
      </c>
      <c r="X12" s="226">
        <v>3.6703369373630911E-2</v>
      </c>
      <c r="Y12" s="226">
        <v>2.8011594051857599E-2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3.5786616803312439E-3</v>
      </c>
      <c r="U14" s="226">
        <v>3.2575287951709599E-3</v>
      </c>
      <c r="V14" s="226">
        <v>5.6247302988752714E-3</v>
      </c>
      <c r="W14" s="226">
        <v>1.220512037385149E-2</v>
      </c>
      <c r="X14" s="226">
        <v>1.435747153756659E-2</v>
      </c>
      <c r="Y14" s="226">
        <v>1.6681920894085239E-2</v>
      </c>
      <c r="DA14" s="69" t="s">
        <v>2453</v>
      </c>
    </row>
    <row r="15" spans="1:105" ht="12" customHeight="1" x14ac:dyDescent="0.25">
      <c r="A15" s="37" t="s">
        <v>40</v>
      </c>
      <c r="B15" s="226">
        <v>9.9095913677812897E-2</v>
      </c>
      <c r="C15" s="226">
        <v>0.1135668915881935</v>
      </c>
      <c r="D15" s="226">
        <v>9.5060688048060005E-2</v>
      </c>
      <c r="E15" s="226">
        <v>0.1047696449288875</v>
      </c>
      <c r="F15" s="226">
        <v>8.9897957176355819E-2</v>
      </c>
      <c r="G15" s="226">
        <v>6.7581480996573226E-2</v>
      </c>
      <c r="H15" s="226">
        <v>7.3589244182238722E-2</v>
      </c>
      <c r="I15" s="226">
        <v>7.4348698760965407E-2</v>
      </c>
      <c r="J15" s="226">
        <v>6.8656709103975727E-2</v>
      </c>
      <c r="K15" s="226">
        <v>5.8404576818341991E-2</v>
      </c>
      <c r="L15" s="226">
        <v>4.8784099108953073E-2</v>
      </c>
      <c r="M15" s="226">
        <v>5.3887408032632721E-2</v>
      </c>
      <c r="N15" s="226">
        <v>3.3501685828577973E-2</v>
      </c>
      <c r="O15" s="226">
        <v>2.9322253174166899E-2</v>
      </c>
      <c r="P15" s="226">
        <v>4.3666585235216597E-2</v>
      </c>
      <c r="Q15" s="226">
        <v>6.0290116197244982E-2</v>
      </c>
      <c r="R15" s="226">
        <v>4.3263059193564497E-2</v>
      </c>
      <c r="S15" s="226">
        <v>3.9359207544913427E-2</v>
      </c>
      <c r="T15" s="226">
        <v>5.5642302701969071E-2</v>
      </c>
      <c r="U15" s="226">
        <v>4.6823681518330537E-2</v>
      </c>
      <c r="V15" s="226">
        <v>9.8816942588194068E-2</v>
      </c>
      <c r="W15" s="226">
        <v>0.1089300016645295</v>
      </c>
      <c r="X15" s="226">
        <v>0.100762475125714</v>
      </c>
      <c r="Y15" s="226">
        <v>0.1147414432117347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1.0246654651197429</v>
      </c>
      <c r="C16" s="261">
        <f t="shared" si="0"/>
        <v>1.2878800198242435</v>
      </c>
      <c r="D16" s="261">
        <f t="shared" si="0"/>
        <v>1.5780305645468871</v>
      </c>
      <c r="E16" s="261">
        <f t="shared" si="0"/>
        <v>1.2666108541602852</v>
      </c>
      <c r="F16" s="261">
        <f t="shared" si="0"/>
        <v>1.2209089146280978</v>
      </c>
      <c r="G16" s="261">
        <f t="shared" si="0"/>
        <v>1.0423492848127709</v>
      </c>
      <c r="H16" s="261">
        <f t="shared" si="0"/>
        <v>1.0420562346757229</v>
      </c>
      <c r="I16" s="261">
        <f t="shared" si="0"/>
        <v>0.99157775315712882</v>
      </c>
      <c r="J16" s="261">
        <f t="shared" si="0"/>
        <v>0.73773066039435053</v>
      </c>
      <c r="K16" s="261">
        <f t="shared" si="0"/>
        <v>0.64183048635704254</v>
      </c>
      <c r="L16" s="261">
        <f t="shared" si="0"/>
        <v>0.55367974436847178</v>
      </c>
      <c r="M16" s="261">
        <f t="shared" si="0"/>
        <v>0.37165069575596221</v>
      </c>
      <c r="N16" s="261">
        <f t="shared" si="0"/>
        <v>0.3292471098745533</v>
      </c>
      <c r="O16" s="261">
        <f t="shared" si="0"/>
        <v>0.3404350175553878</v>
      </c>
      <c r="P16" s="261">
        <f t="shared" si="0"/>
        <v>0.39545002249698757</v>
      </c>
      <c r="Q16" s="261">
        <f t="shared" si="0"/>
        <v>0.41631394163797791</v>
      </c>
      <c r="R16" s="261">
        <f t="shared" si="0"/>
        <v>0.37844956278143971</v>
      </c>
      <c r="S16" s="261">
        <f t="shared" si="0"/>
        <v>0.3756841954453502</v>
      </c>
      <c r="T16" s="261">
        <f t="shared" si="0"/>
        <v>0.50645383595899807</v>
      </c>
      <c r="U16" s="261">
        <f t="shared" si="0"/>
        <v>0.4143778929041424</v>
      </c>
      <c r="V16" s="261">
        <f t="shared" si="0"/>
        <v>0.67419407596938408</v>
      </c>
      <c r="W16" s="261">
        <f t="shared" si="0"/>
        <v>0.75799792960917278</v>
      </c>
      <c r="X16" s="261">
        <f t="shared" si="0"/>
        <v>0.72457454262839738</v>
      </c>
      <c r="Y16" s="261">
        <f t="shared" si="0"/>
        <v>0.76328289973584407</v>
      </c>
      <c r="DA16" s="70"/>
    </row>
    <row r="17" spans="1:105" ht="12" customHeight="1" x14ac:dyDescent="0.25">
      <c r="A17" s="60" t="s">
        <v>2404</v>
      </c>
      <c r="B17" s="329">
        <v>0.59926007715581853</v>
      </c>
      <c r="C17" s="329">
        <v>0.90174474967263607</v>
      </c>
      <c r="D17" s="329">
        <v>1.228497683903385</v>
      </c>
      <c r="E17" s="329">
        <v>0.85505678914355099</v>
      </c>
      <c r="F17" s="329">
        <v>0.87301507791867683</v>
      </c>
      <c r="G17" s="329">
        <v>0.70596112310912362</v>
      </c>
      <c r="H17" s="329">
        <v>0.67576431259015501</v>
      </c>
      <c r="I17" s="329">
        <v>0.62150563084706045</v>
      </c>
      <c r="J17" s="329">
        <v>0.39599052946588609</v>
      </c>
      <c r="K17" s="329">
        <v>0.35112054716530278</v>
      </c>
      <c r="L17" s="329">
        <v>0.31085592373539972</v>
      </c>
      <c r="M17" s="329">
        <v>0.10342505376402621</v>
      </c>
      <c r="N17" s="329">
        <v>0.16249180437274119</v>
      </c>
      <c r="O17" s="329">
        <v>0.1944829209630228</v>
      </c>
      <c r="P17" s="329">
        <v>0.17809872864335119</v>
      </c>
      <c r="Q17" s="329">
        <v>0.1162186928002248</v>
      </c>
      <c r="R17" s="329">
        <v>0.1631068278014654</v>
      </c>
      <c r="S17" s="329">
        <v>0.17977295945427901</v>
      </c>
      <c r="T17" s="329">
        <v>0.2255073659752484</v>
      </c>
      <c r="U17" s="329">
        <v>0.17755622735920171</v>
      </c>
      <c r="V17" s="329">
        <v>0.1735919987023628</v>
      </c>
      <c r="W17" s="329">
        <v>0.19702631221799291</v>
      </c>
      <c r="X17" s="329">
        <v>0.20167284488930351</v>
      </c>
      <c r="Y17" s="329">
        <v>0.1854072072603947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0.14995701760264271</v>
      </c>
      <c r="C19" s="230">
        <v>0.31739704744498409</v>
      </c>
      <c r="D19" s="230">
        <v>0.32791036068502583</v>
      </c>
      <c r="E19" s="230">
        <v>0.15925935403875011</v>
      </c>
      <c r="F19" s="230">
        <v>0.16408144758346899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2.3443928297436599E-2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0.13594112427204061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1.3167661044971621E-2</v>
      </c>
      <c r="T20" s="230">
        <v>2.617422013982024E-2</v>
      </c>
      <c r="U20" s="230">
        <v>1.3206245713550309E-2</v>
      </c>
      <c r="V20" s="230">
        <v>2.198997854316866E-2</v>
      </c>
      <c r="W20" s="230">
        <v>1.0719645744183911E-2</v>
      </c>
      <c r="X20" s="230">
        <v>1.0491769738668491E-2</v>
      </c>
      <c r="Y20" s="230">
        <v>2.0361182603822889E-2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0.1216972196336773</v>
      </c>
      <c r="D21" s="230">
        <v>0.1257282621425802</v>
      </c>
      <c r="E21" s="230">
        <v>0.1221225583197631</v>
      </c>
      <c r="F21" s="230">
        <v>0.12582021491075371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0.44930305955317579</v>
      </c>
      <c r="C22" s="230">
        <v>0.46265048259397451</v>
      </c>
      <c r="D22" s="230">
        <v>0.63891793680373865</v>
      </c>
      <c r="E22" s="230">
        <v>0.5736748767850377</v>
      </c>
      <c r="F22" s="230">
        <v>0.58311341542445416</v>
      </c>
      <c r="G22" s="230">
        <v>0.70596112310912362</v>
      </c>
      <c r="H22" s="230">
        <v>0.67576431259015501</v>
      </c>
      <c r="I22" s="230">
        <v>0.62150563084706045</v>
      </c>
      <c r="J22" s="230">
        <v>0.39599052946588609</v>
      </c>
      <c r="K22" s="230">
        <v>0.35112054716530278</v>
      </c>
      <c r="L22" s="230">
        <v>0.31085592373539972</v>
      </c>
      <c r="M22" s="230">
        <v>0.10342505376402621</v>
      </c>
      <c r="N22" s="230">
        <v>0.16249180437274119</v>
      </c>
      <c r="O22" s="230">
        <v>0.1944829209630228</v>
      </c>
      <c r="P22" s="230">
        <v>0.17809872864335119</v>
      </c>
      <c r="Q22" s="230">
        <v>0.1162186928002248</v>
      </c>
      <c r="R22" s="230">
        <v>0.1631068278014654</v>
      </c>
      <c r="S22" s="230">
        <v>0.16660529840930741</v>
      </c>
      <c r="T22" s="230">
        <v>0.1993331458354281</v>
      </c>
      <c r="U22" s="230">
        <v>0.1643499816456514</v>
      </c>
      <c r="V22" s="230">
        <v>0.15160202015919419</v>
      </c>
      <c r="W22" s="230">
        <v>0.186306666473809</v>
      </c>
      <c r="X22" s="230">
        <v>0.19118107515063501</v>
      </c>
      <c r="Y22" s="230">
        <v>0.1416020963591352</v>
      </c>
      <c r="DA22" s="71" t="s">
        <v>2460</v>
      </c>
    </row>
    <row r="23" spans="1:105" ht="12" customHeight="1" x14ac:dyDescent="0.25">
      <c r="A23" s="60" t="s">
        <v>2411</v>
      </c>
      <c r="B23" s="329">
        <v>0.42540538796392441</v>
      </c>
      <c r="C23" s="329">
        <v>0.38613527015160748</v>
      </c>
      <c r="D23" s="329">
        <v>0.34953288064350202</v>
      </c>
      <c r="E23" s="329">
        <v>0.41155406501673431</v>
      </c>
      <c r="F23" s="329">
        <v>0.34789383670942109</v>
      </c>
      <c r="G23" s="329">
        <v>0.33638816170364721</v>
      </c>
      <c r="H23" s="329">
        <v>0.36629192208556799</v>
      </c>
      <c r="I23" s="329">
        <v>0.37007212231006831</v>
      </c>
      <c r="J23" s="329">
        <v>0.34174013092846439</v>
      </c>
      <c r="K23" s="329">
        <v>0.29070993919173982</v>
      </c>
      <c r="L23" s="329">
        <v>0.24282382063307201</v>
      </c>
      <c r="M23" s="329">
        <v>0.26822564199193599</v>
      </c>
      <c r="N23" s="329">
        <v>0.16675530550181211</v>
      </c>
      <c r="O23" s="329">
        <v>0.14595209659236499</v>
      </c>
      <c r="P23" s="329">
        <v>0.21735129385363641</v>
      </c>
      <c r="Q23" s="329">
        <v>0.30009524883775313</v>
      </c>
      <c r="R23" s="329">
        <v>0.2153427349799743</v>
      </c>
      <c r="S23" s="329">
        <v>0.19591123599107119</v>
      </c>
      <c r="T23" s="329">
        <v>0.28094646998374972</v>
      </c>
      <c r="U23" s="329">
        <v>0.23682166554494069</v>
      </c>
      <c r="V23" s="329">
        <v>0.50060207726702133</v>
      </c>
      <c r="W23" s="329">
        <v>0.56097161739117984</v>
      </c>
      <c r="X23" s="329">
        <v>0.5229016977390939</v>
      </c>
      <c r="Y23" s="329">
        <v>0.57787569247544934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0.42635087926788129</v>
      </c>
      <c r="C24" s="261">
        <f t="shared" si="1"/>
        <v>0.53355143544528716</v>
      </c>
      <c r="D24" s="261">
        <f t="shared" si="1"/>
        <v>0.6535132879416875</v>
      </c>
      <c r="E24" s="261">
        <f t="shared" si="1"/>
        <v>0.53407624466402348</v>
      </c>
      <c r="F24" s="261">
        <f t="shared" si="1"/>
        <v>0.51511624936824896</v>
      </c>
      <c r="G24" s="261">
        <f t="shared" si="1"/>
        <v>0.44306720657101661</v>
      </c>
      <c r="H24" s="261">
        <f t="shared" si="1"/>
        <v>0.44291346215183358</v>
      </c>
      <c r="I24" s="261">
        <f t="shared" si="1"/>
        <v>0.42047939459382155</v>
      </c>
      <c r="J24" s="261">
        <f t="shared" si="1"/>
        <v>0.30903950146404968</v>
      </c>
      <c r="K24" s="261">
        <f t="shared" si="1"/>
        <v>0.26935622807896736</v>
      </c>
      <c r="L24" s="261">
        <f t="shared" si="1"/>
        <v>0.23517892792876222</v>
      </c>
      <c r="M24" s="261">
        <f t="shared" si="1"/>
        <v>0.14250933556446582</v>
      </c>
      <c r="N24" s="261">
        <f t="shared" si="1"/>
        <v>0.13701621676903211</v>
      </c>
      <c r="O24" s="261">
        <f t="shared" si="1"/>
        <v>0.14393813967511132</v>
      </c>
      <c r="P24" s="261">
        <f t="shared" si="1"/>
        <v>0.1629376605802525</v>
      </c>
      <c r="Q24" s="261">
        <f t="shared" si="1"/>
        <v>0.16215556007019361</v>
      </c>
      <c r="R24" s="261">
        <f t="shared" si="1"/>
        <v>0.15786006485796955</v>
      </c>
      <c r="S24" s="261">
        <f t="shared" si="1"/>
        <v>0.15614004649967733</v>
      </c>
      <c r="T24" s="261">
        <f t="shared" si="1"/>
        <v>0.20861681876640481</v>
      </c>
      <c r="U24" s="261">
        <f t="shared" si="1"/>
        <v>0.17036088063683014</v>
      </c>
      <c r="V24" s="261">
        <f t="shared" si="1"/>
        <v>0.25518406421945899</v>
      </c>
      <c r="W24" s="261">
        <f t="shared" si="1"/>
        <v>0.28741007618138198</v>
      </c>
      <c r="X24" s="261">
        <f t="shared" si="1"/>
        <v>0.27647800854945981</v>
      </c>
      <c r="Y24" s="261">
        <f t="shared" si="1"/>
        <v>0.2818497737352364</v>
      </c>
      <c r="DA24" s="70"/>
    </row>
    <row r="25" spans="1:105" ht="12" customHeight="1" x14ac:dyDescent="0.25">
      <c r="A25" s="60" t="s">
        <v>2414</v>
      </c>
      <c r="B25" s="262">
        <v>0.29984400148767609</v>
      </c>
      <c r="C25" s="262">
        <v>0.38472982178681758</v>
      </c>
      <c r="D25" s="262">
        <v>0.48463427906295992</v>
      </c>
      <c r="E25" s="262">
        <v>0.38522953901265339</v>
      </c>
      <c r="F25" s="262">
        <v>0.37654230033649683</v>
      </c>
      <c r="G25" s="262">
        <v>0.32223857978836651</v>
      </c>
      <c r="H25" s="262">
        <v>0.32001342004174987</v>
      </c>
      <c r="I25" s="262">
        <v>0.30160438203127432</v>
      </c>
      <c r="J25" s="262">
        <v>0.21643914855255589</v>
      </c>
      <c r="K25" s="262">
        <v>0.18914296609884981</v>
      </c>
      <c r="L25" s="262">
        <v>0.16785449757032311</v>
      </c>
      <c r="M25" s="262">
        <v>9.2925699727093719E-2</v>
      </c>
      <c r="N25" s="262">
        <v>9.5192055219913113E-2</v>
      </c>
      <c r="O25" s="262">
        <v>0.10221591310641349</v>
      </c>
      <c r="P25" s="262">
        <v>0.1120788904218078</v>
      </c>
      <c r="Q25" s="262">
        <v>0.1073924507893774</v>
      </c>
      <c r="R25" s="262">
        <v>0.110102536626311</v>
      </c>
      <c r="S25" s="262">
        <v>0.10836117747880381</v>
      </c>
      <c r="T25" s="262">
        <v>0.14357416945570911</v>
      </c>
      <c r="U25" s="262">
        <v>0.1170986098319645</v>
      </c>
      <c r="V25" s="262">
        <v>0.1652683693180165</v>
      </c>
      <c r="W25" s="262">
        <v>0.18615988709671749</v>
      </c>
      <c r="X25" s="262">
        <v>0.17939319497946521</v>
      </c>
      <c r="Y25" s="262">
        <v>0.17930566516554969</v>
      </c>
      <c r="DA25" s="72" t="s">
        <v>2462</v>
      </c>
    </row>
    <row r="26" spans="1:105" ht="12" customHeight="1" x14ac:dyDescent="0.25">
      <c r="A26" s="60" t="s">
        <v>2416</v>
      </c>
      <c r="B26" s="262">
        <v>0.1265068777802052</v>
      </c>
      <c r="C26" s="262">
        <v>0.1488216136584696</v>
      </c>
      <c r="D26" s="262">
        <v>0.16887900887872759</v>
      </c>
      <c r="E26" s="262">
        <v>0.14884670565137009</v>
      </c>
      <c r="F26" s="262">
        <v>0.1385739490317521</v>
      </c>
      <c r="G26" s="262">
        <v>0.12082862678265011</v>
      </c>
      <c r="H26" s="262">
        <v>0.12290004211008369</v>
      </c>
      <c r="I26" s="262">
        <v>0.11887501256254721</v>
      </c>
      <c r="J26" s="262">
        <v>9.2600352911493808E-2</v>
      </c>
      <c r="K26" s="262">
        <v>8.0213261980117564E-2</v>
      </c>
      <c r="L26" s="262">
        <v>6.7324430358439116E-2</v>
      </c>
      <c r="M26" s="262">
        <v>4.9583635837372103E-2</v>
      </c>
      <c r="N26" s="262">
        <v>4.1824161549118992E-2</v>
      </c>
      <c r="O26" s="262">
        <v>4.172222656869784E-2</v>
      </c>
      <c r="P26" s="262">
        <v>5.0858770158444699E-2</v>
      </c>
      <c r="Q26" s="262">
        <v>5.4763109280816208E-2</v>
      </c>
      <c r="R26" s="262">
        <v>4.7757528231658533E-2</v>
      </c>
      <c r="S26" s="262">
        <v>4.7778869020873527E-2</v>
      </c>
      <c r="T26" s="262">
        <v>6.5042649310695713E-2</v>
      </c>
      <c r="U26" s="262">
        <v>5.326227080486564E-2</v>
      </c>
      <c r="V26" s="262">
        <v>8.9915694901442494E-2</v>
      </c>
      <c r="W26" s="262">
        <v>0.1012501890846645</v>
      </c>
      <c r="X26" s="262">
        <v>9.7084813569994613E-2</v>
      </c>
      <c r="Y26" s="262">
        <v>0.1025441085696867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1.254692406269073</v>
      </c>
      <c r="C27" s="261">
        <f t="shared" si="2"/>
        <v>1.5769959426419318</v>
      </c>
      <c r="D27" s="261">
        <f t="shared" si="2"/>
        <v>1.932282323934964</v>
      </c>
      <c r="E27" s="261">
        <f t="shared" si="2"/>
        <v>1.5509520663187164</v>
      </c>
      <c r="F27" s="261">
        <f t="shared" si="2"/>
        <v>1.4949905077078751</v>
      </c>
      <c r="G27" s="261">
        <f t="shared" si="2"/>
        <v>1.2763460630360461</v>
      </c>
      <c r="H27" s="261">
        <f t="shared" si="2"/>
        <v>1.2759872261335388</v>
      </c>
      <c r="I27" s="261">
        <f t="shared" si="2"/>
        <v>1.2141768406005657</v>
      </c>
      <c r="J27" s="261">
        <f t="shared" si="2"/>
        <v>0.90334366578900094</v>
      </c>
      <c r="K27" s="261">
        <f t="shared" si="2"/>
        <v>0.78591488125352149</v>
      </c>
      <c r="L27" s="261">
        <f t="shared" si="2"/>
        <v>0.67797519718588362</v>
      </c>
      <c r="M27" s="261">
        <f t="shared" si="2"/>
        <v>0.45508248459913742</v>
      </c>
      <c r="N27" s="261">
        <f t="shared" si="2"/>
        <v>0.40315972637700404</v>
      </c>
      <c r="O27" s="261">
        <f t="shared" si="2"/>
        <v>0.4168592051698628</v>
      </c>
      <c r="P27" s="261">
        <f t="shared" si="2"/>
        <v>0.48422451734325023</v>
      </c>
      <c r="Q27" s="261">
        <f t="shared" si="2"/>
        <v>0.50977217343425874</v>
      </c>
      <c r="R27" s="261">
        <f t="shared" si="2"/>
        <v>0.46340762789564061</v>
      </c>
      <c r="S27" s="261">
        <f t="shared" si="2"/>
        <v>0.46002146381063302</v>
      </c>
      <c r="T27" s="261">
        <f t="shared" si="2"/>
        <v>0.62014755423550771</v>
      </c>
      <c r="U27" s="261">
        <f t="shared" si="2"/>
        <v>0.50740150151527652</v>
      </c>
      <c r="V27" s="261">
        <f t="shared" si="2"/>
        <v>0.82554376649312322</v>
      </c>
      <c r="W27" s="261">
        <f t="shared" si="2"/>
        <v>0.92816073013368117</v>
      </c>
      <c r="X27" s="261">
        <f t="shared" si="2"/>
        <v>0.88723413383069094</v>
      </c>
      <c r="Y27" s="261">
        <f t="shared" si="2"/>
        <v>0.93463212212552316</v>
      </c>
      <c r="DA27" s="70"/>
    </row>
    <row r="28" spans="1:105" ht="12" customHeight="1" x14ac:dyDescent="0.25">
      <c r="A28" s="60" t="s">
        <v>2419</v>
      </c>
      <c r="B28" s="329">
        <v>0.73378784957855347</v>
      </c>
      <c r="C28" s="329">
        <v>1.1041772444971061</v>
      </c>
      <c r="D28" s="329">
        <v>1.5042828782490429</v>
      </c>
      <c r="E28" s="329">
        <v>1.0470083132370009</v>
      </c>
      <c r="F28" s="329">
        <v>1.0689980545942981</v>
      </c>
      <c r="G28" s="329">
        <v>0.86444219156219226</v>
      </c>
      <c r="H28" s="329">
        <v>0.82746650521243481</v>
      </c>
      <c r="I28" s="329">
        <v>0.76102730307803323</v>
      </c>
      <c r="J28" s="329">
        <v>0.48488636261128931</v>
      </c>
      <c r="K28" s="329">
        <v>0.42994352714118711</v>
      </c>
      <c r="L28" s="329">
        <v>0.38063990661477509</v>
      </c>
      <c r="M28" s="329">
        <v>0.1266429229763586</v>
      </c>
      <c r="N28" s="329">
        <v>0.19896955637478511</v>
      </c>
      <c r="O28" s="329">
        <v>0.23814235219961979</v>
      </c>
      <c r="P28" s="329">
        <v>0.21808007588981779</v>
      </c>
      <c r="Q28" s="329">
        <v>0.14230860342884669</v>
      </c>
      <c r="R28" s="329">
        <v>0.19972264628750869</v>
      </c>
      <c r="S28" s="329">
        <v>0.22013015443381101</v>
      </c>
      <c r="T28" s="329">
        <v>0.27613146854112031</v>
      </c>
      <c r="U28" s="329">
        <v>0.21741578860310401</v>
      </c>
      <c r="V28" s="329">
        <v>0.2125616310641176</v>
      </c>
      <c r="W28" s="329">
        <v>0.2412567088383587</v>
      </c>
      <c r="X28" s="329">
        <v>0.2469463406807797</v>
      </c>
      <c r="Y28" s="329">
        <v>0.227029233380075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0.18362083788078701</v>
      </c>
      <c r="C30" s="230">
        <v>0.38864944585100109</v>
      </c>
      <c r="D30" s="230">
        <v>0.40152289063472529</v>
      </c>
      <c r="E30" s="230">
        <v>0.19501145392499999</v>
      </c>
      <c r="F30" s="230">
        <v>0.20091605826547221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2.870685097645297E-2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0.16645851951678431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1.6123666585679531E-2</v>
      </c>
      <c r="T31" s="230">
        <v>3.20500654773309E-2</v>
      </c>
      <c r="U31" s="230">
        <v>1.6170913118633019E-2</v>
      </c>
      <c r="V31" s="230">
        <v>2.692650433857384E-2</v>
      </c>
      <c r="W31" s="230">
        <v>1.312609682961295E-2</v>
      </c>
      <c r="X31" s="230">
        <v>1.284706498612468E-2</v>
      </c>
      <c r="Y31" s="230">
        <v>2.4932060331211699E-2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0.14901700363307441</v>
      </c>
      <c r="D32" s="230">
        <v>0.15395297405213901</v>
      </c>
      <c r="E32" s="230">
        <v>0.14953782651399569</v>
      </c>
      <c r="F32" s="230">
        <v>0.15406556927847401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0.55016701169776649</v>
      </c>
      <c r="C33" s="230">
        <v>0.56651079501303014</v>
      </c>
      <c r="D33" s="230">
        <v>0.78234849404539419</v>
      </c>
      <c r="E33" s="230">
        <v>0.70245903279800526</v>
      </c>
      <c r="F33" s="230">
        <v>0.71401642705035195</v>
      </c>
      <c r="G33" s="230">
        <v>0.86444219156219226</v>
      </c>
      <c r="H33" s="230">
        <v>0.82746650521243481</v>
      </c>
      <c r="I33" s="230">
        <v>0.76102730307803323</v>
      </c>
      <c r="J33" s="230">
        <v>0.48488636261128931</v>
      </c>
      <c r="K33" s="230">
        <v>0.42994352714118711</v>
      </c>
      <c r="L33" s="230">
        <v>0.38063990661477509</v>
      </c>
      <c r="M33" s="230">
        <v>0.1266429229763586</v>
      </c>
      <c r="N33" s="230">
        <v>0.19896955637478511</v>
      </c>
      <c r="O33" s="230">
        <v>0.23814235219961979</v>
      </c>
      <c r="P33" s="230">
        <v>0.21808007588981779</v>
      </c>
      <c r="Q33" s="230">
        <v>0.14230860342884669</v>
      </c>
      <c r="R33" s="230">
        <v>0.19972264628750869</v>
      </c>
      <c r="S33" s="230">
        <v>0.2040064878481315</v>
      </c>
      <c r="T33" s="230">
        <v>0.24408140306378939</v>
      </c>
      <c r="U33" s="230">
        <v>0.20124487548447101</v>
      </c>
      <c r="V33" s="230">
        <v>0.1856351267255438</v>
      </c>
      <c r="W33" s="230">
        <v>0.22813061200874571</v>
      </c>
      <c r="X33" s="230">
        <v>0.23409927569465511</v>
      </c>
      <c r="Y33" s="230">
        <v>0.1733903220724104</v>
      </c>
      <c r="DA33" s="71" t="s">
        <v>2469</v>
      </c>
    </row>
    <row r="34" spans="1:105" ht="12" customHeight="1" x14ac:dyDescent="0.25">
      <c r="A34" s="60" t="s">
        <v>2426</v>
      </c>
      <c r="B34" s="329">
        <v>0.5209045566905196</v>
      </c>
      <c r="C34" s="329">
        <v>0.47281869814482558</v>
      </c>
      <c r="D34" s="329">
        <v>0.42799944568592102</v>
      </c>
      <c r="E34" s="329">
        <v>0.50394375308171535</v>
      </c>
      <c r="F34" s="329">
        <v>0.42599245311357697</v>
      </c>
      <c r="G34" s="329">
        <v>0.41190387147385382</v>
      </c>
      <c r="H34" s="329">
        <v>0.44852072092110401</v>
      </c>
      <c r="I34" s="329">
        <v>0.4531495375225324</v>
      </c>
      <c r="J34" s="329">
        <v>0.41845730317771163</v>
      </c>
      <c r="K34" s="329">
        <v>0.35597135411233438</v>
      </c>
      <c r="L34" s="329">
        <v>0.29733529057110852</v>
      </c>
      <c r="M34" s="329">
        <v>0.32843956162277882</v>
      </c>
      <c r="N34" s="329">
        <v>0.2041901700022189</v>
      </c>
      <c r="O34" s="329">
        <v>0.17871685297024301</v>
      </c>
      <c r="P34" s="329">
        <v>0.26614444145343241</v>
      </c>
      <c r="Q34" s="329">
        <v>0.36746357000541202</v>
      </c>
      <c r="R34" s="329">
        <v>0.26368498160813192</v>
      </c>
      <c r="S34" s="329">
        <v>0.23989130937682199</v>
      </c>
      <c r="T34" s="329">
        <v>0.34401608569438741</v>
      </c>
      <c r="U34" s="329">
        <v>0.28998571291217251</v>
      </c>
      <c r="V34" s="329">
        <v>0.61298213542900559</v>
      </c>
      <c r="W34" s="329">
        <v>0.68690402129532246</v>
      </c>
      <c r="X34" s="329">
        <v>0.64028779314991124</v>
      </c>
      <c r="Y34" s="329">
        <v>0.70760288874544819</v>
      </c>
      <c r="DA34" s="72" t="s">
        <v>2470</v>
      </c>
    </row>
    <row r="35" spans="1:105" ht="12" customHeight="1" x14ac:dyDescent="0.25">
      <c r="A35" s="57" t="s">
        <v>2428</v>
      </c>
      <c r="B35" s="261">
        <v>1.1287963831564649</v>
      </c>
      <c r="C35" s="261">
        <v>1.509706980315888</v>
      </c>
      <c r="D35" s="261">
        <v>1.9165796035818321</v>
      </c>
      <c r="E35" s="261">
        <v>1.50893254770304</v>
      </c>
      <c r="F35" s="261">
        <v>1.5463301571017549</v>
      </c>
      <c r="G35" s="261">
        <v>1.258855599190009</v>
      </c>
      <c r="H35" s="261">
        <v>1.2913332491984939</v>
      </c>
      <c r="I35" s="261">
        <v>1.172525728918576</v>
      </c>
      <c r="J35" s="261">
        <v>0.83225286552595423</v>
      </c>
      <c r="K35" s="261">
        <v>0.72750020350501721</v>
      </c>
      <c r="L35" s="261">
        <v>0.85772026899396048</v>
      </c>
      <c r="M35" s="261">
        <v>0.36610838729338518</v>
      </c>
      <c r="N35" s="261">
        <v>0.3852832890149866</v>
      </c>
      <c r="O35" s="261">
        <v>0.43676506121383291</v>
      </c>
      <c r="P35" s="261">
        <v>0.46056159011046077</v>
      </c>
      <c r="Q35" s="261">
        <v>0.51037490473996061</v>
      </c>
      <c r="R35" s="261">
        <v>0.66255859093760594</v>
      </c>
      <c r="S35" s="261">
        <v>0.47170023012064438</v>
      </c>
      <c r="T35" s="261">
        <v>0.62820585901966908</v>
      </c>
      <c r="U35" s="261">
        <v>0.52271487777413461</v>
      </c>
      <c r="V35" s="261">
        <v>0.67975696468371216</v>
      </c>
      <c r="W35" s="261">
        <v>0.74951882253111457</v>
      </c>
      <c r="X35" s="261">
        <v>0.67854711092420117</v>
      </c>
      <c r="Y35" s="261">
        <v>0.70359475235901181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0.26055255871277427</v>
      </c>
      <c r="C38" s="229">
        <v>0.46344570260431789</v>
      </c>
      <c r="D38" s="229">
        <v>0.4288076911844439</v>
      </c>
      <c r="E38" s="229">
        <v>0.22990432935172631</v>
      </c>
      <c r="F38" s="229">
        <v>0.21401707030793021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7.1331861088336432E-2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0.18115054621330171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2.081711034004044E-2</v>
      </c>
      <c r="T39" s="229">
        <v>4.2231701814793993E-2</v>
      </c>
      <c r="U39" s="229">
        <v>2.072401113835963E-2</v>
      </c>
      <c r="V39" s="229">
        <v>5.7345598105847419E-2</v>
      </c>
      <c r="W39" s="229">
        <v>2.9691513455592289E-2</v>
      </c>
      <c r="X39" s="229">
        <v>3.0520057123117089E-2</v>
      </c>
      <c r="Y39" s="229">
        <v>6.3130253403756484E-2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0.17554779792080949</v>
      </c>
      <c r="D40" s="229">
        <v>0.1624273253499238</v>
      </c>
      <c r="E40" s="229">
        <v>0.17416338069632059</v>
      </c>
      <c r="F40" s="229">
        <v>0.16212803211081139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0.77879531723369855</v>
      </c>
      <c r="C42" s="229">
        <v>0.67391388436175192</v>
      </c>
      <c r="D42" s="229">
        <v>0.83350443609182523</v>
      </c>
      <c r="E42" s="229">
        <v>0.8261586194765328</v>
      </c>
      <c r="F42" s="229">
        <v>0.75874768062571196</v>
      </c>
      <c r="G42" s="229">
        <v>1.008412658572104</v>
      </c>
      <c r="H42" s="229">
        <v>0.95144180136712075</v>
      </c>
      <c r="I42" s="229">
        <v>0.94375631154515327</v>
      </c>
      <c r="J42" s="229">
        <v>0.68916101314286171</v>
      </c>
      <c r="K42" s="229">
        <v>0.60231093211785691</v>
      </c>
      <c r="L42" s="229">
        <v>0.33893180690074032</v>
      </c>
      <c r="M42" s="229">
        <v>0.27665988014497023</v>
      </c>
      <c r="N42" s="229">
        <v>0.27793220085952702</v>
      </c>
      <c r="O42" s="229">
        <v>0.275770627848198</v>
      </c>
      <c r="P42" s="229">
        <v>0.31746973775892678</v>
      </c>
      <c r="Q42" s="229">
        <v>0.22419120014456381</v>
      </c>
      <c r="R42" s="229">
        <v>0.16167270996569211</v>
      </c>
      <c r="S42" s="229">
        <v>0.25785446664883782</v>
      </c>
      <c r="T42" s="229">
        <v>0.31486065681158298</v>
      </c>
      <c r="U42" s="229">
        <v>0.25248649178140992</v>
      </c>
      <c r="V42" s="229">
        <v>0.3870386303066175</v>
      </c>
      <c r="W42" s="229">
        <v>0.50518953048304027</v>
      </c>
      <c r="X42" s="229">
        <v>0.54444690787067218</v>
      </c>
      <c r="Y42" s="229">
        <v>0.42981172759397612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4.2344083106443678E-2</v>
      </c>
      <c r="E44" s="229">
        <v>2.8263277557613979E-2</v>
      </c>
      <c r="F44" s="229">
        <v>0</v>
      </c>
      <c r="G44" s="229">
        <v>0</v>
      </c>
      <c r="H44" s="229">
        <v>0</v>
      </c>
      <c r="I44" s="229">
        <v>1.4131638776665491E-2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1.4131638774551539E-2</v>
      </c>
      <c r="T44" s="229">
        <v>5.6475721857588028E-2</v>
      </c>
      <c r="U44" s="229">
        <v>7.0607360599399788E-2</v>
      </c>
      <c r="V44" s="229">
        <v>5.6475721876920147E-2</v>
      </c>
      <c r="W44" s="229">
        <v>0</v>
      </c>
      <c r="X44" s="229">
        <v>1.413163877144813E-2</v>
      </c>
      <c r="Y44" s="229">
        <v>1.413163878594737E-2</v>
      </c>
      <c r="DA44" s="73" t="s">
        <v>2480</v>
      </c>
    </row>
    <row r="45" spans="1:105" ht="12" customHeight="1" x14ac:dyDescent="0.25">
      <c r="A45" s="46" t="s">
        <v>39</v>
      </c>
      <c r="B45" s="229">
        <v>8.944850720999234E-2</v>
      </c>
      <c r="C45" s="229">
        <v>0.19679959542900871</v>
      </c>
      <c r="D45" s="229">
        <v>0.26834552163589392</v>
      </c>
      <c r="E45" s="229">
        <v>0.25044294062084671</v>
      </c>
      <c r="F45" s="229">
        <v>0.4114373740573018</v>
      </c>
      <c r="G45" s="229">
        <v>0.2504429406179054</v>
      </c>
      <c r="H45" s="229">
        <v>0.33989144783137359</v>
      </c>
      <c r="I45" s="229">
        <v>0.21463777859675709</v>
      </c>
      <c r="J45" s="229">
        <v>0.14309185238309249</v>
      </c>
      <c r="K45" s="229">
        <v>0.12518927138716029</v>
      </c>
      <c r="L45" s="229">
        <v>0.51878846209322027</v>
      </c>
      <c r="M45" s="229">
        <v>8.9448507148415013E-2</v>
      </c>
      <c r="N45" s="229">
        <v>0.1073510881554596</v>
      </c>
      <c r="O45" s="229">
        <v>0.1609944333656349</v>
      </c>
      <c r="P45" s="229">
        <v>0.14309185235153399</v>
      </c>
      <c r="Q45" s="229">
        <v>0.28618370459539683</v>
      </c>
      <c r="R45" s="229">
        <v>0.50088588097191389</v>
      </c>
      <c r="S45" s="229">
        <v>0.17889701435721461</v>
      </c>
      <c r="T45" s="229">
        <v>0.21463777853570401</v>
      </c>
      <c r="U45" s="229">
        <v>0.17889701425496529</v>
      </c>
      <c r="V45" s="229">
        <v>0.17889701439432709</v>
      </c>
      <c r="W45" s="229">
        <v>0.21463777859248201</v>
      </c>
      <c r="X45" s="229">
        <v>8.9448507158963797E-2</v>
      </c>
      <c r="Y45" s="229">
        <v>0.12518927148699549</v>
      </c>
      <c r="DA45" s="73" t="s">
        <v>2481</v>
      </c>
    </row>
    <row r="46" spans="1:105" ht="12" customHeight="1" x14ac:dyDescent="0.25">
      <c r="A46" s="57" t="s">
        <v>2440</v>
      </c>
      <c r="B46" s="261">
        <v>0.67612962641697805</v>
      </c>
      <c r="C46" s="261">
        <v>0.79539313443887349</v>
      </c>
      <c r="D46" s="261">
        <v>0.90259204231748336</v>
      </c>
      <c r="E46" s="261">
        <v>0.79552724129601493</v>
      </c>
      <c r="F46" s="261">
        <v>0.74062338770820901</v>
      </c>
      <c r="G46" s="261">
        <v>0.64578160271229768</v>
      </c>
      <c r="H46" s="261">
        <v>0.65685250491198222</v>
      </c>
      <c r="I46" s="261">
        <v>0.63534030121171048</v>
      </c>
      <c r="J46" s="261">
        <v>0.49491255431114062</v>
      </c>
      <c r="K46" s="261">
        <v>0.42870841339181559</v>
      </c>
      <c r="L46" s="261">
        <v>0.35982266534215201</v>
      </c>
      <c r="M46" s="261">
        <v>0.26500507927612138</v>
      </c>
      <c r="N46" s="261">
        <v>0.22353373365628959</v>
      </c>
      <c r="O46" s="261">
        <v>0.2229889311804058</v>
      </c>
      <c r="P46" s="261">
        <v>0.2718201719198291</v>
      </c>
      <c r="Q46" s="261">
        <v>0.29268733265081098</v>
      </c>
      <c r="R46" s="261">
        <v>0.25524525060187758</v>
      </c>
      <c r="S46" s="261">
        <v>0.25535930874711482</v>
      </c>
      <c r="T46" s="261">
        <v>0.34762744090497533</v>
      </c>
      <c r="U46" s="261">
        <v>0.28466593985492089</v>
      </c>
      <c r="V46" s="261">
        <v>0.48056411058030218</v>
      </c>
      <c r="W46" s="261">
        <v>0.54114253486994557</v>
      </c>
      <c r="X46" s="261">
        <v>0.51888023704046837</v>
      </c>
      <c r="Y46" s="261">
        <v>0.54805802684455329</v>
      </c>
      <c r="DA46" s="70" t="s">
        <v>2482</v>
      </c>
    </row>
    <row r="47" spans="1:105" ht="12" customHeight="1" x14ac:dyDescent="0.25">
      <c r="A47" s="41" t="s">
        <v>2442</v>
      </c>
      <c r="B47" s="350">
        <v>0.42145893644972721</v>
      </c>
      <c r="C47" s="350">
        <v>0.49580070359656792</v>
      </c>
      <c r="D47" s="350">
        <v>0.56262211762410264</v>
      </c>
      <c r="E47" s="350">
        <v>0.49588429782343368</v>
      </c>
      <c r="F47" s="350">
        <v>0.46166050576342182</v>
      </c>
      <c r="G47" s="350">
        <v>0.40254178610726071</v>
      </c>
      <c r="H47" s="350">
        <v>0.40944272711667062</v>
      </c>
      <c r="I47" s="350">
        <v>0.39603330067243592</v>
      </c>
      <c r="J47" s="350">
        <v>0.30849900762513532</v>
      </c>
      <c r="K47" s="350">
        <v>0.26723128952751279</v>
      </c>
      <c r="L47" s="350">
        <v>0.22429201727078971</v>
      </c>
      <c r="M47" s="350">
        <v>0.16518838178614259</v>
      </c>
      <c r="N47" s="350">
        <v>0.13933761510594661</v>
      </c>
      <c r="O47" s="350">
        <v>0.1389980176928324</v>
      </c>
      <c r="P47" s="350">
        <v>0.1694365046093422</v>
      </c>
      <c r="Q47" s="350">
        <v>0.1824438496875497</v>
      </c>
      <c r="R47" s="350">
        <v>0.15910468592034191</v>
      </c>
      <c r="S47" s="350">
        <v>0.15917578297437859</v>
      </c>
      <c r="T47" s="350">
        <v>0.21669024074711399</v>
      </c>
      <c r="U47" s="350">
        <v>0.17744379120095941</v>
      </c>
      <c r="V47" s="350">
        <v>0.29955504244710518</v>
      </c>
      <c r="W47" s="350">
        <v>0.33731602388525322</v>
      </c>
      <c r="X47" s="350">
        <v>0.32343903343911617</v>
      </c>
      <c r="Y47" s="350">
        <v>0.34162672967119839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0.99999999999999989</v>
      </c>
      <c r="F51" s="232">
        <f t="shared" si="3"/>
        <v>1</v>
      </c>
      <c r="G51" s="232">
        <f t="shared" si="3"/>
        <v>1.0000000000000002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0.99999999999999967</v>
      </c>
      <c r="M51" s="232">
        <f t="shared" si="3"/>
        <v>0.99999999999999978</v>
      </c>
      <c r="N51" s="232">
        <f t="shared" si="3"/>
        <v>0.99999999999999967</v>
      </c>
      <c r="O51" s="232">
        <f t="shared" si="3"/>
        <v>0.99999999999999967</v>
      </c>
      <c r="P51" s="232">
        <f t="shared" si="3"/>
        <v>0.99999999999999978</v>
      </c>
      <c r="Q51" s="232">
        <f t="shared" si="3"/>
        <v>1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1.0000000000000002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0.99999999999999989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1.9257502598171005E-2</v>
      </c>
      <c r="C52" s="299">
        <f t="shared" si="4"/>
        <v>1.8146146537478296E-2</v>
      </c>
      <c r="D52" s="299">
        <f t="shared" si="4"/>
        <v>1.7015042743479713E-2</v>
      </c>
      <c r="E52" s="299">
        <f t="shared" si="4"/>
        <v>1.8268598519165943E-2</v>
      </c>
      <c r="F52" s="299">
        <f t="shared" si="4"/>
        <v>1.7570500155166521E-2</v>
      </c>
      <c r="G52" s="299">
        <f t="shared" si="4"/>
        <v>1.8013106071657046E-2</v>
      </c>
      <c r="H52" s="299">
        <f t="shared" si="4"/>
        <v>1.8139427279769572E-2</v>
      </c>
      <c r="I52" s="299">
        <f t="shared" si="4"/>
        <v>1.854765213853142E-2</v>
      </c>
      <c r="J52" s="299">
        <f t="shared" si="4"/>
        <v>1.9376273865812307E-2</v>
      </c>
      <c r="K52" s="299">
        <f t="shared" si="4"/>
        <v>1.9295086544106124E-2</v>
      </c>
      <c r="L52" s="299">
        <f t="shared" si="4"/>
        <v>1.7581519045804617E-2</v>
      </c>
      <c r="M52" s="299">
        <f t="shared" si="4"/>
        <v>2.0885848663445613E-2</v>
      </c>
      <c r="N52" s="299">
        <f t="shared" si="4"/>
        <v>1.9405212712382769E-2</v>
      </c>
      <c r="O52" s="299">
        <f t="shared" si="4"/>
        <v>1.8516844873148409E-2</v>
      </c>
      <c r="P52" s="299">
        <f t="shared" si="4"/>
        <v>1.9609966159429875E-2</v>
      </c>
      <c r="Q52" s="299">
        <f t="shared" si="4"/>
        <v>1.9789584815663827E-2</v>
      </c>
      <c r="R52" s="299">
        <f t="shared" si="4"/>
        <v>1.7502954339606185E-2</v>
      </c>
      <c r="S52" s="299">
        <f t="shared" si="4"/>
        <v>1.9133712766071499E-2</v>
      </c>
      <c r="T52" s="299">
        <f t="shared" si="4"/>
        <v>1.9317527497198034E-2</v>
      </c>
      <c r="U52" s="299">
        <f t="shared" si="4"/>
        <v>1.925902085422632E-2</v>
      </c>
      <c r="V52" s="299">
        <f t="shared" si="4"/>
        <v>2.0794039739806237E-2</v>
      </c>
      <c r="W52" s="299">
        <f t="shared" si="4"/>
        <v>2.0869926308185429E-2</v>
      </c>
      <c r="X52" s="299">
        <f t="shared" si="4"/>
        <v>2.1097101740992094E-2</v>
      </c>
      <c r="Y52" s="299">
        <f t="shared" si="4"/>
        <v>2.1233627506692346E-2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6.7911673786398971E-3</v>
      </c>
      <c r="C53" s="233">
        <f t="shared" si="5"/>
        <v>6.3992471394004203E-3</v>
      </c>
      <c r="D53" s="233">
        <f t="shared" si="5"/>
        <v>6.0003628526918923E-3</v>
      </c>
      <c r="E53" s="233">
        <f t="shared" si="5"/>
        <v>6.4424298885262512E-3</v>
      </c>
      <c r="F53" s="233">
        <f t="shared" si="5"/>
        <v>6.1962451710372377E-3</v>
      </c>
      <c r="G53" s="233">
        <f t="shared" si="5"/>
        <v>6.352330356348284E-3</v>
      </c>
      <c r="H53" s="233">
        <f t="shared" si="5"/>
        <v>6.3968775899986927E-3</v>
      </c>
      <c r="I53" s="233">
        <f t="shared" si="5"/>
        <v>6.5408382790776978E-3</v>
      </c>
      <c r="J53" s="233">
        <f t="shared" si="5"/>
        <v>6.8330521222203996E-3</v>
      </c>
      <c r="K53" s="233">
        <f t="shared" si="5"/>
        <v>6.8044213749093507E-3</v>
      </c>
      <c r="L53" s="233">
        <f t="shared" si="5"/>
        <v>6.2001309880204501E-3</v>
      </c>
      <c r="M53" s="233">
        <f t="shared" si="5"/>
        <v>7.3654043869568432E-3</v>
      </c>
      <c r="N53" s="233">
        <f t="shared" si="5"/>
        <v>6.8432574201193874E-3</v>
      </c>
      <c r="O53" s="233">
        <f t="shared" si="5"/>
        <v>6.5299740824027799E-3</v>
      </c>
      <c r="P53" s="233">
        <f t="shared" si="5"/>
        <v>6.915463819841353E-3</v>
      </c>
      <c r="Q53" s="233">
        <f t="shared" si="5"/>
        <v>6.9788064237222454E-3</v>
      </c>
      <c r="R53" s="233">
        <f t="shared" si="5"/>
        <v>6.1724251073057889E-3</v>
      </c>
      <c r="S53" s="233">
        <f t="shared" si="5"/>
        <v>6.7475128359350059E-3</v>
      </c>
      <c r="T53" s="233">
        <f t="shared" si="5"/>
        <v>6.8123351876068433E-3</v>
      </c>
      <c r="U53" s="233">
        <f t="shared" si="5"/>
        <v>6.7917027923542518E-3</v>
      </c>
      <c r="V53" s="233">
        <f t="shared" si="5"/>
        <v>7.333027926711839E-3</v>
      </c>
      <c r="W53" s="233">
        <f t="shared" si="5"/>
        <v>7.3597893608607625E-3</v>
      </c>
      <c r="X53" s="233">
        <f t="shared" si="5"/>
        <v>7.43990288444152E-3</v>
      </c>
      <c r="Y53" s="233">
        <f t="shared" si="5"/>
        <v>7.4880487601406602E-3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4.5341960179719643E-2</v>
      </c>
      <c r="C54" s="233">
        <f t="shared" si="6"/>
        <v>4.2725262506044928E-2</v>
      </c>
      <c r="D54" s="233">
        <f t="shared" si="6"/>
        <v>4.006206861965364E-2</v>
      </c>
      <c r="E54" s="233">
        <f t="shared" si="6"/>
        <v>4.3013576779887285E-2</v>
      </c>
      <c r="F54" s="233">
        <f t="shared" si="6"/>
        <v>4.1369898007905977E-2</v>
      </c>
      <c r="G54" s="233">
        <f t="shared" si="6"/>
        <v>4.241201755266602E-2</v>
      </c>
      <c r="H54" s="233">
        <f t="shared" si="6"/>
        <v>4.2709441954344972E-2</v>
      </c>
      <c r="I54" s="233">
        <f t="shared" si="6"/>
        <v>4.3670610994618636E-2</v>
      </c>
      <c r="J54" s="233">
        <f t="shared" si="6"/>
        <v>4.5621608179787831E-2</v>
      </c>
      <c r="K54" s="233">
        <f t="shared" si="6"/>
        <v>4.5430451912814314E-2</v>
      </c>
      <c r="L54" s="233">
        <f t="shared" si="6"/>
        <v>4.1395842083363811E-2</v>
      </c>
      <c r="M54" s="233">
        <f t="shared" si="6"/>
        <v>4.9175915391414457E-2</v>
      </c>
      <c r="N54" s="233">
        <f t="shared" si="6"/>
        <v>4.5689744949971627E-2</v>
      </c>
      <c r="O54" s="233">
        <f t="shared" si="6"/>
        <v>4.3598075015816536E-2</v>
      </c>
      <c r="P54" s="233">
        <f t="shared" si="6"/>
        <v>4.6171838751872613E-2</v>
      </c>
      <c r="Q54" s="233">
        <f t="shared" si="6"/>
        <v>4.6594752466513248E-2</v>
      </c>
      <c r="R54" s="233">
        <f t="shared" si="6"/>
        <v>4.1210860787797558E-2</v>
      </c>
      <c r="S54" s="233">
        <f t="shared" si="6"/>
        <v>4.5050495925250685E-2</v>
      </c>
      <c r="T54" s="233">
        <f t="shared" si="6"/>
        <v>4.5483289335335797E-2</v>
      </c>
      <c r="U54" s="233">
        <f t="shared" si="6"/>
        <v>4.5345534927029252E-2</v>
      </c>
      <c r="V54" s="233">
        <f t="shared" si="6"/>
        <v>4.8959750468752346E-2</v>
      </c>
      <c r="W54" s="233">
        <f t="shared" si="6"/>
        <v>4.9138426065137901E-2</v>
      </c>
      <c r="X54" s="233">
        <f t="shared" si="6"/>
        <v>4.9673312630808611E-2</v>
      </c>
      <c r="Y54" s="233">
        <f t="shared" si="6"/>
        <v>4.9994763753576484E-2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1.9844981175947279E-2</v>
      </c>
      <c r="C55" s="233">
        <f t="shared" si="7"/>
        <v>1.8699721556129475E-2</v>
      </c>
      <c r="D55" s="233">
        <f t="shared" si="7"/>
        <v>1.7534111769215762E-2</v>
      </c>
      <c r="E55" s="233">
        <f t="shared" si="7"/>
        <v>1.882590911649255E-2</v>
      </c>
      <c r="F55" s="233">
        <f t="shared" si="7"/>
        <v>1.8106514230166858E-2</v>
      </c>
      <c r="G55" s="233">
        <f t="shared" si="7"/>
        <v>1.8562622494275392E-2</v>
      </c>
      <c r="H55" s="233">
        <f t="shared" si="7"/>
        <v>1.8692797317533833E-2</v>
      </c>
      <c r="I55" s="233">
        <f t="shared" si="7"/>
        <v>1.9113475678935288E-2</v>
      </c>
      <c r="J55" s="233">
        <f t="shared" si="7"/>
        <v>1.9967375736642222E-2</v>
      </c>
      <c r="K55" s="233">
        <f t="shared" si="7"/>
        <v>1.9883711675699151E-2</v>
      </c>
      <c r="L55" s="233">
        <f t="shared" si="7"/>
        <v>1.811786926834888E-2</v>
      </c>
      <c r="M55" s="233">
        <f t="shared" si="7"/>
        <v>2.152300234450585E-2</v>
      </c>
      <c r="N55" s="233">
        <f t="shared" si="7"/>
        <v>1.9997197405496586E-2</v>
      </c>
      <c r="O55" s="233">
        <f t="shared" si="7"/>
        <v>1.9081728592391125E-2</v>
      </c>
      <c r="P55" s="233">
        <f t="shared" si="7"/>
        <v>2.020819715905476E-2</v>
      </c>
      <c r="Q55" s="233">
        <f t="shared" si="7"/>
        <v>2.0393295347858865E-2</v>
      </c>
      <c r="R55" s="233">
        <f t="shared" si="7"/>
        <v>1.8036907829675642E-2</v>
      </c>
      <c r="S55" s="233">
        <f t="shared" si="7"/>
        <v>1.9717414952068295E-2</v>
      </c>
      <c r="T55" s="233">
        <f t="shared" si="7"/>
        <v>1.9906837223231041E-2</v>
      </c>
      <c r="U55" s="233">
        <f t="shared" si="7"/>
        <v>1.9846545748647429E-2</v>
      </c>
      <c r="V55" s="233">
        <f t="shared" si="7"/>
        <v>2.1428392653964737E-2</v>
      </c>
      <c r="W55" s="233">
        <f t="shared" si="7"/>
        <v>2.1506594254266494E-2</v>
      </c>
      <c r="X55" s="233">
        <f t="shared" si="7"/>
        <v>2.17407000093977E-2</v>
      </c>
      <c r="Y55" s="233">
        <f t="shared" si="7"/>
        <v>2.1881390695354601E-2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3.598798591159412E-2</v>
      </c>
      <c r="C56" s="300">
        <f t="shared" si="8"/>
        <v>3.531291439628903E-2</v>
      </c>
      <c r="D56" s="300">
        <f t="shared" si="8"/>
        <v>3.562066458017811E-2</v>
      </c>
      <c r="E56" s="300">
        <f t="shared" si="8"/>
        <v>3.5707245840988125E-2</v>
      </c>
      <c r="F56" s="300">
        <f t="shared" si="8"/>
        <v>3.5377896409813828E-2</v>
      </c>
      <c r="G56" s="300">
        <f t="shared" si="8"/>
        <v>3.6200109791478877E-2</v>
      </c>
      <c r="H56" s="300">
        <f t="shared" si="8"/>
        <v>3.5833327840468207E-2</v>
      </c>
      <c r="I56" s="300">
        <f t="shared" si="8"/>
        <v>3.6048294454598444E-2</v>
      </c>
      <c r="J56" s="300">
        <f t="shared" si="8"/>
        <v>3.5979962281196223E-2</v>
      </c>
      <c r="K56" s="300">
        <f t="shared" si="8"/>
        <v>3.5984004243510774E-2</v>
      </c>
      <c r="L56" s="300">
        <f t="shared" si="8"/>
        <v>3.3698275634991628E-2</v>
      </c>
      <c r="M56" s="300">
        <f t="shared" si="8"/>
        <v>3.6523464733541976E-2</v>
      </c>
      <c r="N56" s="300">
        <f t="shared" si="8"/>
        <v>3.5611342283284692E-2</v>
      </c>
      <c r="O56" s="300">
        <f t="shared" si="8"/>
        <v>3.5211388153364415E-2</v>
      </c>
      <c r="P56" s="300">
        <f t="shared" si="8"/>
        <v>3.5550655258433088E-2</v>
      </c>
      <c r="Q56" s="300">
        <f t="shared" si="8"/>
        <v>3.5098728683603989E-2</v>
      </c>
      <c r="R56" s="300">
        <f t="shared" si="8"/>
        <v>3.2341033268697673E-2</v>
      </c>
      <c r="S56" s="300">
        <f t="shared" si="8"/>
        <v>3.5044660222649127E-2</v>
      </c>
      <c r="T56" s="300">
        <f t="shared" si="8"/>
        <v>3.576616212852457E-2</v>
      </c>
      <c r="U56" s="300">
        <f t="shared" si="8"/>
        <v>3.5726470547802695E-2</v>
      </c>
      <c r="V56" s="300">
        <f t="shared" si="8"/>
        <v>3.7227786958616303E-2</v>
      </c>
      <c r="W56" s="300">
        <f t="shared" si="8"/>
        <v>3.8146910207099219E-2</v>
      </c>
      <c r="X56" s="300">
        <f t="shared" si="8"/>
        <v>3.8849328617623261E-2</v>
      </c>
      <c r="Y56" s="300">
        <f t="shared" si="8"/>
        <v>3.9324382615563785E-2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0.18132336765569898</v>
      </c>
      <c r="C57" s="301">
        <f t="shared" si="9"/>
        <v>0.18254908462111619</v>
      </c>
      <c r="D57" s="301">
        <f t="shared" si="9"/>
        <v>0.18482411407785573</v>
      </c>
      <c r="E57" s="301">
        <f t="shared" si="9"/>
        <v>0.18071535675914407</v>
      </c>
      <c r="F57" s="301">
        <f t="shared" si="9"/>
        <v>0.17995820181967323</v>
      </c>
      <c r="G57" s="301">
        <f t="shared" si="9"/>
        <v>0.18064164893546991</v>
      </c>
      <c r="H57" s="301">
        <f t="shared" si="9"/>
        <v>0.17879219042038463</v>
      </c>
      <c r="I57" s="301">
        <f t="shared" si="9"/>
        <v>0.17985022697730008</v>
      </c>
      <c r="J57" s="301">
        <f t="shared" si="9"/>
        <v>0.17944910853142035</v>
      </c>
      <c r="K57" s="301">
        <f t="shared" si="9"/>
        <v>0.17947614982515228</v>
      </c>
      <c r="L57" s="301">
        <f t="shared" si="9"/>
        <v>0.16808470382922161</v>
      </c>
      <c r="M57" s="301">
        <f t="shared" si="9"/>
        <v>0.18198456598416576</v>
      </c>
      <c r="N57" s="301">
        <f t="shared" si="9"/>
        <v>0.17758201731291309</v>
      </c>
      <c r="O57" s="301">
        <f t="shared" si="9"/>
        <v>0.17563844618276728</v>
      </c>
      <c r="P57" s="301">
        <f t="shared" si="9"/>
        <v>0.17725089805858746</v>
      </c>
      <c r="Q57" s="301">
        <f t="shared" si="9"/>
        <v>0.17488613874063219</v>
      </c>
      <c r="R57" s="301">
        <f t="shared" si="9"/>
        <v>0.16123650514860255</v>
      </c>
      <c r="S57" s="301">
        <f t="shared" si="9"/>
        <v>0.1748928921235233</v>
      </c>
      <c r="T57" s="301">
        <f t="shared" si="9"/>
        <v>0.17485539272216924</v>
      </c>
      <c r="U57" s="301">
        <f t="shared" si="9"/>
        <v>0.17417946501002599</v>
      </c>
      <c r="V57" s="301">
        <f t="shared" si="9"/>
        <v>0.18124838531448931</v>
      </c>
      <c r="W57" s="301">
        <f t="shared" si="9"/>
        <v>0.18162638605553752</v>
      </c>
      <c r="X57" s="301">
        <f t="shared" si="9"/>
        <v>0.18303764405335032</v>
      </c>
      <c r="Y57" s="301">
        <f t="shared" si="9"/>
        <v>0.18373202542865683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0.10604422515480111</v>
      </c>
      <c r="C58" s="302">
        <f t="shared" si="10"/>
        <v>0.12781678112927158</v>
      </c>
      <c r="D58" s="302">
        <f t="shared" si="10"/>
        <v>0.14388567697948057</v>
      </c>
      <c r="E58" s="302">
        <f t="shared" si="10"/>
        <v>0.12199634338507796</v>
      </c>
      <c r="F58" s="302">
        <f t="shared" si="10"/>
        <v>0.12867972516325124</v>
      </c>
      <c r="G58" s="302">
        <f t="shared" si="10"/>
        <v>0.122344767939928</v>
      </c>
      <c r="H58" s="302">
        <f t="shared" si="10"/>
        <v>0.11594516460382551</v>
      </c>
      <c r="I58" s="302">
        <f t="shared" si="10"/>
        <v>0.1127273463120962</v>
      </c>
      <c r="J58" s="302">
        <f t="shared" si="10"/>
        <v>9.632261652450981E-2</v>
      </c>
      <c r="K58" s="302">
        <f t="shared" si="10"/>
        <v>9.8184435406630577E-2</v>
      </c>
      <c r="L58" s="302">
        <f t="shared" si="10"/>
        <v>9.4368859265784338E-2</v>
      </c>
      <c r="M58" s="302">
        <f t="shared" si="10"/>
        <v>5.0643692413519105E-2</v>
      </c>
      <c r="N58" s="302">
        <f t="shared" si="10"/>
        <v>8.7641232229254545E-2</v>
      </c>
      <c r="O58" s="302">
        <f t="shared" si="10"/>
        <v>0.10033832092926147</v>
      </c>
      <c r="P58" s="302">
        <f t="shared" si="10"/>
        <v>7.9828443037620891E-2</v>
      </c>
      <c r="Q58" s="302">
        <f t="shared" si="10"/>
        <v>4.8821421529499143E-2</v>
      </c>
      <c r="R58" s="302">
        <f t="shared" si="10"/>
        <v>6.9490831716910034E-2</v>
      </c>
      <c r="S58" s="302">
        <f t="shared" si="10"/>
        <v>8.3690006621897906E-2</v>
      </c>
      <c r="T58" s="302">
        <f t="shared" si="10"/>
        <v>7.785740029923735E-2</v>
      </c>
      <c r="U58" s="302">
        <f t="shared" si="10"/>
        <v>7.4633925265358017E-2</v>
      </c>
      <c r="V58" s="302">
        <f t="shared" si="10"/>
        <v>4.6667970825876801E-2</v>
      </c>
      <c r="W58" s="302">
        <f t="shared" si="10"/>
        <v>4.7210125051997245E-2</v>
      </c>
      <c r="X58" s="302">
        <f t="shared" si="10"/>
        <v>5.0945375839689555E-2</v>
      </c>
      <c r="Y58" s="302">
        <f t="shared" si="10"/>
        <v>4.4629902924344746E-2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7.5279142500897872E-2</v>
      </c>
      <c r="C59" s="302">
        <f t="shared" si="11"/>
        <v>5.4732303491844617E-2</v>
      </c>
      <c r="D59" s="302">
        <f t="shared" si="11"/>
        <v>4.0938437098375142E-2</v>
      </c>
      <c r="E59" s="302">
        <f t="shared" si="11"/>
        <v>5.871901337406614E-2</v>
      </c>
      <c r="F59" s="302">
        <f t="shared" si="11"/>
        <v>5.1278476656422003E-2</v>
      </c>
      <c r="G59" s="302">
        <f t="shared" si="11"/>
        <v>5.8296880995541915E-2</v>
      </c>
      <c r="H59" s="302">
        <f t="shared" si="11"/>
        <v>6.2847025816559127E-2</v>
      </c>
      <c r="I59" s="302">
        <f t="shared" si="11"/>
        <v>6.7122880665203874E-2</v>
      </c>
      <c r="J59" s="302">
        <f t="shared" si="11"/>
        <v>8.3126492006910538E-2</v>
      </c>
      <c r="K59" s="302">
        <f t="shared" si="11"/>
        <v>8.1291714418521718E-2</v>
      </c>
      <c r="L59" s="302">
        <f t="shared" si="11"/>
        <v>7.3715844563437258E-2</v>
      </c>
      <c r="M59" s="302">
        <f t="shared" si="11"/>
        <v>0.13134087357064667</v>
      </c>
      <c r="N59" s="302">
        <f t="shared" si="11"/>
        <v>8.9940785083658548E-2</v>
      </c>
      <c r="O59" s="302">
        <f t="shared" si="11"/>
        <v>7.5300125253505809E-2</v>
      </c>
      <c r="P59" s="302">
        <f t="shared" si="11"/>
        <v>9.7422455020966581E-2</v>
      </c>
      <c r="Q59" s="302">
        <f t="shared" si="11"/>
        <v>0.12606471721113305</v>
      </c>
      <c r="R59" s="302">
        <f t="shared" si="11"/>
        <v>9.1745673431692515E-2</v>
      </c>
      <c r="S59" s="302">
        <f t="shared" si="11"/>
        <v>9.1202885501625391E-2</v>
      </c>
      <c r="T59" s="302">
        <f t="shared" si="11"/>
        <v>9.6997992422931903E-2</v>
      </c>
      <c r="U59" s="302">
        <f t="shared" si="11"/>
        <v>9.9545539744667969E-2</v>
      </c>
      <c r="V59" s="302">
        <f t="shared" si="11"/>
        <v>0.13458041448861252</v>
      </c>
      <c r="W59" s="302">
        <f t="shared" si="11"/>
        <v>0.13441626100354029</v>
      </c>
      <c r="X59" s="302">
        <f t="shared" si="11"/>
        <v>0.13209226821366077</v>
      </c>
      <c r="Y59" s="302">
        <f t="shared" si="11"/>
        <v>0.13910212250431209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7.5446455319723688E-2</v>
      </c>
      <c r="C60" s="301">
        <f t="shared" si="12"/>
        <v>7.5627639717643719E-2</v>
      </c>
      <c r="D60" s="301">
        <f t="shared" si="12"/>
        <v>7.6541619152104973E-2</v>
      </c>
      <c r="E60" s="301">
        <f t="shared" si="12"/>
        <v>7.620002526745219E-2</v>
      </c>
      <c r="F60" s="301">
        <f t="shared" si="12"/>
        <v>7.592654362151309E-2</v>
      </c>
      <c r="G60" s="301">
        <f t="shared" si="12"/>
        <v>7.6784617162755794E-2</v>
      </c>
      <c r="H60" s="301">
        <f t="shared" si="12"/>
        <v>7.5993468902803882E-2</v>
      </c>
      <c r="I60" s="301">
        <f t="shared" si="12"/>
        <v>7.626564262479274E-2</v>
      </c>
      <c r="J60" s="301">
        <f t="shared" si="12"/>
        <v>7.5172235635528661E-2</v>
      </c>
      <c r="K60" s="301">
        <f t="shared" si="12"/>
        <v>7.5320539884959598E-2</v>
      </c>
      <c r="L60" s="301">
        <f t="shared" si="12"/>
        <v>7.1395027269541569E-2</v>
      </c>
      <c r="M60" s="301">
        <f t="shared" si="12"/>
        <v>6.9781921243652345E-2</v>
      </c>
      <c r="N60" s="301">
        <f t="shared" si="12"/>
        <v>7.39007737613816E-2</v>
      </c>
      <c r="O60" s="301">
        <f t="shared" si="12"/>
        <v>7.4261077431206149E-2</v>
      </c>
      <c r="P60" s="301">
        <f t="shared" si="12"/>
        <v>7.3032861353889714E-2</v>
      </c>
      <c r="Q60" s="301">
        <f t="shared" si="12"/>
        <v>6.811868866179184E-2</v>
      </c>
      <c r="R60" s="301">
        <f t="shared" si="12"/>
        <v>6.7255475136934209E-2</v>
      </c>
      <c r="S60" s="301">
        <f t="shared" si="12"/>
        <v>7.2688137110102011E-2</v>
      </c>
      <c r="T60" s="301">
        <f t="shared" si="12"/>
        <v>7.202586530868435E-2</v>
      </c>
      <c r="U60" s="301">
        <f t="shared" si="12"/>
        <v>7.1609435628903775E-2</v>
      </c>
      <c r="V60" s="301">
        <f t="shared" si="12"/>
        <v>6.8602945718950856E-2</v>
      </c>
      <c r="W60" s="301">
        <f t="shared" si="12"/>
        <v>6.886727709096295E-2</v>
      </c>
      <c r="X60" s="301">
        <f t="shared" si="12"/>
        <v>6.9842204411270231E-2</v>
      </c>
      <c r="Y60" s="301">
        <f t="shared" si="12"/>
        <v>6.7844870902918505E-2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5.3059975154673811E-2</v>
      </c>
      <c r="C61" s="302">
        <f t="shared" si="13"/>
        <v>5.4533089816249547E-2</v>
      </c>
      <c r="D61" s="302">
        <f t="shared" si="13"/>
        <v>5.6761955878396719E-2</v>
      </c>
      <c r="E61" s="302">
        <f t="shared" si="13"/>
        <v>5.4963127268466069E-2</v>
      </c>
      <c r="F61" s="302">
        <f t="shared" si="13"/>
        <v>5.5501171680968769E-2</v>
      </c>
      <c r="G61" s="302">
        <f t="shared" si="13"/>
        <v>5.5844724270185761E-2</v>
      </c>
      <c r="H61" s="302">
        <f t="shared" si="13"/>
        <v>5.4906730010581495E-2</v>
      </c>
      <c r="I61" s="302">
        <f t="shared" si="13"/>
        <v>5.4704350105641578E-2</v>
      </c>
      <c r="J61" s="302">
        <f t="shared" si="13"/>
        <v>5.2647686132895943E-2</v>
      </c>
      <c r="K61" s="302">
        <f t="shared" si="13"/>
        <v>5.2890369098246223E-2</v>
      </c>
      <c r="L61" s="302">
        <f t="shared" si="13"/>
        <v>5.0956846078397261E-2</v>
      </c>
      <c r="M61" s="302">
        <f t="shared" si="13"/>
        <v>4.5502519776565671E-2</v>
      </c>
      <c r="N61" s="302">
        <f t="shared" si="13"/>
        <v>5.1342583400519892E-2</v>
      </c>
      <c r="O61" s="302">
        <f t="shared" si="13"/>
        <v>5.2735597771584451E-2</v>
      </c>
      <c r="P61" s="302">
        <f t="shared" si="13"/>
        <v>5.0236649008729754E-2</v>
      </c>
      <c r="Q61" s="302">
        <f t="shared" si="13"/>
        <v>4.5113673048162571E-2</v>
      </c>
      <c r="R61" s="302">
        <f t="shared" si="13"/>
        <v>4.6908623921108235E-2</v>
      </c>
      <c r="S61" s="302">
        <f t="shared" si="13"/>
        <v>5.0445560268279198E-2</v>
      </c>
      <c r="T61" s="302">
        <f t="shared" si="13"/>
        <v>4.9569607341210346E-2</v>
      </c>
      <c r="U61" s="302">
        <f t="shared" si="13"/>
        <v>4.9221190520092661E-2</v>
      </c>
      <c r="V61" s="302">
        <f t="shared" si="13"/>
        <v>4.4430270377827305E-2</v>
      </c>
      <c r="W61" s="302">
        <f t="shared" si="13"/>
        <v>4.4606385058752175E-2</v>
      </c>
      <c r="X61" s="302">
        <f t="shared" si="13"/>
        <v>4.5317225263163327E-2</v>
      </c>
      <c r="Y61" s="302">
        <f t="shared" si="13"/>
        <v>4.3161183151227793E-2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2.238648016504987E-2</v>
      </c>
      <c r="C62" s="302">
        <f t="shared" si="14"/>
        <v>2.1094549901394179E-2</v>
      </c>
      <c r="D62" s="302">
        <f t="shared" si="14"/>
        <v>1.977966327370825E-2</v>
      </c>
      <c r="E62" s="302">
        <f t="shared" si="14"/>
        <v>2.1236897998986114E-2</v>
      </c>
      <c r="F62" s="302">
        <f t="shared" si="14"/>
        <v>2.0425371940544307E-2</v>
      </c>
      <c r="G62" s="302">
        <f t="shared" si="14"/>
        <v>2.0939892892570033E-2</v>
      </c>
      <c r="H62" s="302">
        <f t="shared" si="14"/>
        <v>2.1086738892222373E-2</v>
      </c>
      <c r="I62" s="302">
        <f t="shared" si="14"/>
        <v>2.1561292519151159E-2</v>
      </c>
      <c r="J62" s="302">
        <f t="shared" si="14"/>
        <v>2.2524549502632725E-2</v>
      </c>
      <c r="K62" s="302">
        <f t="shared" si="14"/>
        <v>2.2430170786713371E-2</v>
      </c>
      <c r="L62" s="302">
        <f t="shared" si="14"/>
        <v>2.0438181191144319E-2</v>
      </c>
      <c r="M62" s="302">
        <f t="shared" si="14"/>
        <v>2.4279401467086667E-2</v>
      </c>
      <c r="N62" s="302">
        <f t="shared" si="14"/>
        <v>2.2558190360861704E-2</v>
      </c>
      <c r="O62" s="302">
        <f t="shared" si="14"/>
        <v>2.1525479659621705E-2</v>
      </c>
      <c r="P62" s="302">
        <f t="shared" si="14"/>
        <v>2.2796212345159959E-2</v>
      </c>
      <c r="Q62" s="302">
        <f t="shared" si="14"/>
        <v>2.3005015613629266E-2</v>
      </c>
      <c r="R62" s="302">
        <f t="shared" si="14"/>
        <v>2.0346851215825967E-2</v>
      </c>
      <c r="S62" s="302">
        <f t="shared" si="14"/>
        <v>2.2242576841822816E-2</v>
      </c>
      <c r="T62" s="302">
        <f t="shared" si="14"/>
        <v>2.2456257967474018E-2</v>
      </c>
      <c r="U62" s="302">
        <f t="shared" si="14"/>
        <v>2.2388245108811117E-2</v>
      </c>
      <c r="V62" s="302">
        <f t="shared" si="14"/>
        <v>2.4172675341123554E-2</v>
      </c>
      <c r="W62" s="302">
        <f t="shared" si="14"/>
        <v>2.4260892032210778E-2</v>
      </c>
      <c r="X62" s="302">
        <f t="shared" si="14"/>
        <v>2.4524979148106911E-2</v>
      </c>
      <c r="Y62" s="302">
        <f t="shared" si="14"/>
        <v>2.4683687751690712E-2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0.22202861345595795</v>
      </c>
      <c r="C63" s="301">
        <f t="shared" si="15"/>
        <v>0.22352949137279546</v>
      </c>
      <c r="D63" s="301">
        <f t="shared" si="15"/>
        <v>0.22631524172798664</v>
      </c>
      <c r="E63" s="301">
        <f t="shared" si="15"/>
        <v>0.22128411031731926</v>
      </c>
      <c r="F63" s="301">
        <f t="shared" si="15"/>
        <v>0.22035698182000807</v>
      </c>
      <c r="G63" s="301">
        <f t="shared" si="15"/>
        <v>0.22119385583935094</v>
      </c>
      <c r="H63" s="301">
        <f t="shared" si="15"/>
        <v>0.21892921275965471</v>
      </c>
      <c r="I63" s="301">
        <f t="shared" si="15"/>
        <v>0.2202247677273062</v>
      </c>
      <c r="J63" s="301">
        <f t="shared" si="15"/>
        <v>0.21973360228337194</v>
      </c>
      <c r="K63" s="301">
        <f t="shared" si="15"/>
        <v>0.21976671407161505</v>
      </c>
      <c r="L63" s="301">
        <f t="shared" si="15"/>
        <v>0.20581800468884273</v>
      </c>
      <c r="M63" s="301">
        <f t="shared" si="15"/>
        <v>0.22283824406224381</v>
      </c>
      <c r="N63" s="301">
        <f t="shared" si="15"/>
        <v>0.21744736813826093</v>
      </c>
      <c r="O63" s="301">
        <f t="shared" si="15"/>
        <v>0.21506748512175594</v>
      </c>
      <c r="P63" s="301">
        <f t="shared" si="15"/>
        <v>0.21704191599010716</v>
      </c>
      <c r="Q63" s="301">
        <f t="shared" si="15"/>
        <v>0.214146292335468</v>
      </c>
      <c r="R63" s="301">
        <f t="shared" si="15"/>
        <v>0.19743245528400319</v>
      </c>
      <c r="S63" s="301">
        <f t="shared" si="15"/>
        <v>0.21415456178390613</v>
      </c>
      <c r="T63" s="301">
        <f t="shared" si="15"/>
        <v>0.21410864414959493</v>
      </c>
      <c r="U63" s="301">
        <f t="shared" si="15"/>
        <v>0.21328097756329717</v>
      </c>
      <c r="V63" s="301">
        <f t="shared" si="15"/>
        <v>0.2219367983442726</v>
      </c>
      <c r="W63" s="301">
        <f t="shared" si="15"/>
        <v>0.22239965639453579</v>
      </c>
      <c r="X63" s="301">
        <f t="shared" si="15"/>
        <v>0.22412772741226578</v>
      </c>
      <c r="Y63" s="301">
        <f t="shared" si="15"/>
        <v>0.22497799032080423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0.12985007161812384</v>
      </c>
      <c r="C64" s="302">
        <f t="shared" si="16"/>
        <v>0.15651034423992449</v>
      </c>
      <c r="D64" s="302">
        <f t="shared" si="16"/>
        <v>0.17618654324018032</v>
      </c>
      <c r="E64" s="302">
        <f t="shared" si="16"/>
        <v>0.14938327761438114</v>
      </c>
      <c r="F64" s="302">
        <f t="shared" si="16"/>
        <v>0.15756701040398108</v>
      </c>
      <c r="G64" s="302">
        <f t="shared" si="16"/>
        <v>0.14980991992644246</v>
      </c>
      <c r="H64" s="302">
        <f t="shared" si="16"/>
        <v>0.14197367094345981</v>
      </c>
      <c r="I64" s="302">
        <f t="shared" si="16"/>
        <v>0.1380334852801178</v>
      </c>
      <c r="J64" s="302">
        <f t="shared" si="16"/>
        <v>0.11794606105042023</v>
      </c>
      <c r="K64" s="302">
        <f t="shared" si="16"/>
        <v>0.1202258392734252</v>
      </c>
      <c r="L64" s="302">
        <f t="shared" si="16"/>
        <v>0.11555370522340937</v>
      </c>
      <c r="M64" s="302">
        <f t="shared" si="16"/>
        <v>6.2012684587982564E-2</v>
      </c>
      <c r="N64" s="302">
        <f t="shared" si="16"/>
        <v>0.10731579456643413</v>
      </c>
      <c r="O64" s="302">
        <f t="shared" si="16"/>
        <v>0.12286325011746303</v>
      </c>
      <c r="P64" s="302">
        <f t="shared" si="16"/>
        <v>9.7749113923617417E-2</v>
      </c>
      <c r="Q64" s="302">
        <f t="shared" si="16"/>
        <v>5.9781332485100987E-2</v>
      </c>
      <c r="R64" s="302">
        <f t="shared" si="16"/>
        <v>8.5090814347236796E-2</v>
      </c>
      <c r="S64" s="302">
        <f t="shared" si="16"/>
        <v>0.10247755912885458</v>
      </c>
      <c r="T64" s="302">
        <f t="shared" si="16"/>
        <v>9.5335592203147718E-2</v>
      </c>
      <c r="U64" s="302">
        <f t="shared" si="16"/>
        <v>9.1388479916764867E-2</v>
      </c>
      <c r="V64" s="302">
        <f t="shared" si="16"/>
        <v>5.7144454072502168E-2</v>
      </c>
      <c r="W64" s="302">
        <f t="shared" si="16"/>
        <v>5.7808316390200717E-2</v>
      </c>
      <c r="X64" s="302">
        <f t="shared" si="16"/>
        <v>6.2382092864925957E-2</v>
      </c>
      <c r="Y64" s="302">
        <f t="shared" si="16"/>
        <v>5.4648860723687416E-2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9.2178541837834124E-2</v>
      </c>
      <c r="C65" s="302">
        <f t="shared" si="17"/>
        <v>6.7019147132870965E-2</v>
      </c>
      <c r="D65" s="302">
        <f t="shared" si="17"/>
        <v>5.0128698487806315E-2</v>
      </c>
      <c r="E65" s="302">
        <f t="shared" si="17"/>
        <v>7.1900832702938108E-2</v>
      </c>
      <c r="F65" s="302">
        <f t="shared" si="17"/>
        <v>6.2789971416026963E-2</v>
      </c>
      <c r="G65" s="302">
        <f t="shared" si="17"/>
        <v>7.1383935912908481E-2</v>
      </c>
      <c r="H65" s="302">
        <f t="shared" si="17"/>
        <v>7.695554181619492E-2</v>
      </c>
      <c r="I65" s="302">
        <f t="shared" si="17"/>
        <v>8.2191282447188388E-2</v>
      </c>
      <c r="J65" s="302">
        <f t="shared" si="17"/>
        <v>0.10178754123295171</v>
      </c>
      <c r="K65" s="302">
        <f t="shared" si="17"/>
        <v>9.9540874798189835E-2</v>
      </c>
      <c r="L65" s="302">
        <f t="shared" si="17"/>
        <v>9.0264299465433351E-2</v>
      </c>
      <c r="M65" s="302">
        <f t="shared" si="17"/>
        <v>0.16082555947426125</v>
      </c>
      <c r="N65" s="302">
        <f t="shared" si="17"/>
        <v>0.11013157357182679</v>
      </c>
      <c r="O65" s="302">
        <f t="shared" si="17"/>
        <v>9.2204235004292909E-2</v>
      </c>
      <c r="P65" s="302">
        <f t="shared" si="17"/>
        <v>0.11929280206648973</v>
      </c>
      <c r="Q65" s="302">
        <f t="shared" si="17"/>
        <v>0.154364959850367</v>
      </c>
      <c r="R65" s="302">
        <f t="shared" si="17"/>
        <v>0.11234164093676639</v>
      </c>
      <c r="S65" s="302">
        <f t="shared" si="17"/>
        <v>0.11167700265505155</v>
      </c>
      <c r="T65" s="302">
        <f t="shared" si="17"/>
        <v>0.11877305194644722</v>
      </c>
      <c r="U65" s="302">
        <f t="shared" si="17"/>
        <v>0.1218924976465323</v>
      </c>
      <c r="V65" s="302">
        <f t="shared" si="17"/>
        <v>0.16479234427177042</v>
      </c>
      <c r="W65" s="302">
        <f t="shared" si="17"/>
        <v>0.16459134000433509</v>
      </c>
      <c r="X65" s="302">
        <f t="shared" si="17"/>
        <v>0.16174563454733981</v>
      </c>
      <c r="Y65" s="302">
        <f t="shared" si="17"/>
        <v>0.17032912959711682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0.19975022927857169</v>
      </c>
      <c r="C66" s="301">
        <f t="shared" si="18"/>
        <v>0.21399169414895128</v>
      </c>
      <c r="D66" s="301">
        <f t="shared" si="18"/>
        <v>0.22447608763104857</v>
      </c>
      <c r="E66" s="301">
        <f t="shared" si="18"/>
        <v>0.21528892065623451</v>
      </c>
      <c r="F66" s="301">
        <f t="shared" si="18"/>
        <v>0.22792428751847565</v>
      </c>
      <c r="G66" s="301">
        <f t="shared" si="18"/>
        <v>0.21816271620522928</v>
      </c>
      <c r="H66" s="301">
        <f t="shared" si="18"/>
        <v>0.22156222716590593</v>
      </c>
      <c r="I66" s="301">
        <f t="shared" si="18"/>
        <v>0.21267017922830861</v>
      </c>
      <c r="J66" s="301">
        <f t="shared" si="18"/>
        <v>0.20244113849290171</v>
      </c>
      <c r="K66" s="301">
        <f t="shared" si="18"/>
        <v>0.20343211844484016</v>
      </c>
      <c r="L66" s="301">
        <f t="shared" si="18"/>
        <v>0.2603845613796299</v>
      </c>
      <c r="M66" s="301">
        <f t="shared" si="18"/>
        <v>0.17927068811004834</v>
      </c>
      <c r="N66" s="301">
        <f t="shared" si="18"/>
        <v>0.20780557109917827</v>
      </c>
      <c r="O66" s="301">
        <f t="shared" si="18"/>
        <v>0.22533738523545951</v>
      </c>
      <c r="P66" s="301">
        <f t="shared" si="18"/>
        <v>0.20643558177820587</v>
      </c>
      <c r="Q66" s="301">
        <f t="shared" si="18"/>
        <v>0.21439948911849566</v>
      </c>
      <c r="R66" s="301">
        <f t="shared" si="18"/>
        <v>0.28227970690154369</v>
      </c>
      <c r="S66" s="301">
        <f t="shared" si="18"/>
        <v>0.21959139740583417</v>
      </c>
      <c r="T66" s="301">
        <f t="shared" si="18"/>
        <v>0.21689080897423563</v>
      </c>
      <c r="U66" s="301">
        <f t="shared" si="18"/>
        <v>0.21971779702191185</v>
      </c>
      <c r="V66" s="301">
        <f t="shared" si="18"/>
        <v>0.18274389622610099</v>
      </c>
      <c r="W66" s="301">
        <f t="shared" si="18"/>
        <v>0.17959467921913536</v>
      </c>
      <c r="X66" s="301">
        <f t="shared" si="18"/>
        <v>0.17141047229210996</v>
      </c>
      <c r="Y66" s="301">
        <f t="shared" si="18"/>
        <v>0.16936431954211742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0.11964695308569732</v>
      </c>
      <c r="C67" s="301">
        <f t="shared" si="19"/>
        <v>0.11274209271881702</v>
      </c>
      <c r="D67" s="301">
        <f t="shared" si="19"/>
        <v>0.10571453959318713</v>
      </c>
      <c r="E67" s="301">
        <f t="shared" si="19"/>
        <v>0.11350288744978196</v>
      </c>
      <c r="F67" s="301">
        <f t="shared" si="19"/>
        <v>0.10916559907187089</v>
      </c>
      <c r="G67" s="301">
        <f t="shared" si="19"/>
        <v>0.11191551168675079</v>
      </c>
      <c r="H67" s="301">
        <f t="shared" si="19"/>
        <v>0.11270034593946447</v>
      </c>
      <c r="I67" s="301">
        <f t="shared" si="19"/>
        <v>0.11523664888299015</v>
      </c>
      <c r="J67" s="301">
        <f t="shared" si="19"/>
        <v>0.12038487952319686</v>
      </c>
      <c r="K67" s="301">
        <f t="shared" si="19"/>
        <v>0.11988046231635434</v>
      </c>
      <c r="L67" s="301">
        <f t="shared" si="19"/>
        <v>0.10923405949058355</v>
      </c>
      <c r="M67" s="301">
        <f t="shared" si="19"/>
        <v>0.12976387475225307</v>
      </c>
      <c r="N67" s="301">
        <f t="shared" si="19"/>
        <v>0.12056467671134839</v>
      </c>
      <c r="O67" s="301">
        <f t="shared" si="19"/>
        <v>0.11504524320007825</v>
      </c>
      <c r="P67" s="301">
        <f t="shared" si="19"/>
        <v>0.12183681082884847</v>
      </c>
      <c r="Q67" s="301">
        <f t="shared" si="19"/>
        <v>0.1229527823742855</v>
      </c>
      <c r="R67" s="301">
        <f t="shared" si="19"/>
        <v>0.10874593660607167</v>
      </c>
      <c r="S67" s="301">
        <f t="shared" si="19"/>
        <v>0.11887784628390971</v>
      </c>
      <c r="T67" s="301">
        <f t="shared" si="19"/>
        <v>0.1200198880621435</v>
      </c>
      <c r="U67" s="301">
        <f t="shared" si="19"/>
        <v>0.11965638601762071</v>
      </c>
      <c r="V67" s="301">
        <f t="shared" si="19"/>
        <v>0.12919346548326663</v>
      </c>
      <c r="W67" s="301">
        <f t="shared" si="19"/>
        <v>0.12966494908506876</v>
      </c>
      <c r="X67" s="301">
        <f t="shared" si="19"/>
        <v>0.131076391104234</v>
      </c>
      <c r="Y67" s="301">
        <f t="shared" si="19"/>
        <v>0.13192462632063634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7.4580783960278424E-2</v>
      </c>
      <c r="C68" s="235">
        <f t="shared" si="20"/>
        <v>7.0276705285334279E-2</v>
      </c>
      <c r="D68" s="235">
        <f t="shared" si="20"/>
        <v>6.5896147252597931E-2</v>
      </c>
      <c r="E68" s="235">
        <f t="shared" si="20"/>
        <v>7.0750939405007776E-2</v>
      </c>
      <c r="F68" s="235">
        <f t="shared" si="20"/>
        <v>6.8047332174368827E-2</v>
      </c>
      <c r="G68" s="235">
        <f t="shared" si="20"/>
        <v>6.9761463904017731E-2</v>
      </c>
      <c r="H68" s="235">
        <f t="shared" si="20"/>
        <v>7.0250682829670938E-2</v>
      </c>
      <c r="I68" s="235">
        <f t="shared" si="20"/>
        <v>7.1831663013540908E-2</v>
      </c>
      <c r="J68" s="235">
        <f t="shared" si="20"/>
        <v>7.5040763347921605E-2</v>
      </c>
      <c r="K68" s="235">
        <f t="shared" si="20"/>
        <v>7.4726339706038911E-2</v>
      </c>
      <c r="L68" s="235">
        <f t="shared" si="20"/>
        <v>6.8090006321650978E-2</v>
      </c>
      <c r="M68" s="235">
        <f t="shared" si="20"/>
        <v>8.0887070327771787E-2</v>
      </c>
      <c r="N68" s="235">
        <f t="shared" si="20"/>
        <v>7.5152838205662334E-2</v>
      </c>
      <c r="O68" s="235">
        <f t="shared" si="20"/>
        <v>7.171235211160934E-2</v>
      </c>
      <c r="P68" s="235">
        <f t="shared" si="20"/>
        <v>7.5945810841729522E-2</v>
      </c>
      <c r="Q68" s="235">
        <f t="shared" si="20"/>
        <v>7.6641441031964658E-2</v>
      </c>
      <c r="R68" s="235">
        <f t="shared" si="20"/>
        <v>6.7785739589762112E-2</v>
      </c>
      <c r="S68" s="235">
        <f t="shared" si="20"/>
        <v>7.4101368590750255E-2</v>
      </c>
      <c r="T68" s="235">
        <f t="shared" si="20"/>
        <v>7.4813249411276053E-2</v>
      </c>
      <c r="U68" s="235">
        <f t="shared" si="20"/>
        <v>7.4586663888180846E-2</v>
      </c>
      <c r="V68" s="235">
        <f t="shared" si="20"/>
        <v>8.0531511165067945E-2</v>
      </c>
      <c r="W68" s="235">
        <f t="shared" si="20"/>
        <v>8.0825405959209798E-2</v>
      </c>
      <c r="X68" s="235">
        <f t="shared" si="20"/>
        <v>8.170521484350643E-2</v>
      </c>
      <c r="Y68" s="235">
        <f t="shared" si="20"/>
        <v>8.2233954153538721E-2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0.55557366178360945</v>
      </c>
      <c r="C72" s="322">
        <f>IF(C$5=0,0,C$5/TRE_fec!C$5)</f>
        <v>0.54437219056636765</v>
      </c>
      <c r="D72" s="322">
        <f>IF(D$5=0,0,D$5/TRE_fec!D$5)</f>
        <v>0.53951145545808799</v>
      </c>
      <c r="E72" s="322">
        <f>IF(E$5=0,0,E$5/TRE_fec!E$5)</f>
        <v>0.54722627731969598</v>
      </c>
      <c r="F72" s="322">
        <f>IF(F$5=0,0,F$5/TRE_fec!F$5)</f>
        <v>0.54736077918223258</v>
      </c>
      <c r="G72" s="322">
        <f>IF(G$5=0,0,G$5/TRE_fec!G$5)</f>
        <v>0.55512183931931414</v>
      </c>
      <c r="H72" s="322">
        <f>IF(H$5=0,0,H$5/TRE_fec!H$5)</f>
        <v>0.55775821467140485</v>
      </c>
      <c r="I72" s="322">
        <f>IF(I$5=0,0,I$5/TRE_fec!I$5)</f>
        <v>0.55703011100071076</v>
      </c>
      <c r="J72" s="322">
        <f>IF(J$5=0,0,J$5/TRE_fec!J$5)</f>
        <v>0.56102797939299542</v>
      </c>
      <c r="K72" s="322">
        <f>IF(K$5=0,0,K$5/TRE_fec!K$5)</f>
        <v>0.5605631262057893</v>
      </c>
      <c r="L72" s="322">
        <f>IF(L$5=0,0,L$5/TRE_fec!L$5)</f>
        <v>0.57131090487025316</v>
      </c>
      <c r="M72" s="322">
        <f>IF(M$5=0,0,M$5/TRE_fec!M$5)</f>
        <v>0.57384575604434618</v>
      </c>
      <c r="N72" s="322">
        <f>IF(N$5=0,0,N$5/TRE_fec!N$5)</f>
        <v>0.56495606593535508</v>
      </c>
      <c r="O72" s="322">
        <f>IF(O$5=0,0,O$5/TRE_fec!O$5)</f>
        <v>0.56355247672386044</v>
      </c>
      <c r="P72" s="322">
        <f>IF(P$5=0,0,P$5/TRE_fec!P$5)</f>
        <v>0.56748927179192343</v>
      </c>
      <c r="Q72" s="322">
        <f>IF(Q$5=0,0,Q$5/TRE_fec!Q$5)</f>
        <v>0.58047234401186265</v>
      </c>
      <c r="R72" s="322">
        <f>IF(R$5=0,0,R$5/TRE_fec!R$5)</f>
        <v>0.58355621251791834</v>
      </c>
      <c r="S72" s="322">
        <f>IF(S$5=0,0,S$5/TRE_fec!S$5)</f>
        <v>0.56652807378359349</v>
      </c>
      <c r="T72" s="322">
        <f>IF(T$5=0,0,T$5/TRE_fec!T$5)</f>
        <v>0.56643852143324347</v>
      </c>
      <c r="U72" s="322">
        <f>IF(U$5=0,0,U$5/TRE_fec!U$5)</f>
        <v>0.56757761906446469</v>
      </c>
      <c r="V72" s="322">
        <f>IF(V$5=0,0,V$5/TRE_fec!V$5)</f>
        <v>0.57342940374206886</v>
      </c>
      <c r="W72" s="322">
        <f>IF(W$5=0,0,W$5/TRE_fec!W$5)</f>
        <v>0.57525655286232469</v>
      </c>
      <c r="X72" s="322">
        <f>IF(X$5=0,0,X$5/TRE_fec!X$5)</f>
        <v>0.57202245780325733</v>
      </c>
      <c r="Y72" s="322">
        <f>IF(Y$5=0,0,Y$5/TRE_fec!Y$5)</f>
        <v>0.57346782315738998</v>
      </c>
      <c r="DA72" s="95"/>
    </row>
    <row r="73" spans="1:105" ht="12" customHeight="1" x14ac:dyDescent="0.25">
      <c r="A73" s="55" t="s">
        <v>91</v>
      </c>
      <c r="B73" s="334">
        <f>IF(B$6=0,0,B$6/TRE_fec!B$6)</f>
        <v>0.48440906448596688</v>
      </c>
      <c r="C73" s="334">
        <f>IF(C$6=0,0,C$6/TRE_fec!C$6)</f>
        <v>0.48440906448596666</v>
      </c>
      <c r="D73" s="334">
        <f>IF(D$6=0,0,D$6/TRE_fec!D$6)</f>
        <v>0.48440906448596671</v>
      </c>
      <c r="E73" s="334">
        <f>IF(E$6=0,0,E$6/TRE_fec!E$6)</f>
        <v>0.48440906448596677</v>
      </c>
      <c r="F73" s="334">
        <f>IF(F$6=0,0,F$6/TRE_fec!F$6)</f>
        <v>0.48440906448596649</v>
      </c>
      <c r="G73" s="334">
        <f>IF(G$6=0,0,G$6/TRE_fec!G$6)</f>
        <v>0.48440906448596677</v>
      </c>
      <c r="H73" s="334">
        <f>IF(H$6=0,0,H$6/TRE_fec!H$6)</f>
        <v>0.48440906448596682</v>
      </c>
      <c r="I73" s="334">
        <f>IF(I$6=0,0,I$6/TRE_fec!I$6)</f>
        <v>0.48440906448596682</v>
      </c>
      <c r="J73" s="334">
        <f>IF(J$6=0,0,J$6/TRE_fec!J$6)</f>
        <v>0.48440906448596682</v>
      </c>
      <c r="K73" s="334">
        <f>IF(K$6=0,0,K$6/TRE_fec!K$6)</f>
        <v>0.48440906448596666</v>
      </c>
      <c r="L73" s="334">
        <f>IF(L$6=0,0,L$6/TRE_fec!L$6)</f>
        <v>0.48440906448596655</v>
      </c>
      <c r="M73" s="334">
        <f>IF(M$6=0,0,M$6/TRE_fec!M$6)</f>
        <v>0.48440906448596693</v>
      </c>
      <c r="N73" s="334">
        <f>IF(N$6=0,0,N$6/TRE_fec!N$6)</f>
        <v>0.48440906448596682</v>
      </c>
      <c r="O73" s="334">
        <f>IF(O$6=0,0,O$6/TRE_fec!O$6)</f>
        <v>0.48440906448596671</v>
      </c>
      <c r="P73" s="334">
        <f>IF(P$6=0,0,P$6/TRE_fec!P$6)</f>
        <v>0.48440906448596671</v>
      </c>
      <c r="Q73" s="334">
        <f>IF(Q$6=0,0,Q$6/TRE_fec!Q$6)</f>
        <v>0.48440906448596677</v>
      </c>
      <c r="R73" s="334">
        <f>IF(R$6=0,0,R$6/TRE_fec!R$6)</f>
        <v>0.48440906448596671</v>
      </c>
      <c r="S73" s="334">
        <f>IF(S$6=0,0,S$6/TRE_fec!S$6)</f>
        <v>0.48440906448596671</v>
      </c>
      <c r="T73" s="334">
        <f>IF(T$6=0,0,T$6/TRE_fec!T$6)</f>
        <v>0.4844090644859666</v>
      </c>
      <c r="U73" s="334">
        <f>IF(U$6=0,0,U$6/TRE_fec!U$6)</f>
        <v>0.48440906448596666</v>
      </c>
      <c r="V73" s="334">
        <f>IF(V$6=0,0,V$6/TRE_fec!V$6)</f>
        <v>0.48440906448596688</v>
      </c>
      <c r="W73" s="334">
        <f>IF(W$6=0,0,W$6/TRE_fec!W$6)</f>
        <v>0.48440906448596699</v>
      </c>
      <c r="X73" s="334">
        <f>IF(X$6=0,0,X$6/TRE_fec!X$6)</f>
        <v>0.48440906448596682</v>
      </c>
      <c r="Y73" s="334">
        <f>IF(Y$6=0,0,Y$6/TRE_fec!Y$6)</f>
        <v>0.48440906448596671</v>
      </c>
      <c r="DA73" s="67"/>
    </row>
    <row r="74" spans="1:105" ht="12" customHeight="1" x14ac:dyDescent="0.25">
      <c r="A74" s="173" t="s">
        <v>92</v>
      </c>
      <c r="B74" s="335">
        <f>IF(B$7=0,0,B$7/TRE_fec!B$7)</f>
        <v>0.12560815086622429</v>
      </c>
      <c r="C74" s="335">
        <f>IF(C$7=0,0,C$7/TRE_fec!C$7)</f>
        <v>0.12560815086622429</v>
      </c>
      <c r="D74" s="335">
        <f>IF(D$7=0,0,D$7/TRE_fec!D$7)</f>
        <v>0.12560815086622429</v>
      </c>
      <c r="E74" s="335">
        <f>IF(E$7=0,0,E$7/TRE_fec!E$7)</f>
        <v>0.12560815086622432</v>
      </c>
      <c r="F74" s="335">
        <f>IF(F$7=0,0,F$7/TRE_fec!F$7)</f>
        <v>0.12560815086622432</v>
      </c>
      <c r="G74" s="335">
        <f>IF(G$7=0,0,G$7/TRE_fec!G$7)</f>
        <v>0.12560815086622429</v>
      </c>
      <c r="H74" s="335">
        <f>IF(H$7=0,0,H$7/TRE_fec!H$7)</f>
        <v>0.12560815086622429</v>
      </c>
      <c r="I74" s="335">
        <f>IF(I$7=0,0,I$7/TRE_fec!I$7)</f>
        <v>0.12560815086622434</v>
      </c>
      <c r="J74" s="335">
        <f>IF(J$7=0,0,J$7/TRE_fec!J$7)</f>
        <v>0.12560815086622434</v>
      </c>
      <c r="K74" s="335">
        <f>IF(K$7=0,0,K$7/TRE_fec!K$7)</f>
        <v>0.12560815086622432</v>
      </c>
      <c r="L74" s="335">
        <f>IF(L$7=0,0,L$7/TRE_fec!L$7)</f>
        <v>0.12560815086622434</v>
      </c>
      <c r="M74" s="335">
        <f>IF(M$7=0,0,M$7/TRE_fec!M$7)</f>
        <v>0.12560815086622429</v>
      </c>
      <c r="N74" s="335">
        <f>IF(N$7=0,0,N$7/TRE_fec!N$7)</f>
        <v>0.12560815086622429</v>
      </c>
      <c r="O74" s="335">
        <f>IF(O$7=0,0,O$7/TRE_fec!O$7)</f>
        <v>0.12560815086622434</v>
      </c>
      <c r="P74" s="335">
        <f>IF(P$7=0,0,P$7/TRE_fec!P$7)</f>
        <v>0.12560815086622426</v>
      </c>
      <c r="Q74" s="335">
        <f>IF(Q$7=0,0,Q$7/TRE_fec!Q$7)</f>
        <v>0.12560815086622432</v>
      </c>
      <c r="R74" s="335">
        <f>IF(R$7=0,0,R$7/TRE_fec!R$7)</f>
        <v>0.12560815086622432</v>
      </c>
      <c r="S74" s="335">
        <f>IF(S$7=0,0,S$7/TRE_fec!S$7)</f>
        <v>0.12560815086622434</v>
      </c>
      <c r="T74" s="335">
        <f>IF(T$7=0,0,T$7/TRE_fec!T$7)</f>
        <v>0.12560815086622432</v>
      </c>
      <c r="U74" s="335">
        <f>IF(U$7=0,0,U$7/TRE_fec!U$7)</f>
        <v>0.12560815086622432</v>
      </c>
      <c r="V74" s="335">
        <f>IF(V$7=0,0,V$7/TRE_fec!V$7)</f>
        <v>0.12560815086622429</v>
      </c>
      <c r="W74" s="335">
        <f>IF(W$7=0,0,W$7/TRE_fec!W$7)</f>
        <v>0.12560815086622432</v>
      </c>
      <c r="X74" s="335">
        <f>IF(X$7=0,0,X$7/TRE_fec!X$7)</f>
        <v>0.12560815086622432</v>
      </c>
      <c r="Y74" s="335">
        <f>IF(Y$7=0,0,Y$7/TRE_fec!Y$7)</f>
        <v>0.12560815086622429</v>
      </c>
      <c r="DA74" s="177"/>
    </row>
    <row r="75" spans="1:105" ht="12" customHeight="1" x14ac:dyDescent="0.25">
      <c r="A75" s="173" t="s">
        <v>93</v>
      </c>
      <c r="B75" s="335">
        <f>IF(B$8=0,0,B$8/TRE_fec!B$8)</f>
        <v>0.67889608715484673</v>
      </c>
      <c r="C75" s="335">
        <f>IF(C$8=0,0,C$8/TRE_fec!C$8)</f>
        <v>0.67889608715484684</v>
      </c>
      <c r="D75" s="335">
        <f>IF(D$8=0,0,D$8/TRE_fec!D$8)</f>
        <v>0.67889608715484684</v>
      </c>
      <c r="E75" s="335">
        <f>IF(E$8=0,0,E$8/TRE_fec!E$8)</f>
        <v>0.67889608715484684</v>
      </c>
      <c r="F75" s="335">
        <f>IF(F$8=0,0,F$8/TRE_fec!F$8)</f>
        <v>0.67889608715484695</v>
      </c>
      <c r="G75" s="335">
        <f>IF(G$8=0,0,G$8/TRE_fec!G$8)</f>
        <v>0.67889608715484684</v>
      </c>
      <c r="H75" s="335">
        <f>IF(H$8=0,0,H$8/TRE_fec!H$8)</f>
        <v>0.67889608715484662</v>
      </c>
      <c r="I75" s="335">
        <f>IF(I$8=0,0,I$8/TRE_fec!I$8)</f>
        <v>0.67889608715484673</v>
      </c>
      <c r="J75" s="335">
        <f>IF(J$8=0,0,J$8/TRE_fec!J$8)</f>
        <v>0.67889608715484684</v>
      </c>
      <c r="K75" s="335">
        <f>IF(K$8=0,0,K$8/TRE_fec!K$8)</f>
        <v>0.67889608715484695</v>
      </c>
      <c r="L75" s="335">
        <f>IF(L$8=0,0,L$8/TRE_fec!L$8)</f>
        <v>0.67889608715484662</v>
      </c>
      <c r="M75" s="335">
        <f>IF(M$8=0,0,M$8/TRE_fec!M$8)</f>
        <v>0.67889608715484684</v>
      </c>
      <c r="N75" s="335">
        <f>IF(N$8=0,0,N$8/TRE_fec!N$8)</f>
        <v>0.67889608715484695</v>
      </c>
      <c r="O75" s="335">
        <f>IF(O$8=0,0,O$8/TRE_fec!O$8)</f>
        <v>0.67889608715484662</v>
      </c>
      <c r="P75" s="335">
        <f>IF(P$8=0,0,P$8/TRE_fec!P$8)</f>
        <v>0.67889608715484706</v>
      </c>
      <c r="Q75" s="335">
        <f>IF(Q$8=0,0,Q$8/TRE_fec!Q$8)</f>
        <v>0.67889608715484684</v>
      </c>
      <c r="R75" s="335">
        <f>IF(R$8=0,0,R$8/TRE_fec!R$8)</f>
        <v>0.67889608715484684</v>
      </c>
      <c r="S75" s="335">
        <f>IF(S$8=0,0,S$8/TRE_fec!S$8)</f>
        <v>0.67889608715484662</v>
      </c>
      <c r="T75" s="335">
        <f>IF(T$8=0,0,T$8/TRE_fec!T$8)</f>
        <v>0.67889608715484684</v>
      </c>
      <c r="U75" s="335">
        <f>IF(U$8=0,0,U$8/TRE_fec!U$8)</f>
        <v>0.67889608715484662</v>
      </c>
      <c r="V75" s="335">
        <f>IF(V$8=0,0,V$8/TRE_fec!V$8)</f>
        <v>0.67889608715484695</v>
      </c>
      <c r="W75" s="335">
        <f>IF(W$8=0,0,W$8/TRE_fec!W$8)</f>
        <v>0.67889608715484673</v>
      </c>
      <c r="X75" s="335">
        <f>IF(X$8=0,0,X$8/TRE_fec!X$8)</f>
        <v>0.67889608715484662</v>
      </c>
      <c r="Y75" s="335">
        <f>IF(Y$8=0,0,Y$8/TRE_fec!Y$8)</f>
        <v>0.67889608715484684</v>
      </c>
      <c r="DA75" s="177"/>
    </row>
    <row r="76" spans="1:105" ht="12" customHeight="1" x14ac:dyDescent="0.25">
      <c r="A76" s="173" t="s">
        <v>94</v>
      </c>
      <c r="B76" s="335">
        <f>IF(B$9=0,0,B$9/TRE_fec!B$9)</f>
        <v>0.47998719126463679</v>
      </c>
      <c r="C76" s="335">
        <f>IF(C$9=0,0,C$9/TRE_fec!C$9)</f>
        <v>0.47998719126463651</v>
      </c>
      <c r="D76" s="335">
        <f>IF(D$9=0,0,D$9/TRE_fec!D$9)</f>
        <v>0.47998719126463668</v>
      </c>
      <c r="E76" s="335">
        <f>IF(E$9=0,0,E$9/TRE_fec!E$9)</f>
        <v>0.47998719126463674</v>
      </c>
      <c r="F76" s="335">
        <f>IF(F$9=0,0,F$9/TRE_fec!F$9)</f>
        <v>0.47998719126463668</v>
      </c>
      <c r="G76" s="335">
        <f>IF(G$9=0,0,G$9/TRE_fec!G$9)</f>
        <v>0.47998719126463657</v>
      </c>
      <c r="H76" s="335">
        <f>IF(H$9=0,0,H$9/TRE_fec!H$9)</f>
        <v>0.47998719126463679</v>
      </c>
      <c r="I76" s="335">
        <f>IF(I$9=0,0,I$9/TRE_fec!I$9)</f>
        <v>0.47998719126463685</v>
      </c>
      <c r="J76" s="335">
        <f>IF(J$9=0,0,J$9/TRE_fec!J$9)</f>
        <v>0.47998719126463663</v>
      </c>
      <c r="K76" s="335">
        <f>IF(K$9=0,0,K$9/TRE_fec!K$9)</f>
        <v>0.47998719126463663</v>
      </c>
      <c r="L76" s="335">
        <f>IF(L$9=0,0,L$9/TRE_fec!L$9)</f>
        <v>0.47998719126463651</v>
      </c>
      <c r="M76" s="335">
        <f>IF(M$9=0,0,M$9/TRE_fec!M$9)</f>
        <v>0.47998719126463668</v>
      </c>
      <c r="N76" s="335">
        <f>IF(N$9=0,0,N$9/TRE_fec!N$9)</f>
        <v>0.47998719126463657</v>
      </c>
      <c r="O76" s="335">
        <f>IF(O$9=0,0,O$9/TRE_fec!O$9)</f>
        <v>0.47998719126463663</v>
      </c>
      <c r="P76" s="335">
        <f>IF(P$9=0,0,P$9/TRE_fec!P$9)</f>
        <v>0.47998719126463651</v>
      </c>
      <c r="Q76" s="335">
        <f>IF(Q$9=0,0,Q$9/TRE_fec!Q$9)</f>
        <v>0.47998719126463668</v>
      </c>
      <c r="R76" s="335">
        <f>IF(R$9=0,0,R$9/TRE_fec!R$9)</f>
        <v>0.47998719126463663</v>
      </c>
      <c r="S76" s="335">
        <f>IF(S$9=0,0,S$9/TRE_fec!S$9)</f>
        <v>0.47998719126463651</v>
      </c>
      <c r="T76" s="335">
        <f>IF(T$9=0,0,T$9/TRE_fec!T$9)</f>
        <v>0.47998719126463646</v>
      </c>
      <c r="U76" s="335">
        <f>IF(U$9=0,0,U$9/TRE_fec!U$9)</f>
        <v>0.47998719126463651</v>
      </c>
      <c r="V76" s="335">
        <f>IF(V$9=0,0,V$9/TRE_fec!V$9)</f>
        <v>0.47998719126463651</v>
      </c>
      <c r="W76" s="335">
        <f>IF(W$9=0,0,W$9/TRE_fec!W$9)</f>
        <v>0.47998719126463651</v>
      </c>
      <c r="X76" s="335">
        <f>IF(X$9=0,0,X$9/TRE_fec!X$9)</f>
        <v>0.4799871912646364</v>
      </c>
      <c r="Y76" s="335">
        <f>IF(Y$9=0,0,Y$9/TRE_fec!Y$9)</f>
        <v>0.47998719126463657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0.7447568662327213</v>
      </c>
      <c r="C77" s="336">
        <f>IF(C$10=0,0,C$10/TRE_fec!C$10)</f>
        <v>0.73967981890964152</v>
      </c>
      <c r="D77" s="336">
        <f>IF(D$10=0,0,D$10/TRE_fec!D$10)</f>
        <v>0.70762324251652509</v>
      </c>
      <c r="E77" s="336">
        <f>IF(E$10=0,0,E$10/TRE_fec!E$10)</f>
        <v>0.73375438750786193</v>
      </c>
      <c r="F77" s="336">
        <f>IF(F$10=0,0,F$10/TRE_fec!F$10)</f>
        <v>0.72685788764874659</v>
      </c>
      <c r="G77" s="336">
        <f>IF(G$10=0,0,G$10/TRE_fec!G$10)</f>
        <v>0.719037728279043</v>
      </c>
      <c r="H77" s="336">
        <f>IF(H$10=0,0,H$10/TRE_fec!H$10)</f>
        <v>0.72343550841438564</v>
      </c>
      <c r="I77" s="336">
        <f>IF(I$10=0,0,I$10/TRE_fec!I$10)</f>
        <v>0.72678665826865219</v>
      </c>
      <c r="J77" s="336">
        <f>IF(J$10=0,0,J$10/TRE_fec!J$10)</f>
        <v>0.74101545146552483</v>
      </c>
      <c r="K77" s="336">
        <f>IF(K$10=0,0,K$10/TRE_fec!K$10)</f>
        <v>0.73936082560565097</v>
      </c>
      <c r="L77" s="336">
        <f>IF(L$10=0,0,L$10/TRE_fec!L$10)</f>
        <v>0.73706204729754776</v>
      </c>
      <c r="M77" s="336">
        <f>IF(M$10=0,0,M$10/TRE_fec!M$10)</f>
        <v>0.78509433167299436</v>
      </c>
      <c r="N77" s="336">
        <f>IF(N$10=0,0,N$10/TRE_fec!N$10)</f>
        <v>0.74804731706167515</v>
      </c>
      <c r="O77" s="336">
        <f>IF(O$10=0,0,O$10/TRE_fec!O$10)</f>
        <v>0.73549637071080232</v>
      </c>
      <c r="P77" s="336">
        <f>IF(P$10=0,0,P$10/TRE_fec!P$10)</f>
        <v>0.75519696792036151</v>
      </c>
      <c r="Q77" s="336">
        <f>IF(Q$10=0,0,Q$10/TRE_fec!Q$10)</f>
        <v>0.78493632891273335</v>
      </c>
      <c r="R77" s="336">
        <f>IF(R$10=0,0,R$10/TRE_fec!R$10)</f>
        <v>0.7584520473036418</v>
      </c>
      <c r="S77" s="336">
        <f>IF(S$10=0,0,S$10/TRE_fec!S$10)</f>
        <v>0.7474736457343607</v>
      </c>
      <c r="T77" s="336">
        <f>IF(T$10=0,0,T$10/TRE_fec!T$10)</f>
        <v>0.75707070279358968</v>
      </c>
      <c r="U77" s="336">
        <f>IF(U$10=0,0,U$10/TRE_fec!U$10)</f>
        <v>0.76212082074472276</v>
      </c>
      <c r="V77" s="336">
        <f>IF(V$10=0,0,V$10/TRE_fec!V$10)</f>
        <v>0.79145181612580462</v>
      </c>
      <c r="W77" s="336">
        <f>IF(W$10=0,0,W$10/TRE_fec!W$10)</f>
        <v>0.79780193015576983</v>
      </c>
      <c r="X77" s="336">
        <f>IF(X$10=0,0,X$10/TRE_fec!X$10)</f>
        <v>0.79702897447223853</v>
      </c>
      <c r="Y77" s="336">
        <f>IF(Y$10=0,0,Y$10/TRE_fec!Y$10)</f>
        <v>0.80721552213530956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0.56127302318932226</v>
      </c>
      <c r="C78" s="349">
        <f>IF(C$16=0,0,C$16/TRE_fec!C$16)</f>
        <v>0.53731632399059059</v>
      </c>
      <c r="D78" s="349">
        <f>IF(D$16=0,0,D$16/TRE_fec!D$16)</f>
        <v>0.52715448593532344</v>
      </c>
      <c r="E78" s="349">
        <f>IF(E$16=0,0,E$16/TRE_fec!E$16)</f>
        <v>0.54226356126132125</v>
      </c>
      <c r="F78" s="349">
        <f>IF(F$16=0,0,F$16/TRE_fec!F$16)</f>
        <v>0.53712678382113077</v>
      </c>
      <c r="G78" s="349">
        <f>IF(G$16=0,0,G$16/TRE_fec!G$16)</f>
        <v>0.55358637845430847</v>
      </c>
      <c r="H78" s="349">
        <f>IF(H$16=0,0,H$16/TRE_fec!H$16)</f>
        <v>0.5569124656137866</v>
      </c>
      <c r="I78" s="349">
        <f>IF(I$16=0,0,I$16/TRE_fec!I$16)</f>
        <v>0.55944697533385834</v>
      </c>
      <c r="J78" s="349">
        <f>IF(J$16=0,0,J$16/TRE_fec!J$16)</f>
        <v>0.57020836059881297</v>
      </c>
      <c r="K78" s="349">
        <f>IF(K$16=0,0,K$16/TRE_fec!K$16)</f>
        <v>0.5689569497376743</v>
      </c>
      <c r="L78" s="349">
        <f>IF(L$16=0,0,L$16/TRE_fec!L$16)</f>
        <v>0.56721835963590417</v>
      </c>
      <c r="M78" s="349">
        <f>IF(M$16=0,0,M$16/TRE_fec!M$16)</f>
        <v>0.60354567918916469</v>
      </c>
      <c r="N78" s="349">
        <f>IF(N$16=0,0,N$16/TRE_fec!N$16)</f>
        <v>0.57552663417019279</v>
      </c>
      <c r="O78" s="349">
        <f>IF(O$16=0,0,O$16/TRE_fec!O$16)</f>
        <v>0.56603422204129827</v>
      </c>
      <c r="P78" s="349">
        <f>IF(P$16=0,0,P$16/TRE_fec!P$16)</f>
        <v>0.58093398996879608</v>
      </c>
      <c r="Q78" s="349">
        <f>IF(Q$16=0,0,Q$16/TRE_fec!Q$16)</f>
        <v>0.60342618004734916</v>
      </c>
      <c r="R78" s="349">
        <f>IF(R$16=0,0,R$16/TRE_fec!R$16)</f>
        <v>0.58339584058583871</v>
      </c>
      <c r="S78" s="349">
        <f>IF(S$16=0,0,S$16/TRE_fec!S$16)</f>
        <v>0.57553522116671818</v>
      </c>
      <c r="T78" s="349">
        <f>IF(T$16=0,0,T$16/TRE_fec!T$16)</f>
        <v>0.57880198846451336</v>
      </c>
      <c r="U78" s="349">
        <f>IF(U$16=0,0,U$16/TRE_fec!U$16)</f>
        <v>0.58198580438629899</v>
      </c>
      <c r="V78" s="349">
        <f>IF(V$16=0,0,V$16/TRE_fec!V$16)</f>
        <v>0.60449004352287561</v>
      </c>
      <c r="W78" s="349">
        <f>IF(W$16=0,0,W$16/TRE_fec!W$16)</f>
        <v>0.6052335759385431</v>
      </c>
      <c r="X78" s="349">
        <f>IF(X$16=0,0,X$16/TRE_fec!X$16)</f>
        <v>0.60269816441667989</v>
      </c>
      <c r="Y78" s="349">
        <f>IF(Y$16=0,0,Y$16/TRE_fec!Y$16)</f>
        <v>0.60607684466388967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0.47195675464919162</v>
      </c>
      <c r="C79" s="349">
        <f>IF(C$24=0,0,C$24/TRE_fec!C$24)</f>
        <v>0.47023020237138213</v>
      </c>
      <c r="D79" s="349">
        <f>IF(D$24=0,0,D$24/TRE_fec!D$24)</f>
        <v>0.46825574455129143</v>
      </c>
      <c r="E79" s="349">
        <f>IF(E$24=0,0,E$24/TRE_fec!E$24)</f>
        <v>0.47020824760379559</v>
      </c>
      <c r="F79" s="349">
        <f>IF(F$24=0,0,F$24/TRE_fec!F$24)</f>
        <v>0.46927393160340786</v>
      </c>
      <c r="G79" s="349">
        <f>IF(G$24=0,0,G$24/TRE_fec!G$24)</f>
        <v>0.4696299304261875</v>
      </c>
      <c r="H79" s="349">
        <f>IF(H$24=0,0,H$24/TRE_fec!H$24)</f>
        <v>0.47009049489092053</v>
      </c>
      <c r="I79" s="349">
        <f>IF(I$24=0,0,I$24/TRE_fec!I$24)</f>
        <v>0.47059656373422659</v>
      </c>
      <c r="J79" s="349">
        <f>IF(J$24=0,0,J$24/TRE_fec!J$24)</f>
        <v>0.47224121272774916</v>
      </c>
      <c r="K79" s="349">
        <f>IF(K$24=0,0,K$24/TRE_fec!K$24)</f>
        <v>0.47206157718975722</v>
      </c>
      <c r="L79" s="349">
        <f>IF(L$24=0,0,L$24/TRE_fec!L$24)</f>
        <v>0.47094112764529528</v>
      </c>
      <c r="M79" s="349">
        <f>IF(M$24=0,0,M$24/TRE_fec!M$24)</f>
        <v>0.47699751315364025</v>
      </c>
      <c r="N79" s="349">
        <f>IF(N$24=0,0,N$24/TRE_fec!N$24)</f>
        <v>0.47278890328222628</v>
      </c>
      <c r="O79" s="349">
        <f>IF(O$24=0,0,O$24/TRE_fec!O$24)</f>
        <v>0.47128981962517563</v>
      </c>
      <c r="P79" s="349">
        <f>IF(P$24=0,0,P$24/TRE_fec!P$24)</f>
        <v>0.47346290897548926</v>
      </c>
      <c r="Q79" s="349">
        <f>IF(Q$24=0,0,Q$24/TRE_fec!Q$24)</f>
        <v>0.47598369115047806</v>
      </c>
      <c r="R79" s="349">
        <f>IF(R$24=0,0,R$24/TRE_fec!R$24)</f>
        <v>0.47252332516951445</v>
      </c>
      <c r="S79" s="349">
        <f>IF(S$24=0,0,S$24/TRE_fec!S$24)</f>
        <v>0.47286225044233954</v>
      </c>
      <c r="T79" s="349">
        <f>IF(T$24=0,0,T$24/TRE_fec!T$24)</f>
        <v>0.47342802911232262</v>
      </c>
      <c r="U79" s="349">
        <f>IF(U$24=0,0,U$24/TRE_fec!U$24)</f>
        <v>0.47351264636445839</v>
      </c>
      <c r="V79" s="349">
        <f>IF(V$24=0,0,V$24/TRE_fec!V$24)</f>
        <v>0.4774379862549154</v>
      </c>
      <c r="W79" s="349">
        <f>IF(W$24=0,0,W$24/TRE_fec!W$24)</f>
        <v>0.47743086316574068</v>
      </c>
      <c r="X79" s="349">
        <f>IF(X$24=0,0,X$24/TRE_fec!X$24)</f>
        <v>0.47731764119285169</v>
      </c>
      <c r="Y79" s="349">
        <f>IF(Y$24=0,0,Y$24/TRE_fec!Y$24)</f>
        <v>0.4785837874980447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0.48109116273370484</v>
      </c>
      <c r="C80" s="349">
        <f>IF(C$27=0,0,C$27/TRE_fec!C$27)</f>
        <v>0.46055684913479195</v>
      </c>
      <c r="D80" s="349">
        <f>IF(D$27=0,0,D$27/TRE_fec!D$27)</f>
        <v>0.45184670223027723</v>
      </c>
      <c r="E80" s="349">
        <f>IF(E$27=0,0,E$27/TRE_fec!E$27)</f>
        <v>0.46479733822398966</v>
      </c>
      <c r="F80" s="349">
        <f>IF(F$27=0,0,F$27/TRE_fec!F$27)</f>
        <v>0.46039438613239791</v>
      </c>
      <c r="G80" s="349">
        <f>IF(G$27=0,0,G$27/TRE_fec!G$27)</f>
        <v>0.47450261010369299</v>
      </c>
      <c r="H80" s="349">
        <f>IF(H$27=0,0,H$27/TRE_fec!H$27)</f>
        <v>0.47735354195467428</v>
      </c>
      <c r="I80" s="349">
        <f>IF(I$27=0,0,I$27/TRE_fec!I$27)</f>
        <v>0.4795259788575929</v>
      </c>
      <c r="J80" s="349">
        <f>IF(J$27=0,0,J$27/TRE_fec!J$27)</f>
        <v>0.48875002337041107</v>
      </c>
      <c r="K80" s="349">
        <f>IF(K$27=0,0,K$27/TRE_fec!K$27)</f>
        <v>0.48767738548943507</v>
      </c>
      <c r="L80" s="349">
        <f>IF(L$27=0,0,L$27/TRE_fec!L$27)</f>
        <v>0.48618716540220341</v>
      </c>
      <c r="M80" s="349">
        <f>IF(M$27=0,0,M$27/TRE_fec!M$27)</f>
        <v>0.51732486787642695</v>
      </c>
      <c r="N80" s="349">
        <f>IF(N$27=0,0,N$27/TRE_fec!N$27)</f>
        <v>0.49330854357445092</v>
      </c>
      <c r="O80" s="349">
        <f>IF(O$27=0,0,O$27/TRE_fec!O$27)</f>
        <v>0.48517219032111303</v>
      </c>
      <c r="P80" s="349">
        <f>IF(P$27=0,0,P$27/TRE_fec!P$27)</f>
        <v>0.49794341997325381</v>
      </c>
      <c r="Q80" s="349">
        <f>IF(Q$27=0,0,Q$27/TRE_fec!Q$27)</f>
        <v>0.51722244004058504</v>
      </c>
      <c r="R80" s="349">
        <f>IF(R$27=0,0,R$27/TRE_fec!R$27)</f>
        <v>0.5000535776450048</v>
      </c>
      <c r="S80" s="349">
        <f>IF(S$27=0,0,S$27/TRE_fec!S$27)</f>
        <v>0.49331590385718699</v>
      </c>
      <c r="T80" s="349">
        <f>IF(T$27=0,0,T$27/TRE_fec!T$27)</f>
        <v>0.49611599011244001</v>
      </c>
      <c r="U80" s="349">
        <f>IF(U$27=0,0,U$27/TRE_fec!U$27)</f>
        <v>0.49884497518825643</v>
      </c>
      <c r="V80" s="349">
        <f>IF(V$27=0,0,V$27/TRE_fec!V$27)</f>
        <v>0.51813432301960782</v>
      </c>
      <c r="W80" s="349">
        <f>IF(W$27=0,0,W$27/TRE_fec!W$27)</f>
        <v>0.51877163651875124</v>
      </c>
      <c r="X80" s="349">
        <f>IF(X$27=0,0,X$27/TRE_fec!X$27)</f>
        <v>0.51659842664286837</v>
      </c>
      <c r="Y80" s="349">
        <f>IF(Y$27=0,0,Y$27/TRE_fec!Y$27)</f>
        <v>0.51949443828333419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0.70038449474262288</v>
      </c>
      <c r="C81" s="349">
        <f>IF(C$35=0,0,C$35/TRE_fec!C$35)</f>
        <v>0.68708122853335118</v>
      </c>
      <c r="D81" s="349">
        <f>IF(D$35=0,0,D$35/TRE_fec!D$35)</f>
        <v>0.68637348677689447</v>
      </c>
      <c r="E81" s="349">
        <f>IF(E$35=0,0,E$35/TRE_fec!E$35)</f>
        <v>0.68971334421476693</v>
      </c>
      <c r="F81" s="349">
        <f>IF(F$35=0,0,F$35/TRE_fec!F$35)</f>
        <v>0.69797471349924656</v>
      </c>
      <c r="G81" s="349">
        <f>IF(G$35=0,0,G$35/TRE_fec!G$35)</f>
        <v>0.71102545155829822</v>
      </c>
      <c r="H81" s="349">
        <f>IF(H$35=0,0,H$35/TRE_fec!H$35)</f>
        <v>0.71392538946424078</v>
      </c>
      <c r="I81" s="349">
        <f>IF(I$35=0,0,I$35/TRE_fec!I$35)</f>
        <v>0.70868978495011448</v>
      </c>
      <c r="J81" s="349">
        <f>IF(J$35=0,0,J$35/TRE_fec!J$35)</f>
        <v>0.70981356917542449</v>
      </c>
      <c r="K81" s="349">
        <f>IF(K$35=0,0,K$35/TRE_fec!K$35)</f>
        <v>0.70982021046549115</v>
      </c>
      <c r="L81" s="349">
        <f>IF(L$35=0,0,L$35/TRE_fec!L$35)</f>
        <v>0.7297475906287918</v>
      </c>
      <c r="M81" s="349">
        <f>IF(M$35=0,0,M$35/TRE_fec!M$35)</f>
        <v>0.71307065450931817</v>
      </c>
      <c r="N81" s="349">
        <f>IF(N$35=0,0,N$35/TRE_fec!N$35)</f>
        <v>0.71462470360597208</v>
      </c>
      <c r="O81" s="349">
        <f>IF(O$35=0,0,O$35/TRE_fec!O$35)</f>
        <v>0.71873295740016729</v>
      </c>
      <c r="P81" s="349">
        <f>IF(P$35=0,0,P$35/TRE_fec!P$35)</f>
        <v>0.71608316782213788</v>
      </c>
      <c r="Q81" s="349">
        <f>IF(Q$35=0,0,Q$35/TRE_fec!Q$35)</f>
        <v>0.72766524470885852</v>
      </c>
      <c r="R81" s="349">
        <f>IF(R$35=0,0,R$35/TRE_fec!R$35)</f>
        <v>0.73697339274225071</v>
      </c>
      <c r="S81" s="349">
        <f>IF(S$35=0,0,S$35/TRE_fec!S$35)</f>
        <v>0.71317625263275397</v>
      </c>
      <c r="T81" s="349">
        <f>IF(T$35=0,0,T$35/TRE_fec!T$35)</f>
        <v>0.70248197434857662</v>
      </c>
      <c r="U81" s="349">
        <f>IF(U$35=0,0,U$35/TRE_fec!U$35)</f>
        <v>0.69774269165333558</v>
      </c>
      <c r="V81" s="349">
        <f>IF(V$35=0,0,V$35/TRE_fec!V$35)</f>
        <v>0.69922988123934049</v>
      </c>
      <c r="W81" s="349">
        <f>IF(W$35=0,0,W$35/TRE_fec!W$35)</f>
        <v>0.71324741091127408</v>
      </c>
      <c r="X81" s="349">
        <f>IF(X$35=0,0,X$35/TRE_fec!X$35)</f>
        <v>0.70333172313459857</v>
      </c>
      <c r="Y81" s="349">
        <f>IF(Y$35=0,0,Y$35/TRE_fec!Y$35)</f>
        <v>0.70123857479677498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0.62700745156963356</v>
      </c>
      <c r="C82" s="349">
        <f>IF(C$46=0,0,C$46/TRE_fec!C$46)</f>
        <v>0.62700745156963322</v>
      </c>
      <c r="D82" s="349">
        <f>IF(D$46=0,0,D$46/TRE_fec!D$46)</f>
        <v>0.62700745156963322</v>
      </c>
      <c r="E82" s="349">
        <f>IF(E$46=0,0,E$46/TRE_fec!E$46)</f>
        <v>0.62700745156963356</v>
      </c>
      <c r="F82" s="349">
        <f>IF(F$46=0,0,F$46/TRE_fec!F$46)</f>
        <v>0.62700745156963322</v>
      </c>
      <c r="G82" s="349">
        <f>IF(G$46=0,0,G$46/TRE_fec!G$46)</f>
        <v>0.62700745156963322</v>
      </c>
      <c r="H82" s="349">
        <f>IF(H$46=0,0,H$46/TRE_fec!H$46)</f>
        <v>0.62700745156963322</v>
      </c>
      <c r="I82" s="349">
        <f>IF(I$46=0,0,I$46/TRE_fec!I$46)</f>
        <v>0.62700745156963333</v>
      </c>
      <c r="J82" s="349">
        <f>IF(J$46=0,0,J$46/TRE_fec!J$46)</f>
        <v>0.62700745156963322</v>
      </c>
      <c r="K82" s="349">
        <f>IF(K$46=0,0,K$46/TRE_fec!K$46)</f>
        <v>0.62700745156963322</v>
      </c>
      <c r="L82" s="349">
        <f>IF(L$46=0,0,L$46/TRE_fec!L$46)</f>
        <v>0.62700745156963333</v>
      </c>
      <c r="M82" s="349">
        <f>IF(M$46=0,0,M$46/TRE_fec!M$46)</f>
        <v>0.62700745156963311</v>
      </c>
      <c r="N82" s="349">
        <f>IF(N$46=0,0,N$46/TRE_fec!N$46)</f>
        <v>0.62700745156963311</v>
      </c>
      <c r="O82" s="349">
        <f>IF(O$46=0,0,O$46/TRE_fec!O$46)</f>
        <v>0.627007451569633</v>
      </c>
      <c r="P82" s="349">
        <f>IF(P$46=0,0,P$46/TRE_fec!P$46)</f>
        <v>0.62700745156963344</v>
      </c>
      <c r="Q82" s="349">
        <f>IF(Q$46=0,0,Q$46/TRE_fec!Q$46)</f>
        <v>0.62700745156963322</v>
      </c>
      <c r="R82" s="349">
        <f>IF(R$46=0,0,R$46/TRE_fec!R$46)</f>
        <v>0.62700745156963333</v>
      </c>
      <c r="S82" s="349">
        <f>IF(S$46=0,0,S$46/TRE_fec!S$46)</f>
        <v>0.62700745156963322</v>
      </c>
      <c r="T82" s="349">
        <f>IF(T$46=0,0,T$46/TRE_fec!T$46)</f>
        <v>0.62700745156963333</v>
      </c>
      <c r="U82" s="349">
        <f>IF(U$46=0,0,U$46/TRE_fec!U$46)</f>
        <v>0.62700745156963322</v>
      </c>
      <c r="V82" s="349">
        <f>IF(V$46=0,0,V$46/TRE_fec!V$46)</f>
        <v>0.62700745156963322</v>
      </c>
      <c r="W82" s="349">
        <f>IF(W$46=0,0,W$46/TRE_fec!W$46)</f>
        <v>0.62700745156963333</v>
      </c>
      <c r="X82" s="349">
        <f>IF(X$46=0,0,X$46/TRE_fec!X$46)</f>
        <v>0.62700745156963322</v>
      </c>
      <c r="Y82" s="349">
        <f>IF(Y$46=0,0,Y$46/TRE_fec!Y$46)</f>
        <v>0.62700745156963322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0.577177611973403</v>
      </c>
      <c r="C83" s="337">
        <f>IF(C$47=0,0,C$47/TRE_fec!C$47)</f>
        <v>0.57717761197340289</v>
      </c>
      <c r="D83" s="337">
        <f>IF(D$47=0,0,D$47/TRE_fec!D$47)</f>
        <v>0.57717761197340289</v>
      </c>
      <c r="E83" s="337">
        <f>IF(E$47=0,0,E$47/TRE_fec!E$47)</f>
        <v>0.57717761197340289</v>
      </c>
      <c r="F83" s="337">
        <f>IF(F$47=0,0,F$47/TRE_fec!F$47)</f>
        <v>0.577177611973403</v>
      </c>
      <c r="G83" s="337">
        <f>IF(G$47=0,0,G$47/TRE_fec!G$47)</f>
        <v>0.57717761197340289</v>
      </c>
      <c r="H83" s="337">
        <f>IF(H$47=0,0,H$47/TRE_fec!H$47)</f>
        <v>0.577177611973403</v>
      </c>
      <c r="I83" s="337">
        <f>IF(I$47=0,0,I$47/TRE_fec!I$47)</f>
        <v>0.57717761197340289</v>
      </c>
      <c r="J83" s="337">
        <f>IF(J$47=0,0,J$47/TRE_fec!J$47)</f>
        <v>0.577177611973403</v>
      </c>
      <c r="K83" s="337">
        <f>IF(K$47=0,0,K$47/TRE_fec!K$47)</f>
        <v>0.57717761197340267</v>
      </c>
      <c r="L83" s="337">
        <f>IF(L$47=0,0,L$47/TRE_fec!L$47)</f>
        <v>0.577177611973403</v>
      </c>
      <c r="M83" s="337">
        <f>IF(M$47=0,0,M$47/TRE_fec!M$47)</f>
        <v>0.57717761197340267</v>
      </c>
      <c r="N83" s="337">
        <f>IF(N$47=0,0,N$47/TRE_fec!N$47)</f>
        <v>0.57717761197340267</v>
      </c>
      <c r="O83" s="337">
        <f>IF(O$47=0,0,O$47/TRE_fec!O$47)</f>
        <v>0.577177611973403</v>
      </c>
      <c r="P83" s="337">
        <f>IF(P$47=0,0,P$47/TRE_fec!P$47)</f>
        <v>0.57717761197340278</v>
      </c>
      <c r="Q83" s="337">
        <f>IF(Q$47=0,0,Q$47/TRE_fec!Q$47)</f>
        <v>0.57717761197340289</v>
      </c>
      <c r="R83" s="337">
        <f>IF(R$47=0,0,R$47/TRE_fec!R$47)</f>
        <v>0.57717761197340312</v>
      </c>
      <c r="S83" s="337">
        <f>IF(S$47=0,0,S$47/TRE_fec!S$47)</f>
        <v>0.577177611973403</v>
      </c>
      <c r="T83" s="337">
        <f>IF(T$47=0,0,T$47/TRE_fec!T$47)</f>
        <v>0.57717761197340267</v>
      </c>
      <c r="U83" s="337">
        <f>IF(U$47=0,0,U$47/TRE_fec!U$47)</f>
        <v>0.57717761197340278</v>
      </c>
      <c r="V83" s="337">
        <f>IF(V$47=0,0,V$47/TRE_fec!V$47)</f>
        <v>0.57717761197340289</v>
      </c>
      <c r="W83" s="337">
        <f>IF(W$47=0,0,W$47/TRE_fec!W$47)</f>
        <v>0.577177611973403</v>
      </c>
      <c r="X83" s="337">
        <f>IF(X$47=0,0,X$47/TRE_fec!X$47)</f>
        <v>0.57717761197340289</v>
      </c>
      <c r="Y83" s="337">
        <f>IF(Y$47=0,0,Y$47/TRE_fec!Y$47)</f>
        <v>0.57717761197340278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12.42384695909896</v>
      </c>
      <c r="C5" s="223">
        <v>18.803352599223199</v>
      </c>
      <c r="D5" s="223">
        <v>25.10364167824229</v>
      </c>
      <c r="E5" s="223">
        <v>17.639002798247571</v>
      </c>
      <c r="F5" s="223">
        <v>17.487532798773749</v>
      </c>
      <c r="G5" s="223">
        <v>13.32935999860733</v>
      </c>
      <c r="H5" s="223">
        <v>12.77396999895134</v>
      </c>
      <c r="I5" s="223">
        <v>12.01661999795378</v>
      </c>
      <c r="J5" s="223">
        <v>8.0783999982774404</v>
      </c>
      <c r="K5" s="223">
        <v>7.119089998342174</v>
      </c>
      <c r="L5" s="223">
        <v>5.6548799994687773</v>
      </c>
      <c r="M5" s="223">
        <v>2.625479998978189</v>
      </c>
      <c r="N5" s="223">
        <v>3.3323399991331342</v>
      </c>
      <c r="O5" s="223">
        <v>3.7362599992815388</v>
      </c>
      <c r="P5" s="223">
        <v>3.7362599990013421</v>
      </c>
      <c r="Q5" s="223">
        <v>2.6759699991494781</v>
      </c>
      <c r="R5" s="223">
        <v>3.0293999998562899</v>
      </c>
      <c r="S5" s="223">
        <v>3.7005411593779951</v>
      </c>
      <c r="T5" s="223">
        <v>4.7753355590292248</v>
      </c>
      <c r="U5" s="223">
        <v>3.70054115884294</v>
      </c>
      <c r="V5" s="223">
        <v>4.5741758394495777</v>
      </c>
      <c r="W5" s="223">
        <v>5.1650179191458916</v>
      </c>
      <c r="X5" s="223">
        <v>5.3164879181028581</v>
      </c>
      <c r="Y5" s="223">
        <v>5.2330876972435094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0.36386116129825369</v>
      </c>
      <c r="C10" s="260">
        <v>0.47305196537635519</v>
      </c>
      <c r="D10" s="260">
        <v>0.78792652748229575</v>
      </c>
      <c r="E10" s="260">
        <v>0.50771263637047803</v>
      </c>
      <c r="F10" s="260">
        <v>0.52384124091057127</v>
      </c>
      <c r="G10" s="260">
        <v>0.49307314755751991</v>
      </c>
      <c r="H10" s="260">
        <v>0.4719824161823809</v>
      </c>
      <c r="I10" s="260">
        <v>0.43408585486528689</v>
      </c>
      <c r="J10" s="260">
        <v>0.27657655694523597</v>
      </c>
      <c r="K10" s="260">
        <v>0.24523746095314819</v>
      </c>
      <c r="L10" s="260">
        <v>0.21711494264454201</v>
      </c>
      <c r="M10" s="260">
        <v>7.2236437852472787E-2</v>
      </c>
      <c r="N10" s="260">
        <v>0.1134911580987777</v>
      </c>
      <c r="O10" s="260">
        <v>0.13583510882736691</v>
      </c>
      <c r="P10" s="260">
        <v>0.1243916950007397</v>
      </c>
      <c r="Q10" s="260">
        <v>8.1172057197219788E-2</v>
      </c>
      <c r="R10" s="260">
        <v>0.1139207165091434</v>
      </c>
      <c r="S10" s="260">
        <v>0.1295183816267074</v>
      </c>
      <c r="T10" s="260">
        <v>0.1630240278883503</v>
      </c>
      <c r="U10" s="260">
        <v>0.1259519978743516</v>
      </c>
      <c r="V10" s="260">
        <v>0.12562087720418161</v>
      </c>
      <c r="W10" s="260">
        <v>0.13612079835775409</v>
      </c>
      <c r="X10" s="260">
        <v>0.13812885145427409</v>
      </c>
      <c r="Y10" s="260">
        <v>0.1173822551366836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0.18383664376159581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1.3154185076270751E-2</v>
      </c>
      <c r="T11" s="226">
        <v>2.5776477823161399E-2</v>
      </c>
      <c r="U11" s="226">
        <v>1.2983500756417091E-2</v>
      </c>
      <c r="V11" s="226">
        <v>2.1583997346865589E-2</v>
      </c>
      <c r="W11" s="226">
        <v>1.035035780246322E-2</v>
      </c>
      <c r="X11" s="226">
        <v>1.0053003501365079E-2</v>
      </c>
      <c r="Y11" s="226">
        <v>2.010282944925864E-2</v>
      </c>
      <c r="DA11" s="69" t="s">
        <v>2490</v>
      </c>
    </row>
    <row r="12" spans="1:105" ht="12" customHeight="1" x14ac:dyDescent="0.25">
      <c r="A12" s="37" t="s">
        <v>35</v>
      </c>
      <c r="B12" s="226">
        <v>0.36386116129825369</v>
      </c>
      <c r="C12" s="226">
        <v>0.47305196537635519</v>
      </c>
      <c r="D12" s="226">
        <v>0.60408988372069994</v>
      </c>
      <c r="E12" s="226">
        <v>0.50771263637047803</v>
      </c>
      <c r="F12" s="226">
        <v>0.52384124091057127</v>
      </c>
      <c r="G12" s="226">
        <v>0.49307314755751991</v>
      </c>
      <c r="H12" s="226">
        <v>0.4719824161823809</v>
      </c>
      <c r="I12" s="226">
        <v>0.43408585486528689</v>
      </c>
      <c r="J12" s="226">
        <v>0.27657655694523597</v>
      </c>
      <c r="K12" s="226">
        <v>0.24523746095314819</v>
      </c>
      <c r="L12" s="226">
        <v>0.21711494264454201</v>
      </c>
      <c r="M12" s="226">
        <v>7.2236437852472787E-2</v>
      </c>
      <c r="N12" s="226">
        <v>0.1134911580987777</v>
      </c>
      <c r="O12" s="226">
        <v>0.13583510882736691</v>
      </c>
      <c r="P12" s="226">
        <v>0.1243916950007397</v>
      </c>
      <c r="Q12" s="226">
        <v>8.1172057197219788E-2</v>
      </c>
      <c r="R12" s="226">
        <v>0.1139207165091434</v>
      </c>
      <c r="S12" s="226">
        <v>0.1163641965504366</v>
      </c>
      <c r="T12" s="226">
        <v>0.13724755006518891</v>
      </c>
      <c r="U12" s="226">
        <v>0.1129684971179345</v>
      </c>
      <c r="V12" s="226">
        <v>0.10403687985731599</v>
      </c>
      <c r="W12" s="226">
        <v>0.12577044055529091</v>
      </c>
      <c r="X12" s="226">
        <v>0.12807584795290899</v>
      </c>
      <c r="Y12" s="226">
        <v>9.7279425687424939E-2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2.8243349007579752</v>
      </c>
      <c r="C16" s="261">
        <f t="shared" si="0"/>
        <v>4.6502061023248018</v>
      </c>
      <c r="D16" s="261">
        <f t="shared" si="0"/>
        <v>6.4130142699919626</v>
      </c>
      <c r="E16" s="261">
        <f t="shared" si="0"/>
        <v>4.3224093027165669</v>
      </c>
      <c r="F16" s="261">
        <f t="shared" si="0"/>
        <v>4.4173796048904457</v>
      </c>
      <c r="G16" s="261">
        <f t="shared" si="0"/>
        <v>3.1958444749098498</v>
      </c>
      <c r="H16" s="261">
        <f t="shared" si="0"/>
        <v>3.0591452900709868</v>
      </c>
      <c r="I16" s="261">
        <f t="shared" si="0"/>
        <v>2.8135194296824162</v>
      </c>
      <c r="J16" s="261">
        <f t="shared" si="0"/>
        <v>1.7926258320524551</v>
      </c>
      <c r="K16" s="261">
        <f t="shared" si="0"/>
        <v>1.5895020617333691</v>
      </c>
      <c r="L16" s="261">
        <f t="shared" si="0"/>
        <v>1.407226480103513</v>
      </c>
      <c r="M16" s="261">
        <f t="shared" si="0"/>
        <v>0.46819913422899018</v>
      </c>
      <c r="N16" s="261">
        <f t="shared" si="0"/>
        <v>0.73559083952911486</v>
      </c>
      <c r="O16" s="261">
        <f t="shared" si="0"/>
        <v>0.88041274239960043</v>
      </c>
      <c r="P16" s="261">
        <f t="shared" si="0"/>
        <v>0.80624246759738682</v>
      </c>
      <c r="Q16" s="261">
        <f t="shared" si="0"/>
        <v>0.52611518553753556</v>
      </c>
      <c r="R16" s="261">
        <f t="shared" si="0"/>
        <v>0.73837501441111431</v>
      </c>
      <c r="S16" s="261">
        <f t="shared" si="0"/>
        <v>0.83947099202495501</v>
      </c>
      <c r="T16" s="261">
        <f t="shared" si="0"/>
        <v>1.071843528346996</v>
      </c>
      <c r="U16" s="261">
        <f t="shared" si="0"/>
        <v>0.82951113558239775</v>
      </c>
      <c r="V16" s="261">
        <f t="shared" si="0"/>
        <v>0.82867520092955294</v>
      </c>
      <c r="W16" s="261">
        <f t="shared" si="0"/>
        <v>0.91280739871721772</v>
      </c>
      <c r="X16" s="261">
        <f t="shared" si="0"/>
        <v>0.9333980974977063</v>
      </c>
      <c r="Y16" s="261">
        <f t="shared" si="0"/>
        <v>0.89336393106199474</v>
      </c>
      <c r="DA16" s="70"/>
    </row>
    <row r="17" spans="1:105" ht="12" customHeight="1" x14ac:dyDescent="0.25">
      <c r="A17" s="60" t="s">
        <v>2404</v>
      </c>
      <c r="B17" s="329">
        <v>2.8243349007579752</v>
      </c>
      <c r="C17" s="329">
        <v>4.6502061023248018</v>
      </c>
      <c r="D17" s="329">
        <v>6.4130142699919626</v>
      </c>
      <c r="E17" s="329">
        <v>4.3224093027165669</v>
      </c>
      <c r="F17" s="329">
        <v>4.4173796048904457</v>
      </c>
      <c r="G17" s="329">
        <v>3.1958444749098498</v>
      </c>
      <c r="H17" s="329">
        <v>3.0591452900709868</v>
      </c>
      <c r="I17" s="329">
        <v>2.8135194296824162</v>
      </c>
      <c r="J17" s="329">
        <v>1.7926258320524551</v>
      </c>
      <c r="K17" s="329">
        <v>1.5895020617333691</v>
      </c>
      <c r="L17" s="329">
        <v>1.407226480103513</v>
      </c>
      <c r="M17" s="329">
        <v>0.46819913422899018</v>
      </c>
      <c r="N17" s="329">
        <v>0.73559083952911486</v>
      </c>
      <c r="O17" s="329">
        <v>0.88041274239960043</v>
      </c>
      <c r="P17" s="329">
        <v>0.80624246759738682</v>
      </c>
      <c r="Q17" s="329">
        <v>0.52611518553753556</v>
      </c>
      <c r="R17" s="329">
        <v>0.73837501441111431</v>
      </c>
      <c r="S17" s="329">
        <v>0.83947099202495501</v>
      </c>
      <c r="T17" s="329">
        <v>1.071843528346996</v>
      </c>
      <c r="U17" s="329">
        <v>0.82951113558239775</v>
      </c>
      <c r="V17" s="329">
        <v>0.82867520092955294</v>
      </c>
      <c r="W17" s="329">
        <v>0.91280739871721772</v>
      </c>
      <c r="X17" s="329">
        <v>0.9333980974977063</v>
      </c>
      <c r="Y17" s="329">
        <v>0.89336393106199474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0.79036638120374181</v>
      </c>
      <c r="C19" s="230">
        <v>1.6728790676444041</v>
      </c>
      <c r="D19" s="230">
        <v>1.7282907414215609</v>
      </c>
      <c r="E19" s="230">
        <v>0.83939545702350715</v>
      </c>
      <c r="F19" s="230">
        <v>0.86481087729323003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0.12356402565129709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0.88019814958619336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8.5258606975828918E-2</v>
      </c>
      <c r="T20" s="230">
        <v>0.16947410327302881</v>
      </c>
      <c r="U20" s="230">
        <v>8.5508436849365863E-2</v>
      </c>
      <c r="V20" s="230">
        <v>0.14238177392444931</v>
      </c>
      <c r="W20" s="230">
        <v>6.9408079407732262E-2</v>
      </c>
      <c r="X20" s="230">
        <v>6.7932616853896233E-2</v>
      </c>
      <c r="Y20" s="230">
        <v>0.13183556739906671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0.88293551620611344</v>
      </c>
      <c r="D21" s="230">
        <v>0.9121814645454458</v>
      </c>
      <c r="E21" s="230">
        <v>0.88602142592115896</v>
      </c>
      <c r="F21" s="230">
        <v>0.91284859864331835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2.0339685195542341</v>
      </c>
      <c r="C22" s="230">
        <v>2.0943915184742852</v>
      </c>
      <c r="D22" s="230">
        <v>2.8923439144387642</v>
      </c>
      <c r="E22" s="230">
        <v>2.596992419771901</v>
      </c>
      <c r="F22" s="230">
        <v>2.639720128953897</v>
      </c>
      <c r="G22" s="230">
        <v>3.1958444749098498</v>
      </c>
      <c r="H22" s="230">
        <v>3.0591452900709868</v>
      </c>
      <c r="I22" s="230">
        <v>2.8135194296824162</v>
      </c>
      <c r="J22" s="230">
        <v>1.7926258320524551</v>
      </c>
      <c r="K22" s="230">
        <v>1.5895020617333691</v>
      </c>
      <c r="L22" s="230">
        <v>1.407226480103513</v>
      </c>
      <c r="M22" s="230">
        <v>0.46819913422899018</v>
      </c>
      <c r="N22" s="230">
        <v>0.73559083952911486</v>
      </c>
      <c r="O22" s="230">
        <v>0.88041274239960043</v>
      </c>
      <c r="P22" s="230">
        <v>0.80624246759738682</v>
      </c>
      <c r="Q22" s="230">
        <v>0.52611518553753556</v>
      </c>
      <c r="R22" s="230">
        <v>0.73837501441111431</v>
      </c>
      <c r="S22" s="230">
        <v>0.75421238504912613</v>
      </c>
      <c r="T22" s="230">
        <v>0.90236942507396756</v>
      </c>
      <c r="U22" s="230">
        <v>0.74400269873303193</v>
      </c>
      <c r="V22" s="230">
        <v>0.68629342700510365</v>
      </c>
      <c r="W22" s="230">
        <v>0.84339931930948542</v>
      </c>
      <c r="X22" s="230">
        <v>0.86546548064381001</v>
      </c>
      <c r="Y22" s="230">
        <v>0.63796433801163099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1.5836055151977311</v>
      </c>
      <c r="C24" s="261">
        <f t="shared" si="1"/>
        <v>2.0319241492902962</v>
      </c>
      <c r="D24" s="261">
        <f t="shared" si="1"/>
        <v>2.559562683829522</v>
      </c>
      <c r="E24" s="261">
        <f t="shared" si="1"/>
        <v>2.0345633715223439</v>
      </c>
      <c r="F24" s="261">
        <f t="shared" si="1"/>
        <v>1.9886823166700069</v>
      </c>
      <c r="G24" s="261">
        <f t="shared" si="1"/>
        <v>1.7018809435256119</v>
      </c>
      <c r="H24" s="261">
        <f t="shared" si="1"/>
        <v>1.6901289150392831</v>
      </c>
      <c r="I24" s="261">
        <f t="shared" si="1"/>
        <v>1.592902844221681</v>
      </c>
      <c r="J24" s="261">
        <f t="shared" si="1"/>
        <v>1.143108508597648</v>
      </c>
      <c r="K24" s="261">
        <f t="shared" si="1"/>
        <v>0.99894559433868424</v>
      </c>
      <c r="L24" s="261">
        <f t="shared" si="1"/>
        <v>0.8865120088588232</v>
      </c>
      <c r="M24" s="261">
        <f t="shared" si="1"/>
        <v>0.49078070550456621</v>
      </c>
      <c r="N24" s="261">
        <f t="shared" si="1"/>
        <v>0.50275030649715102</v>
      </c>
      <c r="O24" s="261">
        <f t="shared" si="1"/>
        <v>0.53984632986877157</v>
      </c>
      <c r="P24" s="261">
        <f t="shared" si="1"/>
        <v>0.59193696765186699</v>
      </c>
      <c r="Q24" s="261">
        <f t="shared" si="1"/>
        <v>0.5671858583692525</v>
      </c>
      <c r="R24" s="261">
        <f t="shared" si="1"/>
        <v>0.58149899072052158</v>
      </c>
      <c r="S24" s="261">
        <f t="shared" si="1"/>
        <v>0.57230212189456398</v>
      </c>
      <c r="T24" s="261">
        <f t="shared" si="1"/>
        <v>0.75827712231001354</v>
      </c>
      <c r="U24" s="261">
        <f t="shared" si="1"/>
        <v>0.61844827120714607</v>
      </c>
      <c r="V24" s="261">
        <f t="shared" si="1"/>
        <v>0.87285354998340126</v>
      </c>
      <c r="W24" s="261">
        <f t="shared" si="1"/>
        <v>0.98319066732127214</v>
      </c>
      <c r="X24" s="261">
        <f t="shared" si="1"/>
        <v>0.94745284731033463</v>
      </c>
      <c r="Y24" s="261">
        <f t="shared" si="1"/>
        <v>0.94246996859740539</v>
      </c>
      <c r="DA24" s="70"/>
    </row>
    <row r="25" spans="1:105" ht="12" customHeight="1" x14ac:dyDescent="0.25">
      <c r="A25" s="60" t="s">
        <v>2414</v>
      </c>
      <c r="B25" s="262">
        <v>1.5836055151977311</v>
      </c>
      <c r="C25" s="262">
        <v>2.0319241492902962</v>
      </c>
      <c r="D25" s="262">
        <v>2.559562683829522</v>
      </c>
      <c r="E25" s="262">
        <v>2.0345633715223439</v>
      </c>
      <c r="F25" s="262">
        <v>1.9886823166700069</v>
      </c>
      <c r="G25" s="262">
        <v>1.7018809435256119</v>
      </c>
      <c r="H25" s="262">
        <v>1.6901289150392831</v>
      </c>
      <c r="I25" s="262">
        <v>1.592902844221681</v>
      </c>
      <c r="J25" s="262">
        <v>1.143108508597648</v>
      </c>
      <c r="K25" s="262">
        <v>0.99894559433868424</v>
      </c>
      <c r="L25" s="262">
        <v>0.8865120088588232</v>
      </c>
      <c r="M25" s="262">
        <v>0.49078070550456621</v>
      </c>
      <c r="N25" s="262">
        <v>0.50275030649715102</v>
      </c>
      <c r="O25" s="262">
        <v>0.53984632986877157</v>
      </c>
      <c r="P25" s="262">
        <v>0.59193696765186699</v>
      </c>
      <c r="Q25" s="262">
        <v>0.5671858583692525</v>
      </c>
      <c r="R25" s="262">
        <v>0.58149899072052158</v>
      </c>
      <c r="S25" s="262">
        <v>0.57230212189456398</v>
      </c>
      <c r="T25" s="262">
        <v>0.75827712231001354</v>
      </c>
      <c r="U25" s="262">
        <v>0.61844827120714607</v>
      </c>
      <c r="V25" s="262">
        <v>0.87285354998340126</v>
      </c>
      <c r="W25" s="262">
        <v>0.98319066732127214</v>
      </c>
      <c r="X25" s="262">
        <v>0.94745284731033463</v>
      </c>
      <c r="Y25" s="262">
        <v>0.94246996859740539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4.0347641439399657</v>
      </c>
      <c r="C27" s="261">
        <f t="shared" si="2"/>
        <v>6.6431515747497203</v>
      </c>
      <c r="D27" s="261">
        <f t="shared" si="2"/>
        <v>9.1614489571313769</v>
      </c>
      <c r="E27" s="261">
        <f t="shared" si="2"/>
        <v>6.1748704324522379</v>
      </c>
      <c r="F27" s="261">
        <f t="shared" si="2"/>
        <v>6.3105422927006369</v>
      </c>
      <c r="G27" s="261">
        <f t="shared" si="2"/>
        <v>4.5654921070140722</v>
      </c>
      <c r="H27" s="261">
        <f t="shared" si="2"/>
        <v>4.3702075572442682</v>
      </c>
      <c r="I27" s="261">
        <f t="shared" si="2"/>
        <v>4.019313470974879</v>
      </c>
      <c r="J27" s="261">
        <f t="shared" si="2"/>
        <v>2.560894045789222</v>
      </c>
      <c r="K27" s="261">
        <f t="shared" si="2"/>
        <v>2.2707172310476689</v>
      </c>
      <c r="L27" s="261">
        <f t="shared" si="2"/>
        <v>2.0103235430050179</v>
      </c>
      <c r="M27" s="261">
        <f t="shared" si="2"/>
        <v>0.66885590604141454</v>
      </c>
      <c r="N27" s="261">
        <f t="shared" si="2"/>
        <v>1.050844056470164</v>
      </c>
      <c r="O27" s="261">
        <f t="shared" si="2"/>
        <v>1.2577324891422861</v>
      </c>
      <c r="P27" s="261">
        <f t="shared" si="2"/>
        <v>1.1517749537105531</v>
      </c>
      <c r="Q27" s="261">
        <f t="shared" si="2"/>
        <v>0.75159312219647934</v>
      </c>
      <c r="R27" s="261">
        <f t="shared" si="2"/>
        <v>1.0548214491587351</v>
      </c>
      <c r="S27" s="261">
        <f t="shared" si="2"/>
        <v>1.199244274321364</v>
      </c>
      <c r="T27" s="261">
        <f t="shared" si="2"/>
        <v>1.531205040495708</v>
      </c>
      <c r="U27" s="261">
        <f t="shared" si="2"/>
        <v>1.1850159079748539</v>
      </c>
      <c r="V27" s="261">
        <f t="shared" si="2"/>
        <v>1.183821715613647</v>
      </c>
      <c r="W27" s="261">
        <f t="shared" si="2"/>
        <v>1.3040105695960249</v>
      </c>
      <c r="X27" s="261">
        <f t="shared" si="2"/>
        <v>1.333425853568152</v>
      </c>
      <c r="Y27" s="261">
        <f t="shared" si="2"/>
        <v>1.2762341872314209</v>
      </c>
      <c r="DA27" s="70"/>
    </row>
    <row r="28" spans="1:105" ht="12" customHeight="1" x14ac:dyDescent="0.25">
      <c r="A28" s="60" t="s">
        <v>2419</v>
      </c>
      <c r="B28" s="329">
        <v>4.0347641439399657</v>
      </c>
      <c r="C28" s="329">
        <v>6.6431515747497203</v>
      </c>
      <c r="D28" s="329">
        <v>9.1614489571313769</v>
      </c>
      <c r="E28" s="329">
        <v>6.1748704324522379</v>
      </c>
      <c r="F28" s="329">
        <v>6.3105422927006369</v>
      </c>
      <c r="G28" s="329">
        <v>4.5654921070140722</v>
      </c>
      <c r="H28" s="329">
        <v>4.3702075572442682</v>
      </c>
      <c r="I28" s="329">
        <v>4.019313470974879</v>
      </c>
      <c r="J28" s="329">
        <v>2.560894045789222</v>
      </c>
      <c r="K28" s="329">
        <v>2.2707172310476689</v>
      </c>
      <c r="L28" s="329">
        <v>2.0103235430050179</v>
      </c>
      <c r="M28" s="329">
        <v>0.66885590604141454</v>
      </c>
      <c r="N28" s="329">
        <v>1.050844056470164</v>
      </c>
      <c r="O28" s="329">
        <v>1.2577324891422861</v>
      </c>
      <c r="P28" s="329">
        <v>1.1517749537105531</v>
      </c>
      <c r="Q28" s="329">
        <v>0.75159312219647934</v>
      </c>
      <c r="R28" s="329">
        <v>1.0548214491587351</v>
      </c>
      <c r="S28" s="329">
        <v>1.199244274321364</v>
      </c>
      <c r="T28" s="329">
        <v>1.531205040495708</v>
      </c>
      <c r="U28" s="329">
        <v>1.1850159079748539</v>
      </c>
      <c r="V28" s="329">
        <v>1.183821715613647</v>
      </c>
      <c r="W28" s="329">
        <v>1.3040105695960249</v>
      </c>
      <c r="X28" s="329">
        <v>1.333425853568152</v>
      </c>
      <c r="Y28" s="329">
        <v>1.2762341872314209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1.1290948302910599</v>
      </c>
      <c r="C30" s="230">
        <v>2.3898272394920062</v>
      </c>
      <c r="D30" s="230">
        <v>2.4689867734593731</v>
      </c>
      <c r="E30" s="230">
        <v>1.1991363671764379</v>
      </c>
      <c r="F30" s="230">
        <v>1.2354441104189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0.17652003664471011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1.257425927980276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0.1217980099654699</v>
      </c>
      <c r="T31" s="230">
        <v>0.2421058618186126</v>
      </c>
      <c r="U31" s="230">
        <v>0.1221549097848084</v>
      </c>
      <c r="V31" s="230">
        <v>0.20340253417778459</v>
      </c>
      <c r="W31" s="230">
        <v>9.9154399153903269E-2</v>
      </c>
      <c r="X31" s="230">
        <v>9.7046595505566061E-2</v>
      </c>
      <c r="Y31" s="230">
        <v>0.18833652485580951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1.2613364517230199</v>
      </c>
      <c r="D32" s="230">
        <v>1.303116377922066</v>
      </c>
      <c r="E32" s="230">
        <v>1.265744894173084</v>
      </c>
      <c r="F32" s="230">
        <v>1.3040694266333119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2.905669313648906</v>
      </c>
      <c r="C33" s="230">
        <v>2.9919878835346938</v>
      </c>
      <c r="D33" s="230">
        <v>4.1319198777696631</v>
      </c>
      <c r="E33" s="230">
        <v>3.7099891711027149</v>
      </c>
      <c r="F33" s="230">
        <v>3.771028755648425</v>
      </c>
      <c r="G33" s="230">
        <v>4.5654921070140722</v>
      </c>
      <c r="H33" s="230">
        <v>4.3702075572442682</v>
      </c>
      <c r="I33" s="230">
        <v>4.019313470974879</v>
      </c>
      <c r="J33" s="230">
        <v>2.560894045789222</v>
      </c>
      <c r="K33" s="230">
        <v>2.2707172310476689</v>
      </c>
      <c r="L33" s="230">
        <v>2.0103235430050179</v>
      </c>
      <c r="M33" s="230">
        <v>0.66885590604141454</v>
      </c>
      <c r="N33" s="230">
        <v>1.050844056470164</v>
      </c>
      <c r="O33" s="230">
        <v>1.2577324891422861</v>
      </c>
      <c r="P33" s="230">
        <v>1.1517749537105531</v>
      </c>
      <c r="Q33" s="230">
        <v>0.75159312219647934</v>
      </c>
      <c r="R33" s="230">
        <v>1.0548214491587351</v>
      </c>
      <c r="S33" s="230">
        <v>1.077446264355894</v>
      </c>
      <c r="T33" s="230">
        <v>1.289099178677096</v>
      </c>
      <c r="U33" s="230">
        <v>1.062860998190045</v>
      </c>
      <c r="V33" s="230">
        <v>0.98041918143586215</v>
      </c>
      <c r="W33" s="230">
        <v>1.2048561704421219</v>
      </c>
      <c r="X33" s="230">
        <v>1.2363792580625861</v>
      </c>
      <c r="Y33" s="230">
        <v>0.91137762573090098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3.617281237905039</v>
      </c>
      <c r="C35" s="261">
        <v>5.0050188074820312</v>
      </c>
      <c r="D35" s="261">
        <v>6.1816892398071328</v>
      </c>
      <c r="E35" s="261">
        <v>4.5994470551859434</v>
      </c>
      <c r="F35" s="261">
        <v>4.2470873436020851</v>
      </c>
      <c r="G35" s="261">
        <v>3.3730693256002771</v>
      </c>
      <c r="H35" s="261">
        <v>3.182505820414427</v>
      </c>
      <c r="I35" s="261">
        <v>3.1567983982095131</v>
      </c>
      <c r="J35" s="261">
        <v>2.305195054892879</v>
      </c>
      <c r="K35" s="261">
        <v>2.0146876502693041</v>
      </c>
      <c r="L35" s="261">
        <v>1.1337030248568809</v>
      </c>
      <c r="M35" s="261">
        <v>0.92540781535074546</v>
      </c>
      <c r="N35" s="261">
        <v>0.929663638537926</v>
      </c>
      <c r="O35" s="261">
        <v>0.92243332904351394</v>
      </c>
      <c r="P35" s="261">
        <v>1.0619139150407959</v>
      </c>
      <c r="Q35" s="261">
        <v>0.74990377584899115</v>
      </c>
      <c r="R35" s="261">
        <v>0.54078382905677636</v>
      </c>
      <c r="S35" s="261">
        <v>0.96000538951040415</v>
      </c>
      <c r="T35" s="261">
        <v>1.250985839988155</v>
      </c>
      <c r="U35" s="261">
        <v>0.94161384620419086</v>
      </c>
      <c r="V35" s="261">
        <v>1.5632044957187949</v>
      </c>
      <c r="W35" s="261">
        <v>1.8288884851536229</v>
      </c>
      <c r="X35" s="261">
        <v>1.964082268272392</v>
      </c>
      <c r="Y35" s="261">
        <v>2.0036373552160049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1.0122657483119031</v>
      </c>
      <c r="C38" s="229">
        <v>1.800520452634861</v>
      </c>
      <c r="D38" s="229">
        <v>1.665949244725031</v>
      </c>
      <c r="E38" s="229">
        <v>0.89319513552703189</v>
      </c>
      <c r="F38" s="229">
        <v>0.83147197209296342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0.27712949778652651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0.84844835846621924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9.7500357935550883E-2</v>
      </c>
      <c r="T39" s="229">
        <v>0.1977991169720566</v>
      </c>
      <c r="U39" s="229">
        <v>9.706431252198866E-2</v>
      </c>
      <c r="V39" s="229">
        <v>0.26858753448570671</v>
      </c>
      <c r="W39" s="229">
        <v>0.1390650835913689</v>
      </c>
      <c r="X39" s="229">
        <v>0.14294570404393581</v>
      </c>
      <c r="Y39" s="229">
        <v>0.29568091838323468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0.95030387195014554</v>
      </c>
      <c r="D40" s="229">
        <v>0.87927799732451861</v>
      </c>
      <c r="E40" s="229">
        <v>0.94280951961757042</v>
      </c>
      <c r="F40" s="229">
        <v>0.87765781451763825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2.6050154895931361</v>
      </c>
      <c r="C42" s="229">
        <v>2.2541944828970251</v>
      </c>
      <c r="D42" s="229">
        <v>2.7880136392913641</v>
      </c>
      <c r="E42" s="229">
        <v>2.7634424000413409</v>
      </c>
      <c r="F42" s="229">
        <v>2.5379575569914841</v>
      </c>
      <c r="G42" s="229">
        <v>3.3730693256002771</v>
      </c>
      <c r="H42" s="229">
        <v>3.182505820414427</v>
      </c>
      <c r="I42" s="229">
        <v>3.1567983982095131</v>
      </c>
      <c r="J42" s="229">
        <v>2.305195054892879</v>
      </c>
      <c r="K42" s="229">
        <v>2.0146876502693041</v>
      </c>
      <c r="L42" s="229">
        <v>1.1337030248568809</v>
      </c>
      <c r="M42" s="229">
        <v>0.92540781535074546</v>
      </c>
      <c r="N42" s="229">
        <v>0.929663638537926</v>
      </c>
      <c r="O42" s="229">
        <v>0.92243332904351394</v>
      </c>
      <c r="P42" s="229">
        <v>1.0619139150407959</v>
      </c>
      <c r="Q42" s="229">
        <v>0.74990377584899115</v>
      </c>
      <c r="R42" s="229">
        <v>0.54078382905677636</v>
      </c>
      <c r="S42" s="229">
        <v>0.86250503157485325</v>
      </c>
      <c r="T42" s="229">
        <v>1.0531867230160989</v>
      </c>
      <c r="U42" s="229">
        <v>0.8445495336822022</v>
      </c>
      <c r="V42" s="229">
        <v>1.2946169612330889</v>
      </c>
      <c r="W42" s="229">
        <v>1.689823401562254</v>
      </c>
      <c r="X42" s="229">
        <v>1.821136564228456</v>
      </c>
      <c r="Y42" s="229">
        <v>1.430826939046244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1.0000000000000002</v>
      </c>
      <c r="D51" s="232">
        <f t="shared" si="3"/>
        <v>1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1</v>
      </c>
      <c r="H51" s="232">
        <f t="shared" si="3"/>
        <v>1.0000000000000004</v>
      </c>
      <c r="I51" s="232">
        <f t="shared" si="3"/>
        <v>0.99999999999999956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1</v>
      </c>
      <c r="N51" s="232">
        <f t="shared" si="3"/>
        <v>0.99999999999999978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0.99999999999999978</v>
      </c>
      <c r="T51" s="232">
        <f t="shared" si="3"/>
        <v>0.99999999999999956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2.9287318372170509E-2</v>
      </c>
      <c r="C56" s="300">
        <f t="shared" si="8"/>
        <v>2.5157852190459792E-2</v>
      </c>
      <c r="D56" s="300">
        <f t="shared" si="8"/>
        <v>3.1386941288490573E-2</v>
      </c>
      <c r="E56" s="300">
        <f t="shared" si="8"/>
        <v>2.8783522638871576E-2</v>
      </c>
      <c r="F56" s="300">
        <f t="shared" si="8"/>
        <v>2.995512557078971E-2</v>
      </c>
      <c r="G56" s="300">
        <f t="shared" si="8"/>
        <v>3.6991509540520842E-2</v>
      </c>
      <c r="H56" s="300">
        <f t="shared" si="8"/>
        <v>3.6948765044941205E-2</v>
      </c>
      <c r="I56" s="300">
        <f t="shared" si="8"/>
        <v>3.6123789796066126E-2</v>
      </c>
      <c r="J56" s="300">
        <f t="shared" si="8"/>
        <v>3.423655142159468E-2</v>
      </c>
      <c r="K56" s="300">
        <f t="shared" si="8"/>
        <v>3.4447866372002145E-2</v>
      </c>
      <c r="L56" s="300">
        <f t="shared" si="8"/>
        <v>3.8394261711112862E-2</v>
      </c>
      <c r="M56" s="300">
        <f t="shared" si="8"/>
        <v>2.7513611941658859E-2</v>
      </c>
      <c r="N56" s="300">
        <f t="shared" si="8"/>
        <v>3.4057496572468891E-2</v>
      </c>
      <c r="O56" s="300">
        <f t="shared" si="8"/>
        <v>3.635590372551354E-2</v>
      </c>
      <c r="P56" s="300">
        <f t="shared" si="8"/>
        <v>3.3293104611024964E-2</v>
      </c>
      <c r="Q56" s="300">
        <f t="shared" si="8"/>
        <v>3.0333694780965131E-2</v>
      </c>
      <c r="R56" s="300">
        <f t="shared" si="8"/>
        <v>3.7605042752540972E-2</v>
      </c>
      <c r="S56" s="300">
        <f t="shared" si="8"/>
        <v>3.499984895411283E-2</v>
      </c>
      <c r="T56" s="300">
        <f t="shared" si="8"/>
        <v>3.4138758600974914E-2</v>
      </c>
      <c r="U56" s="300">
        <f t="shared" si="8"/>
        <v>3.4036102415283882E-2</v>
      </c>
      <c r="V56" s="300">
        <f t="shared" si="8"/>
        <v>2.746306255233465E-2</v>
      </c>
      <c r="W56" s="300">
        <f t="shared" si="8"/>
        <v>2.6354370979658398E-2</v>
      </c>
      <c r="X56" s="300">
        <f t="shared" si="8"/>
        <v>2.5981221735488145E-2</v>
      </c>
      <c r="Y56" s="300">
        <f t="shared" si="8"/>
        <v>2.243078311080356E-2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0.22733175239972614</v>
      </c>
      <c r="C57" s="301">
        <f t="shared" si="9"/>
        <v>0.24730728617602535</v>
      </c>
      <c r="D57" s="301">
        <f t="shared" si="9"/>
        <v>0.25546151240480064</v>
      </c>
      <c r="E57" s="301">
        <f t="shared" si="9"/>
        <v>0.24504839373039822</v>
      </c>
      <c r="F57" s="301">
        <f t="shared" si="9"/>
        <v>0.2526016480266558</v>
      </c>
      <c r="G57" s="301">
        <f t="shared" si="9"/>
        <v>0.23975978405893125</v>
      </c>
      <c r="H57" s="301">
        <f t="shared" si="9"/>
        <v>0.23948273640239665</v>
      </c>
      <c r="I57" s="301">
        <f t="shared" si="9"/>
        <v>0.23413567460413237</v>
      </c>
      <c r="J57" s="301">
        <f t="shared" si="9"/>
        <v>0.22190357402885438</v>
      </c>
      <c r="K57" s="301">
        <f t="shared" si="9"/>
        <v>0.22327320796668074</v>
      </c>
      <c r="L57" s="301">
        <f t="shared" si="9"/>
        <v>0.24885169627573153</v>
      </c>
      <c r="M57" s="301">
        <f t="shared" si="9"/>
        <v>0.17832896628852959</v>
      </c>
      <c r="N57" s="301">
        <f t="shared" si="9"/>
        <v>0.22074303334007617</v>
      </c>
      <c r="O57" s="301">
        <f t="shared" si="9"/>
        <v>0.23564011673943963</v>
      </c>
      <c r="P57" s="301">
        <f t="shared" si="9"/>
        <v>0.21578864099738398</v>
      </c>
      <c r="Q57" s="301">
        <f t="shared" si="9"/>
        <v>0.19660728098773692</v>
      </c>
      <c r="R57" s="301">
        <f t="shared" si="9"/>
        <v>0.24373638821091362</v>
      </c>
      <c r="S57" s="301">
        <f t="shared" si="9"/>
        <v>0.22685087285073122</v>
      </c>
      <c r="T57" s="301">
        <f t="shared" si="9"/>
        <v>0.22445407555084787</v>
      </c>
      <c r="U57" s="301">
        <f t="shared" si="9"/>
        <v>0.22415941344150964</v>
      </c>
      <c r="V57" s="301">
        <f t="shared" si="9"/>
        <v>0.18116382710579607</v>
      </c>
      <c r="W57" s="301">
        <f t="shared" si="9"/>
        <v>0.17672879610612527</v>
      </c>
      <c r="X57" s="301">
        <f t="shared" si="9"/>
        <v>0.17556667331443521</v>
      </c>
      <c r="Y57" s="301">
        <f t="shared" si="9"/>
        <v>0.17071449644013564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0.22733175239972614</v>
      </c>
      <c r="C58" s="302">
        <f t="shared" si="10"/>
        <v>0.24730728617602535</v>
      </c>
      <c r="D58" s="302">
        <f t="shared" si="10"/>
        <v>0.25546151240480064</v>
      </c>
      <c r="E58" s="302">
        <f t="shared" si="10"/>
        <v>0.24504839373039822</v>
      </c>
      <c r="F58" s="302">
        <f t="shared" si="10"/>
        <v>0.2526016480266558</v>
      </c>
      <c r="G58" s="302">
        <f t="shared" si="10"/>
        <v>0.23975978405893125</v>
      </c>
      <c r="H58" s="302">
        <f t="shared" si="10"/>
        <v>0.23948273640239665</v>
      </c>
      <c r="I58" s="302">
        <f t="shared" si="10"/>
        <v>0.23413567460413237</v>
      </c>
      <c r="J58" s="302">
        <f t="shared" si="10"/>
        <v>0.22190357402885438</v>
      </c>
      <c r="K58" s="302">
        <f t="shared" si="10"/>
        <v>0.22327320796668074</v>
      </c>
      <c r="L58" s="302">
        <f t="shared" si="10"/>
        <v>0.24885169627573153</v>
      </c>
      <c r="M58" s="302">
        <f t="shared" si="10"/>
        <v>0.17832896628852959</v>
      </c>
      <c r="N58" s="302">
        <f t="shared" si="10"/>
        <v>0.22074303334007617</v>
      </c>
      <c r="O58" s="302">
        <f t="shared" si="10"/>
        <v>0.23564011673943963</v>
      </c>
      <c r="P58" s="302">
        <f t="shared" si="10"/>
        <v>0.21578864099738398</v>
      </c>
      <c r="Q58" s="302">
        <f t="shared" si="10"/>
        <v>0.19660728098773692</v>
      </c>
      <c r="R58" s="302">
        <f t="shared" si="10"/>
        <v>0.24373638821091362</v>
      </c>
      <c r="S58" s="302">
        <f t="shared" si="10"/>
        <v>0.22685087285073122</v>
      </c>
      <c r="T58" s="302">
        <f t="shared" si="10"/>
        <v>0.22445407555084787</v>
      </c>
      <c r="U58" s="302">
        <f t="shared" si="10"/>
        <v>0.22415941344150964</v>
      </c>
      <c r="V58" s="302">
        <f t="shared" si="10"/>
        <v>0.18116382710579607</v>
      </c>
      <c r="W58" s="302">
        <f t="shared" si="10"/>
        <v>0.17672879610612527</v>
      </c>
      <c r="X58" s="302">
        <f t="shared" si="10"/>
        <v>0.17556667331443521</v>
      </c>
      <c r="Y58" s="302">
        <f t="shared" si="10"/>
        <v>0.17071449644013564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0.12746498893709668</v>
      </c>
      <c r="C60" s="301">
        <f t="shared" si="12"/>
        <v>0.10806180113722054</v>
      </c>
      <c r="D60" s="301">
        <f t="shared" si="12"/>
        <v>0.10195981589587196</v>
      </c>
      <c r="E60" s="301">
        <f t="shared" si="12"/>
        <v>0.11534458012130239</v>
      </c>
      <c r="F60" s="301">
        <f t="shared" si="12"/>
        <v>0.11372000496316188</v>
      </c>
      <c r="G60" s="301">
        <f t="shared" si="12"/>
        <v>0.12767911915526528</v>
      </c>
      <c r="H60" s="301">
        <f t="shared" si="12"/>
        <v>0.13231038707449849</v>
      </c>
      <c r="I60" s="301">
        <f t="shared" si="12"/>
        <v>0.13255831044777353</v>
      </c>
      <c r="J60" s="301">
        <f t="shared" si="12"/>
        <v>0.14150184551908712</v>
      </c>
      <c r="K60" s="301">
        <f t="shared" si="12"/>
        <v>0.14031928161763782</v>
      </c>
      <c r="L60" s="301">
        <f t="shared" si="12"/>
        <v>0.15676937599774046</v>
      </c>
      <c r="M60" s="301">
        <f t="shared" si="12"/>
        <v>0.18692989689335787</v>
      </c>
      <c r="N60" s="301">
        <f t="shared" si="12"/>
        <v>0.1508700512636571</v>
      </c>
      <c r="O60" s="301">
        <f t="shared" si="12"/>
        <v>0.14448842692226474</v>
      </c>
      <c r="P60" s="301">
        <f t="shared" si="12"/>
        <v>0.15843034687363425</v>
      </c>
      <c r="Q60" s="301">
        <f t="shared" si="12"/>
        <v>0.21195523811908396</v>
      </c>
      <c r="R60" s="301">
        <f t="shared" si="12"/>
        <v>0.19195186860371921</v>
      </c>
      <c r="S60" s="301">
        <f t="shared" si="12"/>
        <v>0.15465362963041851</v>
      </c>
      <c r="T60" s="301">
        <f t="shared" si="12"/>
        <v>0.15879033272881943</v>
      </c>
      <c r="U60" s="301">
        <f t="shared" si="12"/>
        <v>0.16712373803201214</v>
      </c>
      <c r="V60" s="301">
        <f t="shared" si="12"/>
        <v>0.19082203671654957</v>
      </c>
      <c r="W60" s="301">
        <f t="shared" si="12"/>
        <v>0.19035571274142968</v>
      </c>
      <c r="X60" s="301">
        <f t="shared" si="12"/>
        <v>0.17821028880442275</v>
      </c>
      <c r="Y60" s="301">
        <f t="shared" si="12"/>
        <v>0.18009825615837557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0.12746498893709668</v>
      </c>
      <c r="C61" s="302">
        <f t="shared" si="13"/>
        <v>0.10806180113722054</v>
      </c>
      <c r="D61" s="302">
        <f t="shared" si="13"/>
        <v>0.10195981589587196</v>
      </c>
      <c r="E61" s="302">
        <f t="shared" si="13"/>
        <v>0.11534458012130239</v>
      </c>
      <c r="F61" s="302">
        <f t="shared" si="13"/>
        <v>0.11372000496316188</v>
      </c>
      <c r="G61" s="302">
        <f t="shared" si="13"/>
        <v>0.12767911915526528</v>
      </c>
      <c r="H61" s="302">
        <f t="shared" si="13"/>
        <v>0.13231038707449849</v>
      </c>
      <c r="I61" s="302">
        <f t="shared" si="13"/>
        <v>0.13255831044777353</v>
      </c>
      <c r="J61" s="302">
        <f t="shared" si="13"/>
        <v>0.14150184551908712</v>
      </c>
      <c r="K61" s="302">
        <f t="shared" si="13"/>
        <v>0.14031928161763782</v>
      </c>
      <c r="L61" s="302">
        <f t="shared" si="13"/>
        <v>0.15676937599774046</v>
      </c>
      <c r="M61" s="302">
        <f t="shared" si="13"/>
        <v>0.18692989689335787</v>
      </c>
      <c r="N61" s="302">
        <f t="shared" si="13"/>
        <v>0.1508700512636571</v>
      </c>
      <c r="O61" s="302">
        <f t="shared" si="13"/>
        <v>0.14448842692226474</v>
      </c>
      <c r="P61" s="302">
        <f t="shared" si="13"/>
        <v>0.15843034687363425</v>
      </c>
      <c r="Q61" s="302">
        <f t="shared" si="13"/>
        <v>0.21195523811908396</v>
      </c>
      <c r="R61" s="302">
        <f t="shared" si="13"/>
        <v>0.19195186860371921</v>
      </c>
      <c r="S61" s="302">
        <f t="shared" si="13"/>
        <v>0.15465362963041851</v>
      </c>
      <c r="T61" s="302">
        <f t="shared" si="13"/>
        <v>0.15879033272881943</v>
      </c>
      <c r="U61" s="302">
        <f t="shared" si="13"/>
        <v>0.16712373803201214</v>
      </c>
      <c r="V61" s="302">
        <f t="shared" si="13"/>
        <v>0.19082203671654957</v>
      </c>
      <c r="W61" s="302">
        <f t="shared" si="13"/>
        <v>0.19035571274142968</v>
      </c>
      <c r="X61" s="302">
        <f t="shared" si="13"/>
        <v>0.17821028880442275</v>
      </c>
      <c r="Y61" s="302">
        <f t="shared" si="13"/>
        <v>0.18009825615837557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0.32475964628532317</v>
      </c>
      <c r="C63" s="301">
        <f t="shared" si="15"/>
        <v>0.35329612310860781</v>
      </c>
      <c r="D63" s="301">
        <f t="shared" si="15"/>
        <v>0.36494501772114379</v>
      </c>
      <c r="E63" s="301">
        <f t="shared" si="15"/>
        <v>0.35006913390056887</v>
      </c>
      <c r="F63" s="301">
        <f t="shared" si="15"/>
        <v>0.36085949718093685</v>
      </c>
      <c r="G63" s="301">
        <f t="shared" si="15"/>
        <v>0.34251397722704474</v>
      </c>
      <c r="H63" s="301">
        <f t="shared" si="15"/>
        <v>0.34211819486056672</v>
      </c>
      <c r="I63" s="301">
        <f t="shared" si="15"/>
        <v>0.33447953514876044</v>
      </c>
      <c r="J63" s="301">
        <f t="shared" si="15"/>
        <v>0.31700510575550633</v>
      </c>
      <c r="K63" s="301">
        <f t="shared" si="15"/>
        <v>0.31896172566668662</v>
      </c>
      <c r="L63" s="301">
        <f t="shared" si="15"/>
        <v>0.35550242325104492</v>
      </c>
      <c r="M63" s="301">
        <f t="shared" si="15"/>
        <v>0.25475566612647083</v>
      </c>
      <c r="N63" s="301">
        <f t="shared" si="15"/>
        <v>0.3153471904858231</v>
      </c>
      <c r="O63" s="301">
        <f t="shared" si="15"/>
        <v>0.33662873819919942</v>
      </c>
      <c r="P63" s="301">
        <f t="shared" si="15"/>
        <v>0.30826948713912011</v>
      </c>
      <c r="Q63" s="301">
        <f t="shared" si="15"/>
        <v>0.2808675442681956</v>
      </c>
      <c r="R63" s="301">
        <f t="shared" si="15"/>
        <v>0.34819484030130526</v>
      </c>
      <c r="S63" s="301">
        <f t="shared" si="15"/>
        <v>0.32407267550104452</v>
      </c>
      <c r="T63" s="301">
        <f t="shared" si="15"/>
        <v>0.32064867935835401</v>
      </c>
      <c r="U63" s="301">
        <f t="shared" si="15"/>
        <v>0.32022773348787087</v>
      </c>
      <c r="V63" s="301">
        <f t="shared" si="15"/>
        <v>0.2588054672939944</v>
      </c>
      <c r="W63" s="301">
        <f t="shared" si="15"/>
        <v>0.25246970872303603</v>
      </c>
      <c r="X63" s="301">
        <f t="shared" si="15"/>
        <v>0.25080953330633604</v>
      </c>
      <c r="Y63" s="301">
        <f t="shared" si="15"/>
        <v>0.24387785205733661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0.32475964628532317</v>
      </c>
      <c r="C64" s="302">
        <f t="shared" si="16"/>
        <v>0.35329612310860781</v>
      </c>
      <c r="D64" s="302">
        <f t="shared" si="16"/>
        <v>0.36494501772114379</v>
      </c>
      <c r="E64" s="302">
        <f t="shared" si="16"/>
        <v>0.35006913390056887</v>
      </c>
      <c r="F64" s="302">
        <f t="shared" si="16"/>
        <v>0.36085949718093685</v>
      </c>
      <c r="G64" s="302">
        <f t="shared" si="16"/>
        <v>0.34251397722704474</v>
      </c>
      <c r="H64" s="302">
        <f t="shared" si="16"/>
        <v>0.34211819486056672</v>
      </c>
      <c r="I64" s="302">
        <f t="shared" si="16"/>
        <v>0.33447953514876044</v>
      </c>
      <c r="J64" s="302">
        <f t="shared" si="16"/>
        <v>0.31700510575550633</v>
      </c>
      <c r="K64" s="302">
        <f t="shared" si="16"/>
        <v>0.31896172566668662</v>
      </c>
      <c r="L64" s="302">
        <f t="shared" si="16"/>
        <v>0.35550242325104492</v>
      </c>
      <c r="M64" s="302">
        <f t="shared" si="16"/>
        <v>0.25475566612647083</v>
      </c>
      <c r="N64" s="302">
        <f t="shared" si="16"/>
        <v>0.3153471904858231</v>
      </c>
      <c r="O64" s="302">
        <f t="shared" si="16"/>
        <v>0.33662873819919942</v>
      </c>
      <c r="P64" s="302">
        <f t="shared" si="16"/>
        <v>0.30826948713912011</v>
      </c>
      <c r="Q64" s="302">
        <f t="shared" si="16"/>
        <v>0.2808675442681956</v>
      </c>
      <c r="R64" s="302">
        <f t="shared" si="16"/>
        <v>0.34819484030130526</v>
      </c>
      <c r="S64" s="302">
        <f t="shared" si="16"/>
        <v>0.32407267550104452</v>
      </c>
      <c r="T64" s="302">
        <f t="shared" si="16"/>
        <v>0.32064867935835401</v>
      </c>
      <c r="U64" s="302">
        <f t="shared" si="16"/>
        <v>0.32022773348787087</v>
      </c>
      <c r="V64" s="302">
        <f t="shared" si="16"/>
        <v>0.2588054672939944</v>
      </c>
      <c r="W64" s="302">
        <f t="shared" si="16"/>
        <v>0.25246970872303603</v>
      </c>
      <c r="X64" s="302">
        <f t="shared" si="16"/>
        <v>0.25080953330633604</v>
      </c>
      <c r="Y64" s="302">
        <f t="shared" si="16"/>
        <v>0.24387785205733661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0.29115629400568394</v>
      </c>
      <c r="C66" s="301">
        <f t="shared" si="18"/>
        <v>0.26617693738768677</v>
      </c>
      <c r="D66" s="301">
        <f t="shared" si="18"/>
        <v>0.24624671268969303</v>
      </c>
      <c r="E66" s="301">
        <f t="shared" si="18"/>
        <v>0.26075436960885889</v>
      </c>
      <c r="F66" s="301">
        <f t="shared" si="18"/>
        <v>0.24286372425845554</v>
      </c>
      <c r="G66" s="301">
        <f t="shared" si="18"/>
        <v>0.25305561001823795</v>
      </c>
      <c r="H66" s="301">
        <f t="shared" si="18"/>
        <v>0.24913991661759735</v>
      </c>
      <c r="I66" s="301">
        <f t="shared" si="18"/>
        <v>0.26270269000326718</v>
      </c>
      <c r="J66" s="301">
        <f t="shared" si="18"/>
        <v>0.28535292327495748</v>
      </c>
      <c r="K66" s="301">
        <f t="shared" si="18"/>
        <v>0.28299791837699279</v>
      </c>
      <c r="L66" s="301">
        <f t="shared" si="18"/>
        <v>0.20048224276437018</v>
      </c>
      <c r="M66" s="301">
        <f t="shared" si="18"/>
        <v>0.35247185874998288</v>
      </c>
      <c r="N66" s="301">
        <f t="shared" si="18"/>
        <v>0.27898222833797454</v>
      </c>
      <c r="O66" s="301">
        <f t="shared" si="18"/>
        <v>0.24688681441358271</v>
      </c>
      <c r="P66" s="301">
        <f t="shared" si="18"/>
        <v>0.28421842037883682</v>
      </c>
      <c r="Q66" s="301">
        <f t="shared" si="18"/>
        <v>0.28023624184401852</v>
      </c>
      <c r="R66" s="301">
        <f t="shared" si="18"/>
        <v>0.17851186013152121</v>
      </c>
      <c r="S66" s="301">
        <f t="shared" si="18"/>
        <v>0.25942297306369277</v>
      </c>
      <c r="T66" s="301">
        <f t="shared" si="18"/>
        <v>0.26196815376100341</v>
      </c>
      <c r="U66" s="301">
        <f t="shared" si="18"/>
        <v>0.25445301262332354</v>
      </c>
      <c r="V66" s="301">
        <f t="shared" si="18"/>
        <v>0.34174560633132534</v>
      </c>
      <c r="W66" s="301">
        <f t="shared" si="18"/>
        <v>0.35409141144975065</v>
      </c>
      <c r="X66" s="301">
        <f t="shared" si="18"/>
        <v>0.369432282839318</v>
      </c>
      <c r="Y66" s="301">
        <f t="shared" si="18"/>
        <v>0.38287861223334863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1.2214323524605508</v>
      </c>
      <c r="C72" s="320">
        <f>IF(C$5=0,0,C$5/TRE_fec!C$5)</f>
        <v>1.4508932991578321</v>
      </c>
      <c r="D72" s="320">
        <f>IF(D$5=0,0,D$5/TRE_fec!D$5)</f>
        <v>1.5862828183534787</v>
      </c>
      <c r="E72" s="320">
        <f>IF(E$5=0,0,E$5/TRE_fec!E$5)</f>
        <v>1.3771867219641858</v>
      </c>
      <c r="F72" s="320">
        <f>IF(F$5=0,0,F$5/TRE_fec!F$5)</f>
        <v>1.4108816896846967</v>
      </c>
      <c r="G72" s="320">
        <f>IF(G$5=0,0,G$5/TRE_fec!G$5)</f>
        <v>1.2823371587473074</v>
      </c>
      <c r="H72" s="320">
        <f>IF(H$5=0,0,H$5/TRE_fec!H$5)</f>
        <v>1.2224447953377333</v>
      </c>
      <c r="I72" s="320">
        <f>IF(I$5=0,0,I$5/TRE_fec!I$5)</f>
        <v>1.2140741595173568</v>
      </c>
      <c r="J72" s="320">
        <f>IF(J$5=0,0,J$5/TRE_fec!J$5)</f>
        <v>1.1024358965990779</v>
      </c>
      <c r="K72" s="320">
        <f>IF(K$5=0,0,K$5/TRE_fec!K$5)</f>
        <v>1.115926040929448</v>
      </c>
      <c r="L72" s="320">
        <f>IF(L$5=0,0,L$5/TRE_fec!L$5)</f>
        <v>0.98076614164014975</v>
      </c>
      <c r="M72" s="320">
        <f>IF(M$5=0,0,M$5/TRE_fec!M$5)</f>
        <v>0.73774027853092228</v>
      </c>
      <c r="N72" s="320">
        <f>IF(N$5=0,0,N$5/TRE_fec!N$5)</f>
        <v>1.015408970836543</v>
      </c>
      <c r="O72" s="320">
        <f>IF(O$5=0,0,O$5/TRE_fec!O$5)</f>
        <v>1.086317594791107</v>
      </c>
      <c r="P72" s="320">
        <f>IF(P$5=0,0,P$5/TRE_fec!P$5)</f>
        <v>0.95036752085179166</v>
      </c>
      <c r="Q72" s="320">
        <f>IF(Q$5=0,0,Q$5/TRE_fec!Q$5)</f>
        <v>0.65252507841884599</v>
      </c>
      <c r="R72" s="320">
        <f>IF(R$5=0,0,R$5/TRE_fec!R$5)</f>
        <v>0.75317290175571106</v>
      </c>
      <c r="S72" s="320">
        <f>IF(S$5=0,0,S$5/TRE_fec!S$5)</f>
        <v>0.97596874353280449</v>
      </c>
      <c r="T72" s="320">
        <f>IF(T$5=0,0,T$5/TRE_fec!T$5)</f>
        <v>0.93389024945527221</v>
      </c>
      <c r="U72" s="320">
        <f>IF(U$5=0,0,U$5/TRE_fec!U$5)</f>
        <v>0.88285803797714901</v>
      </c>
      <c r="V72" s="320">
        <f>IF(V$5=0,0,V$5/TRE_fec!V$5)</f>
        <v>0.70515084112224646</v>
      </c>
      <c r="W72" s="320">
        <f>IF(W$5=0,0,W$5/TRE_fec!W$5)</f>
        <v>0.71194153274533978</v>
      </c>
      <c r="X72" s="320">
        <f>IF(X$5=0,0,X$5/TRE_fec!X$5)</f>
        <v>0.76823706517799861</v>
      </c>
      <c r="Y72" s="320">
        <f>IF(Y$5=0,0,Y$5/TRE_fec!Y$5)</f>
        <v>0.72238113808183779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1.3324912093995107</v>
      </c>
      <c r="C77" s="332">
        <f>IF(C$10=0,0,C$10/TRE_fec!C$10)</f>
        <v>1.4045050764685383</v>
      </c>
      <c r="D77" s="332">
        <f>IF(D$10=0,0,D$10/TRE_fec!D$10)</f>
        <v>1.8332809099060026</v>
      </c>
      <c r="E77" s="332">
        <f>IF(E$10=0,0,E$10/TRE_fec!E$10)</f>
        <v>1.4885525950635712</v>
      </c>
      <c r="F77" s="332">
        <f>IF(F$10=0,0,F$10/TRE_fec!F$10)</f>
        <v>1.5863739452483956</v>
      </c>
      <c r="G77" s="332">
        <f>IF(G$10=0,0,G$10/TRE_fec!G$10)</f>
        <v>1.6972966689245041</v>
      </c>
      <c r="H77" s="332">
        <f>IF(H$10=0,0,H$10/TRE_fec!H$10)</f>
        <v>1.6349176651626693</v>
      </c>
      <c r="I77" s="332">
        <f>IF(I$10=0,0,I$10/TRE_fec!I$10)</f>
        <v>1.5873842771959057</v>
      </c>
      <c r="J77" s="332">
        <f>IF(J$10=0,0,J$10/TRE_fec!J$10)</f>
        <v>1.38556019389965</v>
      </c>
      <c r="K77" s="332">
        <f>IF(K$10=0,0,K$10/TRE_fec!K$10)</f>
        <v>1.4090297420719247</v>
      </c>
      <c r="L77" s="332">
        <f>IF(L$10=0,0,L$10/TRE_fec!L$10)</f>
        <v>1.4416360789773075</v>
      </c>
      <c r="M77" s="332">
        <f>IF(M$10=0,0,M$10/TRE_fec!M$10)</f>
        <v>0.76033643335236922</v>
      </c>
      <c r="N77" s="332">
        <f>IF(N$10=0,0,N$10/TRE_fec!N$10)</f>
        <v>1.2858187886961849</v>
      </c>
      <c r="O77" s="332">
        <f>IF(O$10=0,0,O$10/TRE_fec!O$10)</f>
        <v>1.4638439526519174</v>
      </c>
      <c r="P77" s="332">
        <f>IF(P$10=0,0,P$10/TRE_fec!P$10)</f>
        <v>1.1844066934835127</v>
      </c>
      <c r="Q77" s="332">
        <f>IF(Q$10=0,0,Q$10/TRE_fec!Q$10)</f>
        <v>0.76257757649127078</v>
      </c>
      <c r="R77" s="332">
        <f>IF(R$10=0,0,R$10/TRE_fec!R$10)</f>
        <v>1.1382359885264977</v>
      </c>
      <c r="S77" s="332">
        <f>IF(S$10=0,0,S$10/TRE_fec!S$10)</f>
        <v>1.286040586523445</v>
      </c>
      <c r="T77" s="332">
        <f>IF(T$10=0,0,T$10/TRE_fec!T$10)</f>
        <v>1.1913925621996404</v>
      </c>
      <c r="U77" s="332">
        <f>IF(U$10=0,0,U$10/TRE_fec!U$10)</f>
        <v>1.1293775431665256</v>
      </c>
      <c r="V77" s="332">
        <f>IF(V$10=0,0,V$10/TRE_fec!V$10)</f>
        <v>0.71797330320737507</v>
      </c>
      <c r="W77" s="332">
        <f>IF(W$10=0,0,W$10/TRE_fec!W$10)</f>
        <v>0.68213624372262216</v>
      </c>
      <c r="X77" s="332">
        <f>IF(X$10=0,0,X$10/TRE_fec!X$10)</f>
        <v>0.71586699250878838</v>
      </c>
      <c r="Y77" s="332">
        <f>IF(Y$10=0,0,Y$10/TRE_fec!Y$10)</f>
        <v>0.58000183853620346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1.5470639366793661</v>
      </c>
      <c r="C78" s="348">
        <f>IF(C$16=0,0,C$16/TRE_fec!C$16)</f>
        <v>1.9401121301973161</v>
      </c>
      <c r="D78" s="348">
        <f>IF(D$16=0,0,D$16/TRE_fec!D$16)</f>
        <v>2.1423217754747483</v>
      </c>
      <c r="E78" s="348">
        <f>IF(E$16=0,0,E$16/TRE_fec!E$16)</f>
        <v>1.8505171134618585</v>
      </c>
      <c r="F78" s="348">
        <f>IF(F$16=0,0,F$16/TRE_fec!F$16)</f>
        <v>1.9433824027852322</v>
      </c>
      <c r="G78" s="348">
        <f>IF(G$16=0,0,G$16/TRE_fec!G$16)</f>
        <v>1.6972966689245037</v>
      </c>
      <c r="H78" s="348">
        <f>IF(H$16=0,0,H$16/TRE_fec!H$16)</f>
        <v>1.6349176651626696</v>
      </c>
      <c r="I78" s="348">
        <f>IF(I$16=0,0,I$16/TRE_fec!I$16)</f>
        <v>1.5873842771959064</v>
      </c>
      <c r="J78" s="348">
        <f>IF(J$16=0,0,J$16/TRE_fec!J$16)</f>
        <v>1.3855601938996502</v>
      </c>
      <c r="K78" s="348">
        <f>IF(K$16=0,0,K$16/TRE_fec!K$16)</f>
        <v>1.4090297420719253</v>
      </c>
      <c r="L78" s="348">
        <f>IF(L$16=0,0,L$16/TRE_fec!L$16)</f>
        <v>1.4416360789773082</v>
      </c>
      <c r="M78" s="348">
        <f>IF(M$16=0,0,M$16/TRE_fec!M$16)</f>
        <v>0.76033643335236911</v>
      </c>
      <c r="N78" s="348">
        <f>IF(N$16=0,0,N$16/TRE_fec!N$16)</f>
        <v>1.2858187886961849</v>
      </c>
      <c r="O78" s="348">
        <f>IF(O$16=0,0,O$16/TRE_fec!O$16)</f>
        <v>1.4638439526519176</v>
      </c>
      <c r="P78" s="348">
        <f>IF(P$16=0,0,P$16/TRE_fec!P$16)</f>
        <v>1.1844066934835125</v>
      </c>
      <c r="Q78" s="348">
        <f>IF(Q$16=0,0,Q$16/TRE_fec!Q$16)</f>
        <v>0.76257757649127056</v>
      </c>
      <c r="R78" s="348">
        <f>IF(R$16=0,0,R$16/TRE_fec!R$16)</f>
        <v>1.1382359885264977</v>
      </c>
      <c r="S78" s="348">
        <f>IF(S$16=0,0,S$16/TRE_fec!S$16)</f>
        <v>1.2860405865234452</v>
      </c>
      <c r="T78" s="348">
        <f>IF(T$16=0,0,T$16/TRE_fec!T$16)</f>
        <v>1.2249589626571353</v>
      </c>
      <c r="U78" s="348">
        <f>IF(U$16=0,0,U$16/TRE_fec!U$16)</f>
        <v>1.1650324830455936</v>
      </c>
      <c r="V78" s="348">
        <f>IF(V$16=0,0,V$16/TRE_fec!V$16)</f>
        <v>0.7429995696060977</v>
      </c>
      <c r="W78" s="348">
        <f>IF(W$16=0,0,W$16/TRE_fec!W$16)</f>
        <v>0.72884326524959375</v>
      </c>
      <c r="X78" s="348">
        <f>IF(X$16=0,0,X$16/TRE_fec!X$16)</f>
        <v>0.77639675000340147</v>
      </c>
      <c r="Y78" s="348">
        <f>IF(Y$16=0,0,Y$16/TRE_fec!Y$16)</f>
        <v>0.70936633411015204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1.7530005353353246</v>
      </c>
      <c r="C79" s="348">
        <f>IF(C$24=0,0,C$24/TRE_fec!C$24)</f>
        <v>1.7907778715404712</v>
      </c>
      <c r="D79" s="348">
        <f>IF(D$24=0,0,D$24/TRE_fec!D$24)</f>
        <v>1.8339794344766844</v>
      </c>
      <c r="E79" s="348">
        <f>IF(E$24=0,0,E$24/TRE_fec!E$24)</f>
        <v>1.7912582465902638</v>
      </c>
      <c r="F79" s="348">
        <f>IF(F$24=0,0,F$24/TRE_fec!F$24)</f>
        <v>1.8117012821832967</v>
      </c>
      <c r="G79" s="348">
        <f>IF(G$24=0,0,G$24/TRE_fec!G$24)</f>
        <v>1.8039119511623791</v>
      </c>
      <c r="H79" s="348">
        <f>IF(H$24=0,0,H$24/TRE_fec!H$24)</f>
        <v>1.7938347013437737</v>
      </c>
      <c r="I79" s="348">
        <f>IF(I$24=0,0,I$24/TRE_fec!I$24)</f>
        <v>1.7827618059080363</v>
      </c>
      <c r="J79" s="348">
        <f>IF(J$24=0,0,J$24/TRE_fec!J$24)</f>
        <v>1.7467765312272197</v>
      </c>
      <c r="K79" s="348">
        <f>IF(K$24=0,0,K$24/TRE_fec!K$24)</f>
        <v>1.7507069955406043</v>
      </c>
      <c r="L79" s="348">
        <f>IF(L$24=0,0,L$24/TRE_fec!L$24)</f>
        <v>1.7752226732215275</v>
      </c>
      <c r="M79" s="348">
        <f>IF(M$24=0,0,M$24/TRE_fec!M$24)</f>
        <v>1.6427076521142623</v>
      </c>
      <c r="N79" s="348">
        <f>IF(N$24=0,0,N$24/TRE_fec!N$24)</f>
        <v>1.7347929437744776</v>
      </c>
      <c r="O79" s="348">
        <f>IF(O$24=0,0,O$24/TRE_fec!O$24)</f>
        <v>1.7675932174991107</v>
      </c>
      <c r="P79" s="348">
        <f>IF(P$24=0,0,P$24/TRE_fec!P$24)</f>
        <v>1.7200455538426311</v>
      </c>
      <c r="Q79" s="348">
        <f>IF(Q$24=0,0,Q$24/TRE_fec!Q$24)</f>
        <v>1.6648902961951129</v>
      </c>
      <c r="R79" s="348">
        <f>IF(R$24=0,0,R$24/TRE_fec!R$24)</f>
        <v>1.7406038501580259</v>
      </c>
      <c r="S79" s="348">
        <f>IF(S$24=0,0,S$24/TRE_fec!S$24)</f>
        <v>1.7331880920923697</v>
      </c>
      <c r="T79" s="348">
        <f>IF(T$24=0,0,T$24/TRE_fec!T$24)</f>
        <v>1.7208087327712822</v>
      </c>
      <c r="U79" s="348">
        <f>IF(U$24=0,0,U$24/TRE_fec!U$24)</f>
        <v>1.7189572890450919</v>
      </c>
      <c r="V79" s="348">
        <f>IF(V$24=0,0,V$24/TRE_fec!V$24)</f>
        <v>1.6330700056612366</v>
      </c>
      <c r="W79" s="348">
        <f>IF(W$24=0,0,W$24/TRE_fec!W$24)</f>
        <v>1.6332258603886169</v>
      </c>
      <c r="X79" s="348">
        <f>IF(X$24=0,0,X$24/TRE_fec!X$24)</f>
        <v>1.6357031815740906</v>
      </c>
      <c r="Y79" s="348">
        <f>IF(Y$24=0,0,Y$24/TRE_fec!Y$24)</f>
        <v>1.6003236092650441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1.5470639366793666</v>
      </c>
      <c r="C80" s="348">
        <f>IF(C$27=0,0,C$27/TRE_fec!C$27)</f>
        <v>1.9401121301973159</v>
      </c>
      <c r="D80" s="348">
        <f>IF(D$27=0,0,D$27/TRE_fec!D$27)</f>
        <v>2.1423217754747483</v>
      </c>
      <c r="E80" s="348">
        <f>IF(E$27=0,0,E$27/TRE_fec!E$27)</f>
        <v>1.8505171134618585</v>
      </c>
      <c r="F80" s="348">
        <f>IF(F$27=0,0,F$27/TRE_fec!F$27)</f>
        <v>1.9433824027852322</v>
      </c>
      <c r="G80" s="348">
        <f>IF(G$27=0,0,G$27/TRE_fec!G$27)</f>
        <v>1.6972966689245039</v>
      </c>
      <c r="H80" s="348">
        <f>IF(H$27=0,0,H$27/TRE_fec!H$27)</f>
        <v>1.6349176651626696</v>
      </c>
      <c r="I80" s="348">
        <f>IF(I$27=0,0,I$27/TRE_fec!I$27)</f>
        <v>1.5873842771959064</v>
      </c>
      <c r="J80" s="348">
        <f>IF(J$27=0,0,J$27/TRE_fec!J$27)</f>
        <v>1.38556019389965</v>
      </c>
      <c r="K80" s="348">
        <f>IF(K$27=0,0,K$27/TRE_fec!K$27)</f>
        <v>1.4090297420719247</v>
      </c>
      <c r="L80" s="348">
        <f>IF(L$27=0,0,L$27/TRE_fec!L$27)</f>
        <v>1.4416360789773075</v>
      </c>
      <c r="M80" s="348">
        <f>IF(M$27=0,0,M$27/TRE_fec!M$27)</f>
        <v>0.76033643335236922</v>
      </c>
      <c r="N80" s="348">
        <f>IF(N$27=0,0,N$27/TRE_fec!N$27)</f>
        <v>1.2858187886961849</v>
      </c>
      <c r="O80" s="348">
        <f>IF(O$27=0,0,O$27/TRE_fec!O$27)</f>
        <v>1.4638439526519171</v>
      </c>
      <c r="P80" s="348">
        <f>IF(P$27=0,0,P$27/TRE_fec!P$27)</f>
        <v>1.1844066934835127</v>
      </c>
      <c r="Q80" s="348">
        <f>IF(Q$27=0,0,Q$27/TRE_fec!Q$27)</f>
        <v>0.76257757649127045</v>
      </c>
      <c r="R80" s="348">
        <f>IF(R$27=0,0,R$27/TRE_fec!R$27)</f>
        <v>1.1382359885264981</v>
      </c>
      <c r="S80" s="348">
        <f>IF(S$27=0,0,S$27/TRE_fec!S$27)</f>
        <v>1.2860405865234446</v>
      </c>
      <c r="T80" s="348">
        <f>IF(T$27=0,0,T$27/TRE_fec!T$27)</f>
        <v>1.2249589626571351</v>
      </c>
      <c r="U80" s="348">
        <f>IF(U$27=0,0,U$27/TRE_fec!U$27)</f>
        <v>1.1650324830455936</v>
      </c>
      <c r="V80" s="348">
        <f>IF(V$27=0,0,V$27/TRE_fec!V$27)</f>
        <v>0.74299956960609814</v>
      </c>
      <c r="W80" s="348">
        <f>IF(W$27=0,0,W$27/TRE_fec!W$27)</f>
        <v>0.72884326524959331</v>
      </c>
      <c r="X80" s="348">
        <f>IF(X$27=0,0,X$27/TRE_fec!X$27)</f>
        <v>0.77639675000340114</v>
      </c>
      <c r="Y80" s="348">
        <f>IF(Y$27=0,0,Y$27/TRE_fec!Y$27)</f>
        <v>0.70936633411015226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2.2444151398391909</v>
      </c>
      <c r="C81" s="348">
        <f>IF(C$35=0,0,C$35/TRE_fec!C$35)</f>
        <v>2.2778290859844494</v>
      </c>
      <c r="D81" s="348">
        <f>IF(D$35=0,0,D$35/TRE_fec!D$35)</f>
        <v>2.2138123507983325</v>
      </c>
      <c r="E81" s="348">
        <f>IF(E$35=0,0,E$35/TRE_fec!E$35)</f>
        <v>2.1023471293001572</v>
      </c>
      <c r="F81" s="348">
        <f>IF(F$35=0,0,F$35/TRE_fec!F$35)</f>
        <v>1.9170288817318035</v>
      </c>
      <c r="G81" s="348">
        <f>IF(G$35=0,0,G$35/TRE_fec!G$35)</f>
        <v>1.9051733510305351</v>
      </c>
      <c r="H81" s="348">
        <f>IF(H$35=0,0,H$35/TRE_fec!H$35)</f>
        <v>1.7594774305717094</v>
      </c>
      <c r="I81" s="348">
        <f>IF(I$35=0,0,I$35/TRE_fec!I$35)</f>
        <v>1.9080099675265407</v>
      </c>
      <c r="J81" s="348">
        <f>IF(J$35=0,0,J$35/TRE_fec!J$35)</f>
        <v>1.9660595923872195</v>
      </c>
      <c r="K81" s="348">
        <f>IF(K$35=0,0,K$35/TRE_fec!K$35)</f>
        <v>1.9657259270120888</v>
      </c>
      <c r="L81" s="348">
        <f>IF(L$35=0,0,L$35/TRE_fec!L$35)</f>
        <v>0.96455345732736497</v>
      </c>
      <c r="M81" s="348">
        <f>IF(M$35=0,0,M$35/TRE_fec!M$35)</f>
        <v>1.8024202107431941</v>
      </c>
      <c r="N81" s="348">
        <f>IF(N$35=0,0,N$35/TRE_fec!N$35)</f>
        <v>1.7243431549858186</v>
      </c>
      <c r="O81" s="348">
        <f>IF(O$35=0,0,O$35/TRE_fec!O$35)</f>
        <v>1.5179401775989148</v>
      </c>
      <c r="P81" s="348">
        <f>IF(P$35=0,0,P$35/TRE_fec!P$35)</f>
        <v>1.65106838382776</v>
      </c>
      <c r="Q81" s="348">
        <f>IF(Q$35=0,0,Q$35/TRE_fec!Q$35)</f>
        <v>1.0691726993106767</v>
      </c>
      <c r="R81" s="348">
        <f>IF(R$35=0,0,R$35/TRE_fec!R$35)</f>
        <v>0.60152158419095825</v>
      </c>
      <c r="S81" s="348">
        <f>IF(S$35=0,0,S$35/TRE_fec!S$35)</f>
        <v>1.4514579440064448</v>
      </c>
      <c r="T81" s="348">
        <f>IF(T$35=0,0,T$35/TRE_fec!T$35)</f>
        <v>1.3988965402652775</v>
      </c>
      <c r="U81" s="348">
        <f>IF(U$35=0,0,U$35/TRE_fec!U$35)</f>
        <v>1.2569073647688558</v>
      </c>
      <c r="V81" s="348">
        <f>IF(V$35=0,0,V$35/TRE_fec!V$35)</f>
        <v>1.6079854281490773</v>
      </c>
      <c r="W81" s="348">
        <f>IF(W$35=0,0,W$35/TRE_fec!W$35)</f>
        <v>1.740383213427722</v>
      </c>
      <c r="X81" s="348">
        <f>IF(X$35=0,0,X$35/TRE_fec!X$35)</f>
        <v>2.0358223384675869</v>
      </c>
      <c r="Y81" s="348">
        <f>IF(Y$35=0,0,Y$35/TRE_fec!Y$35)</f>
        <v>1.996927632945634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586.24386739613942</v>
      </c>
      <c r="C3" s="203">
        <v>632.87078242499729</v>
      </c>
      <c r="D3" s="203">
        <v>676.90795735827851</v>
      </c>
      <c r="E3" s="203">
        <v>812.23974030308079</v>
      </c>
      <c r="F3" s="203">
        <v>1001.604284460053</v>
      </c>
      <c r="G3" s="203">
        <v>1050.7822879036671</v>
      </c>
      <c r="H3" s="203">
        <v>1059.427158303442</v>
      </c>
      <c r="I3" s="203">
        <v>1146.5455137438839</v>
      </c>
      <c r="J3" s="203">
        <v>1101.6632191646941</v>
      </c>
      <c r="K3" s="203">
        <v>793.91700427928163</v>
      </c>
      <c r="L3" s="203">
        <v>925.38813606011854</v>
      </c>
      <c r="M3" s="203">
        <v>1078.821752347638</v>
      </c>
      <c r="N3" s="203">
        <v>1164.20784940472</v>
      </c>
      <c r="O3" s="203">
        <v>1190.4455668081021</v>
      </c>
      <c r="P3" s="203">
        <v>1209.8877588440459</v>
      </c>
      <c r="Q3" s="203">
        <v>1266.8702940000001</v>
      </c>
      <c r="R3" s="203">
        <v>1342.342063107036</v>
      </c>
      <c r="S3" s="203">
        <v>1495.22966533614</v>
      </c>
      <c r="T3" s="203">
        <v>1523.9263852557569</v>
      </c>
      <c r="U3" s="203">
        <v>1593.158151388702</v>
      </c>
      <c r="V3" s="203">
        <v>1562.5167918606289</v>
      </c>
      <c r="W3" s="203">
        <v>1870.7896318588789</v>
      </c>
      <c r="X3" s="203">
        <v>1800.9244663185341</v>
      </c>
      <c r="Y3" s="203">
        <v>1537.242928507751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2551.1768708048089</v>
      </c>
      <c r="C5" s="203">
        <v>2433.256775561108</v>
      </c>
      <c r="D5" s="203">
        <v>2527.047944578339</v>
      </c>
      <c r="E5" s="203">
        <v>2318.0001575724832</v>
      </c>
      <c r="F5" s="203">
        <v>2713.1828207824069</v>
      </c>
      <c r="G5" s="203">
        <v>2662.4223207965811</v>
      </c>
      <c r="H5" s="203">
        <v>1850.350334075117</v>
      </c>
      <c r="I5" s="203">
        <v>1296.3825006891391</v>
      </c>
      <c r="J5" s="203">
        <v>948.01282208581415</v>
      </c>
      <c r="K5" s="203">
        <v>605.09924667644316</v>
      </c>
      <c r="L5" s="203">
        <v>737.90884537315549</v>
      </c>
      <c r="M5" s="203">
        <v>856.5973997253501</v>
      </c>
      <c r="N5" s="203">
        <v>1092.682185278285</v>
      </c>
      <c r="O5" s="203">
        <v>927.57194458674473</v>
      </c>
      <c r="P5" s="203">
        <v>969.31225347105431</v>
      </c>
      <c r="Q5" s="203">
        <v>1025.0988395207989</v>
      </c>
      <c r="R5" s="203">
        <v>1222.70829365441</v>
      </c>
      <c r="S5" s="203">
        <v>1478.499006747021</v>
      </c>
      <c r="T5" s="203">
        <v>1494.4468052007851</v>
      </c>
      <c r="U5" s="203">
        <v>1761.1046323729399</v>
      </c>
      <c r="V5" s="203">
        <v>1384.4730961010821</v>
      </c>
      <c r="W5" s="203">
        <v>1591.5603725221961</v>
      </c>
      <c r="X5" s="203">
        <v>1689.605103400294</v>
      </c>
      <c r="Y5" s="203">
        <v>1554.8531479434721</v>
      </c>
      <c r="DA5" s="112" t="s">
        <v>2525</v>
      </c>
    </row>
    <row r="6" spans="1:105" ht="12" customHeight="1" x14ac:dyDescent="0.25">
      <c r="A6" s="154" t="s">
        <v>2112</v>
      </c>
      <c r="B6" s="338">
        <v>3188.9710885060108</v>
      </c>
      <c r="C6" s="338">
        <v>3029.5225340807101</v>
      </c>
      <c r="D6" s="338">
        <v>3029.5225340807101</v>
      </c>
      <c r="E6" s="338">
        <v>2870.0739796554089</v>
      </c>
      <c r="F6" s="338">
        <v>2870.0739796554089</v>
      </c>
      <c r="G6" s="338">
        <v>2870.0739796554089</v>
      </c>
      <c r="H6" s="338">
        <v>2710.6254252301092</v>
      </c>
      <c r="I6" s="338">
        <v>2551.176870804808</v>
      </c>
      <c r="J6" s="338">
        <v>2391.7283163795069</v>
      </c>
      <c r="K6" s="338">
        <v>2391.7283163795069</v>
      </c>
      <c r="L6" s="338">
        <v>2232.2797619542071</v>
      </c>
      <c r="M6" s="338">
        <v>2072.8312075289059</v>
      </c>
      <c r="N6" s="338">
        <v>2072.8312075289059</v>
      </c>
      <c r="O6" s="338">
        <v>1913.382653103605</v>
      </c>
      <c r="P6" s="338">
        <v>1913.382653103605</v>
      </c>
      <c r="Q6" s="338">
        <v>1753.934098678305</v>
      </c>
      <c r="R6" s="338">
        <v>1594.485544253004</v>
      </c>
      <c r="S6" s="338">
        <v>1594.485544253004</v>
      </c>
      <c r="T6" s="338">
        <v>1594.485544253004</v>
      </c>
      <c r="U6" s="338">
        <v>1913.3826531036059</v>
      </c>
      <c r="V6" s="338">
        <v>1913.3826531036059</v>
      </c>
      <c r="W6" s="338">
        <v>1753.934098678305</v>
      </c>
      <c r="X6" s="338">
        <v>1913.3826531036059</v>
      </c>
      <c r="Y6" s="338">
        <v>1913.3826531036059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159.44855442530061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159.44855442530061</v>
      </c>
      <c r="U7" s="340">
        <v>478.34566327590159</v>
      </c>
      <c r="V7" s="340">
        <v>0</v>
      </c>
      <c r="W7" s="340">
        <v>0</v>
      </c>
      <c r="X7" s="340">
        <v>318.89710885060111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159.4485544253007</v>
      </c>
      <c r="D8" s="342">
        <f t="shared" si="0"/>
        <v>0</v>
      </c>
      <c r="E8" s="342">
        <f t="shared" si="0"/>
        <v>159.44855442530115</v>
      </c>
      <c r="F8" s="342">
        <f t="shared" si="0"/>
        <v>159.4485544253007</v>
      </c>
      <c r="G8" s="342">
        <f t="shared" si="0"/>
        <v>0</v>
      </c>
      <c r="H8" s="342">
        <f t="shared" si="0"/>
        <v>159.44855442529979</v>
      </c>
      <c r="I8" s="342">
        <f t="shared" si="0"/>
        <v>159.44855442530115</v>
      </c>
      <c r="J8" s="342">
        <f t="shared" si="0"/>
        <v>159.44855442530115</v>
      </c>
      <c r="K8" s="342">
        <f t="shared" si="0"/>
        <v>0</v>
      </c>
      <c r="L8" s="342">
        <f t="shared" si="0"/>
        <v>159.44855442529979</v>
      </c>
      <c r="M8" s="342">
        <f t="shared" si="0"/>
        <v>159.44855442530115</v>
      </c>
      <c r="N8" s="342">
        <f t="shared" si="0"/>
        <v>0</v>
      </c>
      <c r="O8" s="342">
        <f t="shared" si="0"/>
        <v>159.44855442530093</v>
      </c>
      <c r="P8" s="342">
        <f t="shared" si="0"/>
        <v>0</v>
      </c>
      <c r="Q8" s="342">
        <f t="shared" si="0"/>
        <v>159.44855442530002</v>
      </c>
      <c r="R8" s="342">
        <f t="shared" si="0"/>
        <v>159.44855442530093</v>
      </c>
      <c r="S8" s="342">
        <f t="shared" si="0"/>
        <v>0</v>
      </c>
      <c r="T8" s="342">
        <f t="shared" si="0"/>
        <v>159.4485544253007</v>
      </c>
      <c r="U8" s="342">
        <f t="shared" si="0"/>
        <v>159.44855442529956</v>
      </c>
      <c r="V8" s="342">
        <f t="shared" si="0"/>
        <v>0</v>
      </c>
      <c r="W8" s="342">
        <f t="shared" si="0"/>
        <v>159.44855442530093</v>
      </c>
      <c r="X8" s="342">
        <f t="shared" si="0"/>
        <v>159.44855442530002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637.79421770120189</v>
      </c>
      <c r="C9" s="343">
        <f t="shared" si="1"/>
        <v>596.26575851960206</v>
      </c>
      <c r="D9" s="343">
        <f t="shared" si="1"/>
        <v>502.47458950237115</v>
      </c>
      <c r="E9" s="343">
        <f t="shared" si="1"/>
        <v>552.07382208292574</v>
      </c>
      <c r="F9" s="343">
        <f t="shared" si="1"/>
        <v>156.89115887300204</v>
      </c>
      <c r="G9" s="343">
        <f t="shared" si="1"/>
        <v>207.65165885882789</v>
      </c>
      <c r="H9" s="343">
        <f t="shared" si="1"/>
        <v>860.2750911549922</v>
      </c>
      <c r="I9" s="343">
        <f t="shared" si="1"/>
        <v>1254.7943701156689</v>
      </c>
      <c r="J9" s="343">
        <f t="shared" si="1"/>
        <v>1443.7154942936927</v>
      </c>
      <c r="K9" s="343">
        <f t="shared" si="1"/>
        <v>1786.6290697030636</v>
      </c>
      <c r="L9" s="343">
        <f t="shared" si="1"/>
        <v>1494.3709165810515</v>
      </c>
      <c r="M9" s="343">
        <f t="shared" si="1"/>
        <v>1216.2338078035559</v>
      </c>
      <c r="N9" s="343">
        <f t="shared" si="1"/>
        <v>980.14902225062087</v>
      </c>
      <c r="O9" s="343">
        <f t="shared" si="1"/>
        <v>985.81070851686025</v>
      </c>
      <c r="P9" s="343">
        <f t="shared" si="1"/>
        <v>944.07039963255068</v>
      </c>
      <c r="Q9" s="343">
        <f t="shared" si="1"/>
        <v>728.83525915750602</v>
      </c>
      <c r="R9" s="343">
        <f t="shared" si="1"/>
        <v>371.77725059859404</v>
      </c>
      <c r="S9" s="343">
        <f t="shared" si="1"/>
        <v>115.98653750598305</v>
      </c>
      <c r="T9" s="343">
        <f t="shared" si="1"/>
        <v>100.03873905221894</v>
      </c>
      <c r="U9" s="343">
        <f t="shared" si="1"/>
        <v>152.27802073066596</v>
      </c>
      <c r="V9" s="343">
        <f t="shared" si="1"/>
        <v>528.9095570025238</v>
      </c>
      <c r="W9" s="343">
        <f t="shared" si="1"/>
        <v>162.37372615610889</v>
      </c>
      <c r="X9" s="343">
        <f t="shared" si="1"/>
        <v>223.77754970331193</v>
      </c>
      <c r="Y9" s="343">
        <f t="shared" si="1"/>
        <v>358.52950516013379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65.994153052450542</v>
      </c>
      <c r="C12" s="210">
        <v>65.82201203783319</v>
      </c>
      <c r="D12" s="210">
        <v>69.135339638865005</v>
      </c>
      <c r="E12" s="210">
        <v>70.278073946689602</v>
      </c>
      <c r="F12" s="210">
        <v>80.495872742906272</v>
      </c>
      <c r="G12" s="210">
        <v>77.32347377472054</v>
      </c>
      <c r="H12" s="210">
        <v>50.395270851246771</v>
      </c>
      <c r="I12" s="210">
        <v>33.507910576096307</v>
      </c>
      <c r="J12" s="210">
        <v>25.836113499570079</v>
      </c>
      <c r="K12" s="210">
        <v>17.306792777300089</v>
      </c>
      <c r="L12" s="210">
        <v>20.815391229578669</v>
      </c>
      <c r="M12" s="210">
        <v>22.310662080825448</v>
      </c>
      <c r="N12" s="210">
        <v>28.253052450558901</v>
      </c>
      <c r="O12" s="210">
        <v>24.572484952708511</v>
      </c>
      <c r="P12" s="210">
        <v>24.056577815993119</v>
      </c>
      <c r="Q12" s="210">
        <v>24.589165950128979</v>
      </c>
      <c r="R12" s="210">
        <v>29.024591573516769</v>
      </c>
      <c r="S12" s="210">
        <v>34.745313843508157</v>
      </c>
      <c r="T12" s="210">
        <v>34.377573018406949</v>
      </c>
      <c r="U12" s="210">
        <v>40.006953433402508</v>
      </c>
      <c r="V12" s="210">
        <v>31.798278518214641</v>
      </c>
      <c r="W12" s="210">
        <v>36.492786041931808</v>
      </c>
      <c r="X12" s="210">
        <v>36.730831935039006</v>
      </c>
      <c r="Y12" s="210">
        <v>32.308390641891663</v>
      </c>
      <c r="DA12" s="109" t="s">
        <v>2528</v>
      </c>
    </row>
    <row r="13" spans="1:105" ht="12" customHeight="1" x14ac:dyDescent="0.25">
      <c r="A13" s="24" t="s">
        <v>28</v>
      </c>
      <c r="B13" s="213">
        <v>2.0994840928632841</v>
      </c>
      <c r="C13" s="213">
        <v>0.69982803095442814</v>
      </c>
      <c r="D13" s="213">
        <v>0.69982803095442814</v>
      </c>
      <c r="E13" s="213">
        <v>0.69982803095442814</v>
      </c>
      <c r="F13" s="213">
        <v>0.27996560619088562</v>
      </c>
      <c r="G13" s="213">
        <v>1.3996560619088561</v>
      </c>
      <c r="H13" s="213">
        <v>1.3996560619088561</v>
      </c>
      <c r="I13" s="213">
        <v>1.941960447119518</v>
      </c>
      <c r="J13" s="213">
        <v>1.941960447119518</v>
      </c>
      <c r="K13" s="213">
        <v>0.69982803095442814</v>
      </c>
      <c r="L13" s="213">
        <v>0.69982803095442814</v>
      </c>
      <c r="M13" s="213">
        <v>0.69982803095442814</v>
      </c>
      <c r="N13" s="213">
        <v>1.0174548581255369</v>
      </c>
      <c r="O13" s="213">
        <v>0.69982803095442814</v>
      </c>
      <c r="P13" s="213">
        <v>0.69982803095442814</v>
      </c>
      <c r="Q13" s="213">
        <v>0.69982803095442814</v>
      </c>
      <c r="R13" s="213">
        <v>0.69982803095442814</v>
      </c>
      <c r="S13" s="213">
        <v>0.75511607910576084</v>
      </c>
      <c r="T13" s="213">
        <v>0.6351676698194324</v>
      </c>
      <c r="U13" s="213">
        <v>0.47343078245915732</v>
      </c>
      <c r="V13" s="213">
        <v>6.0017196904557167E-2</v>
      </c>
      <c r="W13" s="213">
        <v>6.0017196904557167E-2</v>
      </c>
      <c r="X13" s="213">
        <v>0.12003439380911431</v>
      </c>
      <c r="Y13" s="213">
        <v>6.0017196904557167E-2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2.0646603611349952</v>
      </c>
      <c r="C14" s="204">
        <f t="shared" si="2"/>
        <v>2.131470335339638</v>
      </c>
      <c r="D14" s="204">
        <f t="shared" si="2"/>
        <v>1.109716251074806</v>
      </c>
      <c r="E14" s="204">
        <f t="shared" si="2"/>
        <v>0</v>
      </c>
      <c r="F14" s="204">
        <f t="shared" si="2"/>
        <v>1.0217540842648321</v>
      </c>
      <c r="G14" s="204">
        <f t="shared" si="2"/>
        <v>1.0217540842648321</v>
      </c>
      <c r="H14" s="204">
        <f t="shared" si="2"/>
        <v>1.0496990541702489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0.21874462596732591</v>
      </c>
      <c r="T14" s="204">
        <f t="shared" si="2"/>
        <v>0.43026655202063629</v>
      </c>
      <c r="U14" s="204">
        <f t="shared" si="2"/>
        <v>0.74419604471195189</v>
      </c>
      <c r="V14" s="204">
        <f t="shared" si="2"/>
        <v>0.52622527944969899</v>
      </c>
      <c r="W14" s="204">
        <f t="shared" si="2"/>
        <v>0.73121238177128112</v>
      </c>
      <c r="X14" s="204">
        <f t="shared" si="2"/>
        <v>0.83396388650042985</v>
      </c>
      <c r="Y14" s="204">
        <f t="shared" si="2"/>
        <v>0.94264832330180559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1.109716251074806</v>
      </c>
      <c r="C16" s="204">
        <v>1.109716251074806</v>
      </c>
      <c r="D16" s="204">
        <v>1.109716251074806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0.21874462596732591</v>
      </c>
      <c r="T16" s="204">
        <v>0.32785898538263109</v>
      </c>
      <c r="U16" s="204">
        <v>0.43705932932072228</v>
      </c>
      <c r="V16" s="204">
        <v>0.21874462596732591</v>
      </c>
      <c r="W16" s="204">
        <v>0.21874462596732591</v>
      </c>
      <c r="X16" s="204">
        <v>0.21900257953568361</v>
      </c>
      <c r="Y16" s="204">
        <v>0.32768701633705932</v>
      </c>
      <c r="DA16" s="71" t="s">
        <v>2531</v>
      </c>
    </row>
    <row r="17" spans="1:105" ht="12" customHeight="1" x14ac:dyDescent="0.25">
      <c r="A17" s="18" t="s">
        <v>71</v>
      </c>
      <c r="B17" s="204">
        <v>0</v>
      </c>
      <c r="C17" s="204">
        <v>1.0217540842648321</v>
      </c>
      <c r="D17" s="204">
        <v>0</v>
      </c>
      <c r="E17" s="204">
        <v>0</v>
      </c>
      <c r="F17" s="204">
        <v>1.0217540842648321</v>
      </c>
      <c r="G17" s="204">
        <v>1.0217540842648321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0.1024075666380052</v>
      </c>
      <c r="U17" s="204">
        <v>0.30713671539122961</v>
      </c>
      <c r="V17" s="204">
        <v>0.30748065348237308</v>
      </c>
      <c r="W17" s="204">
        <v>0.5124677558039552</v>
      </c>
      <c r="X17" s="204">
        <v>0.61496130696474627</v>
      </c>
      <c r="Y17" s="204">
        <v>0.61496130696474627</v>
      </c>
      <c r="DA17" s="71" t="s">
        <v>2532</v>
      </c>
    </row>
    <row r="18" spans="1:105" ht="12" customHeight="1" x14ac:dyDescent="0.25">
      <c r="A18" s="18" t="s">
        <v>32</v>
      </c>
      <c r="B18" s="204">
        <v>0.95494411006018909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1.0496990541702489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22.076526225279451</v>
      </c>
      <c r="C20" s="204">
        <f t="shared" si="3"/>
        <v>19.239036973344799</v>
      </c>
      <c r="D20" s="204">
        <f t="shared" si="3"/>
        <v>21.969045571797079</v>
      </c>
      <c r="E20" s="204">
        <f t="shared" si="3"/>
        <v>25.343938091143588</v>
      </c>
      <c r="F20" s="204">
        <f t="shared" si="3"/>
        <v>29.428202923473769</v>
      </c>
      <c r="G20" s="204">
        <f t="shared" si="3"/>
        <v>27.60103181427343</v>
      </c>
      <c r="H20" s="204">
        <f t="shared" si="3"/>
        <v>13.75752364574376</v>
      </c>
      <c r="I20" s="204">
        <f t="shared" si="3"/>
        <v>7.4806534823731718</v>
      </c>
      <c r="J20" s="204">
        <f t="shared" si="3"/>
        <v>6.7927773000859837</v>
      </c>
      <c r="K20" s="204">
        <f t="shared" si="3"/>
        <v>4.3207222699914016</v>
      </c>
      <c r="L20" s="204">
        <f t="shared" si="3"/>
        <v>6.44883920894239</v>
      </c>
      <c r="M20" s="204">
        <f t="shared" si="3"/>
        <v>6.8357695614789327</v>
      </c>
      <c r="N20" s="204">
        <f t="shared" si="3"/>
        <v>6.4273430782459151</v>
      </c>
      <c r="O20" s="204">
        <f t="shared" si="3"/>
        <v>4.7936371453138431</v>
      </c>
      <c r="P20" s="204">
        <f t="shared" si="3"/>
        <v>5.6104901117798791</v>
      </c>
      <c r="Q20" s="204">
        <f t="shared" si="3"/>
        <v>5.7609630266552019</v>
      </c>
      <c r="R20" s="204">
        <f t="shared" si="3"/>
        <v>7.8460877042132404</v>
      </c>
      <c r="S20" s="204">
        <f t="shared" si="3"/>
        <v>8.6630266552020636</v>
      </c>
      <c r="T20" s="204">
        <f t="shared" si="3"/>
        <v>9.9956147893379192</v>
      </c>
      <c r="U20" s="204">
        <f t="shared" si="3"/>
        <v>9.7379191745485816</v>
      </c>
      <c r="V20" s="204">
        <f t="shared" si="3"/>
        <v>8.9208082545141867</v>
      </c>
      <c r="W20" s="204">
        <f t="shared" si="3"/>
        <v>8.9208942390369739</v>
      </c>
      <c r="X20" s="204">
        <f t="shared" si="3"/>
        <v>10.318228718830611</v>
      </c>
      <c r="Y20" s="204">
        <f t="shared" si="3"/>
        <v>7.0599457936859542</v>
      </c>
      <c r="DA20" s="71"/>
    </row>
    <row r="21" spans="1:105" ht="12" customHeight="1" x14ac:dyDescent="0.25">
      <c r="A21" s="18" t="s">
        <v>73</v>
      </c>
      <c r="B21" s="204">
        <v>22.076526225279451</v>
      </c>
      <c r="C21" s="204">
        <v>19.239036973344799</v>
      </c>
      <c r="D21" s="204">
        <v>21.969045571797079</v>
      </c>
      <c r="E21" s="204">
        <v>25.343938091143588</v>
      </c>
      <c r="F21" s="204">
        <v>29.428202923473769</v>
      </c>
      <c r="G21" s="204">
        <v>27.60103181427343</v>
      </c>
      <c r="H21" s="204">
        <v>13.75752364574376</v>
      </c>
      <c r="I21" s="204">
        <v>7.4806534823731718</v>
      </c>
      <c r="J21" s="204">
        <v>6.7927773000859837</v>
      </c>
      <c r="K21" s="204">
        <v>4.3207222699914016</v>
      </c>
      <c r="L21" s="204">
        <v>6.44883920894239</v>
      </c>
      <c r="M21" s="204">
        <v>6.8357695614789327</v>
      </c>
      <c r="N21" s="204">
        <v>6.4273430782459151</v>
      </c>
      <c r="O21" s="204">
        <v>4.7936371453138431</v>
      </c>
      <c r="P21" s="204">
        <v>5.6104901117798791</v>
      </c>
      <c r="Q21" s="204">
        <v>5.7609630266552019</v>
      </c>
      <c r="R21" s="204">
        <v>7.8460877042132404</v>
      </c>
      <c r="S21" s="204">
        <v>8.6630266552020636</v>
      </c>
      <c r="T21" s="204">
        <v>9.9956147893379192</v>
      </c>
      <c r="U21" s="204">
        <v>9.7379191745485816</v>
      </c>
      <c r="V21" s="204">
        <v>8.9208082545141867</v>
      </c>
      <c r="W21" s="204">
        <v>8.9208942390369739</v>
      </c>
      <c r="X21" s="204">
        <v>10.318228718830611</v>
      </c>
      <c r="Y21" s="204">
        <v>7.0599457936859542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3.4393809114359422</v>
      </c>
      <c r="C23" s="204">
        <f t="shared" si="4"/>
        <v>4.4663800515907139</v>
      </c>
      <c r="D23" s="204">
        <f t="shared" si="4"/>
        <v>6.3055030094582971</v>
      </c>
      <c r="E23" s="204">
        <f t="shared" si="4"/>
        <v>4.5619948409286319</v>
      </c>
      <c r="F23" s="204">
        <f t="shared" si="4"/>
        <v>6.5682717110920024</v>
      </c>
      <c r="G23" s="204">
        <f t="shared" si="4"/>
        <v>8.8850386930352521</v>
      </c>
      <c r="H23" s="204">
        <f t="shared" si="4"/>
        <v>7.8102321582115213</v>
      </c>
      <c r="I23" s="204">
        <f t="shared" si="4"/>
        <v>4.4425623387790196</v>
      </c>
      <c r="J23" s="204">
        <f t="shared" si="4"/>
        <v>2.4601031814273431</v>
      </c>
      <c r="K23" s="204">
        <f t="shared" si="4"/>
        <v>1.026999140154772</v>
      </c>
      <c r="L23" s="204">
        <f t="shared" si="4"/>
        <v>1.0987102321582121</v>
      </c>
      <c r="M23" s="204">
        <f t="shared" si="4"/>
        <v>1.0031814273430779</v>
      </c>
      <c r="N23" s="204">
        <f t="shared" si="4"/>
        <v>2.4601031814273431</v>
      </c>
      <c r="O23" s="204">
        <f t="shared" si="4"/>
        <v>1.146431642304385</v>
      </c>
      <c r="P23" s="204">
        <f t="shared" si="4"/>
        <v>0.3343938091143594</v>
      </c>
      <c r="Q23" s="204">
        <f t="shared" si="4"/>
        <v>0.3343938091143594</v>
      </c>
      <c r="R23" s="204">
        <f t="shared" si="4"/>
        <v>0.42992261392949271</v>
      </c>
      <c r="S23" s="204">
        <f t="shared" si="4"/>
        <v>0.2149613069647463</v>
      </c>
      <c r="T23" s="204">
        <f t="shared" si="4"/>
        <v>0.8134285644086674</v>
      </c>
      <c r="U23" s="204">
        <f t="shared" si="4"/>
        <v>0.43859573778772615</v>
      </c>
      <c r="V23" s="204">
        <f t="shared" si="4"/>
        <v>0.31547542277182267</v>
      </c>
      <c r="W23" s="204">
        <f t="shared" si="4"/>
        <v>0.70920908578391728</v>
      </c>
      <c r="X23" s="204">
        <f t="shared" si="4"/>
        <v>1.1068422531817379</v>
      </c>
      <c r="Y23" s="204">
        <f t="shared" si="4"/>
        <v>1.1149968688419942</v>
      </c>
      <c r="DA23" s="71"/>
    </row>
    <row r="24" spans="1:105" ht="12" customHeight="1" x14ac:dyDescent="0.25">
      <c r="A24" s="18" t="s">
        <v>38</v>
      </c>
      <c r="B24" s="204">
        <v>3.4393809114359422</v>
      </c>
      <c r="C24" s="204">
        <v>4.4663800515907139</v>
      </c>
      <c r="D24" s="204">
        <v>6.3055030094582971</v>
      </c>
      <c r="E24" s="204">
        <v>4.5619948409286319</v>
      </c>
      <c r="F24" s="204">
        <v>6.5682717110920024</v>
      </c>
      <c r="G24" s="204">
        <v>8.8850386930352521</v>
      </c>
      <c r="H24" s="204">
        <v>7.8102321582115213</v>
      </c>
      <c r="I24" s="204">
        <v>4.4425623387790196</v>
      </c>
      <c r="J24" s="204">
        <v>2.4601031814273431</v>
      </c>
      <c r="K24" s="204">
        <v>1.026999140154772</v>
      </c>
      <c r="L24" s="204">
        <v>1.0987102321582121</v>
      </c>
      <c r="M24" s="204">
        <v>1.0031814273430779</v>
      </c>
      <c r="N24" s="204">
        <v>2.4601031814273431</v>
      </c>
      <c r="O24" s="204">
        <v>1.146431642304385</v>
      </c>
      <c r="P24" s="204">
        <v>0.3343938091143594</v>
      </c>
      <c r="Q24" s="204">
        <v>0.3343938091143594</v>
      </c>
      <c r="R24" s="204">
        <v>0.42992261392949271</v>
      </c>
      <c r="S24" s="204">
        <v>0.2149613069647463</v>
      </c>
      <c r="T24" s="204">
        <v>0.78822012037833178</v>
      </c>
      <c r="U24" s="204">
        <v>0.40601891659501288</v>
      </c>
      <c r="V24" s="204">
        <v>0.28658641444539978</v>
      </c>
      <c r="W24" s="204">
        <v>0.64488392089423896</v>
      </c>
      <c r="X24" s="204">
        <v>1.026999140154772</v>
      </c>
      <c r="Y24" s="204">
        <v>1.0031814273430779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3.3863320673461449E-2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2.5208444030335609E-2</v>
      </c>
      <c r="U29" s="204">
        <v>3.2576821192713268E-2</v>
      </c>
      <c r="V29" s="204">
        <v>2.8889008326422879E-2</v>
      </c>
      <c r="W29" s="204">
        <v>6.4325164889678266E-2</v>
      </c>
      <c r="X29" s="204">
        <v>7.9843113026965964E-2</v>
      </c>
      <c r="Y29" s="204">
        <v>7.7952120825454788E-2</v>
      </c>
      <c r="DA29" s="71" t="s">
        <v>2542</v>
      </c>
    </row>
    <row r="30" spans="1:105" ht="12" customHeight="1" x14ac:dyDescent="0.25">
      <c r="A30" s="14" t="s">
        <v>39</v>
      </c>
      <c r="B30" s="204">
        <v>6.7354256233877887</v>
      </c>
      <c r="C30" s="204">
        <v>8.0729148753224411</v>
      </c>
      <c r="D30" s="204">
        <v>7.6668959587274284</v>
      </c>
      <c r="E30" s="204">
        <v>7.8580395528804807</v>
      </c>
      <c r="F30" s="204">
        <v>8.2879621668099741</v>
      </c>
      <c r="G30" s="204">
        <v>7.1176268271711089</v>
      </c>
      <c r="H30" s="204">
        <v>4.1081685296646597</v>
      </c>
      <c r="I30" s="204">
        <v>1.671969045571797</v>
      </c>
      <c r="J30" s="204">
        <v>1.3136715391229581</v>
      </c>
      <c r="K30" s="204">
        <v>1.457007738607051</v>
      </c>
      <c r="L30" s="204">
        <v>1.647979363714531</v>
      </c>
      <c r="M30" s="204">
        <v>1.218142734307825</v>
      </c>
      <c r="N30" s="204">
        <v>1.409200343938092</v>
      </c>
      <c r="O30" s="204">
        <v>1.7674978503869301</v>
      </c>
      <c r="P30" s="204">
        <v>1.5047291487532239</v>
      </c>
      <c r="Q30" s="204">
        <v>1.4569217540842649</v>
      </c>
      <c r="R30" s="204">
        <v>2.507910576096303</v>
      </c>
      <c r="S30" s="204">
        <v>2.2451418744625968</v>
      </c>
      <c r="T30" s="204">
        <v>2.2451418744625968</v>
      </c>
      <c r="U30" s="204">
        <v>1.4331040412725711</v>
      </c>
      <c r="V30" s="204">
        <v>1.5286328460877039</v>
      </c>
      <c r="W30" s="204">
        <v>2.4601031814273431</v>
      </c>
      <c r="X30" s="204">
        <v>1.8152192605331039</v>
      </c>
      <c r="Y30" s="204">
        <v>1.385296646603611</v>
      </c>
      <c r="DA30" s="71" t="s">
        <v>2543</v>
      </c>
    </row>
    <row r="31" spans="1:105" ht="12" customHeight="1" x14ac:dyDescent="0.25">
      <c r="A31" s="21" t="s">
        <v>40</v>
      </c>
      <c r="B31" s="207">
        <v>29.578675838349088</v>
      </c>
      <c r="C31" s="207">
        <v>31.212381771281169</v>
      </c>
      <c r="D31" s="207">
        <v>31.384350816852962</v>
      </c>
      <c r="E31" s="207">
        <v>31.81427343078246</v>
      </c>
      <c r="F31" s="207">
        <v>34.909716251074798</v>
      </c>
      <c r="G31" s="207">
        <v>31.298366294067069</v>
      </c>
      <c r="H31" s="207">
        <v>22.26999140154772</v>
      </c>
      <c r="I31" s="207">
        <v>17.970765262252801</v>
      </c>
      <c r="J31" s="207">
        <v>13.32760103181427</v>
      </c>
      <c r="K31" s="207">
        <v>9.8022355975924338</v>
      </c>
      <c r="L31" s="207">
        <v>10.920034393809109</v>
      </c>
      <c r="M31" s="207">
        <v>12.55374032674119</v>
      </c>
      <c r="N31" s="207">
        <v>16.938950988822011</v>
      </c>
      <c r="O31" s="207">
        <v>16.165090283748921</v>
      </c>
      <c r="P31" s="207">
        <v>15.90713671539123</v>
      </c>
      <c r="Q31" s="207">
        <v>16.33705932932072</v>
      </c>
      <c r="R31" s="207">
        <v>17.540842648323299</v>
      </c>
      <c r="S31" s="207">
        <v>22.648323301805672</v>
      </c>
      <c r="T31" s="207">
        <v>20.257953568357699</v>
      </c>
      <c r="U31" s="207">
        <v>27.179707652622518</v>
      </c>
      <c r="V31" s="207">
        <v>20.447119518486669</v>
      </c>
      <c r="W31" s="207">
        <v>23.611349957007739</v>
      </c>
      <c r="X31" s="207">
        <v>22.53654342218401</v>
      </c>
      <c r="Y31" s="207">
        <v>21.745485812553738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67.470432731775034</v>
      </c>
      <c r="C33" s="203">
        <f>MAE_emi!C5</f>
        <v>54.487152684003362</v>
      </c>
      <c r="D33" s="203">
        <f>MAE_emi!D5</f>
        <v>57.729473604104427</v>
      </c>
      <c r="E33" s="203">
        <f>MAE_emi!E5</f>
        <v>62.724676643912652</v>
      </c>
      <c r="F33" s="203">
        <f>MAE_emi!F5</f>
        <v>73.513750823942161</v>
      </c>
      <c r="G33" s="203">
        <f>MAE_emi!G5</f>
        <v>74.393002368145531</v>
      </c>
      <c r="H33" s="203">
        <f>MAE_emi!H5</f>
        <v>41.753185128317597</v>
      </c>
      <c r="I33" s="203">
        <f>MAE_emi!I5</f>
        <v>26.144152487893809</v>
      </c>
      <c r="J33" s="203">
        <f>MAE_emi!J5</f>
        <v>24.52847248772164</v>
      </c>
      <c r="K33" s="203">
        <f>MAE_emi!K5</f>
        <v>13.345456643732289</v>
      </c>
      <c r="L33" s="203">
        <f>MAE_emi!L5</f>
        <v>18.343966643613189</v>
      </c>
      <c r="M33" s="203">
        <f>MAE_emi!M5</f>
        <v>19.252786643584191</v>
      </c>
      <c r="N33" s="203">
        <f>MAE_emi!N5</f>
        <v>19.681031699478371</v>
      </c>
      <c r="O33" s="203">
        <f>MAE_emi!O5</f>
        <v>14.45623664350966</v>
      </c>
      <c r="P33" s="203">
        <f>MAE_emi!P5</f>
        <v>16.374856642916459</v>
      </c>
      <c r="Q33" s="203">
        <f>MAE_emi!Q5</f>
        <v>16.728286643079532</v>
      </c>
      <c r="R33" s="203">
        <f>MAE_emi!R5</f>
        <v>21.625816643157371</v>
      </c>
      <c r="S33" s="203">
        <f>MAE_emi!S5</f>
        <v>24.215308019004549</v>
      </c>
      <c r="T33" s="203">
        <f>MAE_emi!T5</f>
        <v>27.473669099550349</v>
      </c>
      <c r="U33" s="203">
        <f>MAE_emi!U5</f>
        <v>27.094735259395769</v>
      </c>
      <c r="V33" s="203">
        <f>MAE_emi!V5</f>
        <v>22.72394411885444</v>
      </c>
      <c r="W33" s="203">
        <f>MAE_emi!W5</f>
        <v>23.360101919260039</v>
      </c>
      <c r="X33" s="203">
        <f>MAE_emi!X5</f>
        <v>27.199780558960349</v>
      </c>
      <c r="Y33" s="203">
        <f>MAE_emi!Y5</f>
        <v>19.594905527164109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112.57116146147533</v>
      </c>
      <c r="C35" s="284">
        <f t="shared" si="5"/>
        <v>104.00545240154752</v>
      </c>
      <c r="D35" s="284">
        <f t="shared" si="5"/>
        <v>102.13403297646947</v>
      </c>
      <c r="E35" s="284">
        <f t="shared" si="5"/>
        <v>86.523806284664047</v>
      </c>
      <c r="F35" s="284">
        <f t="shared" si="5"/>
        <v>80.366941307864082</v>
      </c>
      <c r="G35" s="284">
        <f t="shared" si="5"/>
        <v>73.586578937281587</v>
      </c>
      <c r="H35" s="284">
        <f t="shared" si="5"/>
        <v>47.568415115909765</v>
      </c>
      <c r="I35" s="284">
        <f t="shared" si="5"/>
        <v>29.225102862843112</v>
      </c>
      <c r="J35" s="284">
        <f t="shared" si="5"/>
        <v>23.451916202811603</v>
      </c>
      <c r="K35" s="284">
        <f t="shared" si="5"/>
        <v>21.799246878470889</v>
      </c>
      <c r="L35" s="284">
        <f t="shared" si="5"/>
        <v>22.493687155101352</v>
      </c>
      <c r="M35" s="284">
        <f t="shared" si="5"/>
        <v>20.680582341128112</v>
      </c>
      <c r="N35" s="284">
        <f t="shared" si="5"/>
        <v>24.26804841163473</v>
      </c>
      <c r="O35" s="284">
        <f t="shared" si="5"/>
        <v>20.641418337668149</v>
      </c>
      <c r="P35" s="284">
        <f t="shared" si="5"/>
        <v>19.883313671160138</v>
      </c>
      <c r="Q35" s="284">
        <f t="shared" si="5"/>
        <v>19.409379213156431</v>
      </c>
      <c r="R35" s="284">
        <f t="shared" si="5"/>
        <v>21.622351240588664</v>
      </c>
      <c r="S35" s="284">
        <f t="shared" si="5"/>
        <v>23.237442814978611</v>
      </c>
      <c r="T35" s="284">
        <f t="shared" si="5"/>
        <v>22.558552270644913</v>
      </c>
      <c r="U35" s="284">
        <f t="shared" si="5"/>
        <v>25.111727544769995</v>
      </c>
      <c r="V35" s="284">
        <f t="shared" si="5"/>
        <v>20.350679547161587</v>
      </c>
      <c r="W35" s="284">
        <f t="shared" si="5"/>
        <v>19.506621920750842</v>
      </c>
      <c r="X35" s="284">
        <f t="shared" si="5"/>
        <v>20.395542745956746</v>
      </c>
      <c r="Y35" s="284">
        <f t="shared" si="5"/>
        <v>21.017101489127949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27.050993014354049</v>
      </c>
      <c r="D36" s="344">
        <f t="shared" si="6"/>
        <v>27.358143238711232</v>
      </c>
      <c r="E36" s="344">
        <f t="shared" si="6"/>
        <v>30.318407752089215</v>
      </c>
      <c r="F36" s="344">
        <f t="shared" si="6"/>
        <v>29.668429317156551</v>
      </c>
      <c r="G36" s="344">
        <f t="shared" si="6"/>
        <v>29.042527615072657</v>
      </c>
      <c r="H36" s="344">
        <f t="shared" si="6"/>
        <v>27.23552936067993</v>
      </c>
      <c r="I36" s="344">
        <f t="shared" si="6"/>
        <v>25.847240732024662</v>
      </c>
      <c r="J36" s="344">
        <f t="shared" si="6"/>
        <v>27.252915675471098</v>
      </c>
      <c r="K36" s="344">
        <f t="shared" si="6"/>
        <v>28.601577133600905</v>
      </c>
      <c r="L36" s="344">
        <f t="shared" si="6"/>
        <v>28.208621376604405</v>
      </c>
      <c r="M36" s="344">
        <f t="shared" si="6"/>
        <v>26.045680372108173</v>
      </c>
      <c r="N36" s="344">
        <f t="shared" si="6"/>
        <v>25.856605727825052</v>
      </c>
      <c r="O36" s="344">
        <f t="shared" si="6"/>
        <v>26.49119035575848</v>
      </c>
      <c r="P36" s="344">
        <f t="shared" si="6"/>
        <v>24.81819220777188</v>
      </c>
      <c r="Q36" s="344">
        <f t="shared" si="6"/>
        <v>23.987117146307213</v>
      </c>
      <c r="R36" s="344">
        <f t="shared" si="6"/>
        <v>23.737952645081485</v>
      </c>
      <c r="S36" s="344">
        <f t="shared" si="6"/>
        <v>23.500397149372766</v>
      </c>
      <c r="T36" s="344">
        <f t="shared" si="6"/>
        <v>23.00354411998504</v>
      </c>
      <c r="U36" s="344">
        <f t="shared" si="6"/>
        <v>22.716965646440048</v>
      </c>
      <c r="V36" s="344">
        <f t="shared" si="6"/>
        <v>22.967783633906752</v>
      </c>
      <c r="W36" s="344">
        <f t="shared" si="6"/>
        <v>22.928936075544865</v>
      </c>
      <c r="X36" s="344">
        <f t="shared" si="6"/>
        <v>21.739299828770047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14.211682774166032</v>
      </c>
      <c r="C37" s="344">
        <f>IF(MAE_ued!C$5=0,"",MAE_ued!C$5/C$5*1000)</f>
        <v>15.09453851975179</v>
      </c>
      <c r="D37" s="344">
        <f>IF(MAE_ued!D$5=0,"",MAE_ued!D$5/D$5*1000)</f>
        <v>15.193110530630877</v>
      </c>
      <c r="E37" s="344">
        <f>IF(MAE_ued!E$5=0,"",MAE_ued!E$5/E$5*1000)</f>
        <v>16.823855506512796</v>
      </c>
      <c r="F37" s="344">
        <f>IF(MAE_ued!F$5=0,"",MAE_ued!F$5/F$5*1000)</f>
        <v>16.381177266338181</v>
      </c>
      <c r="G37" s="344">
        <f>IF(MAE_ued!G$5=0,"",MAE_ued!G$5/G$5*1000)</f>
        <v>15.896427210088603</v>
      </c>
      <c r="H37" s="344">
        <f>IF(MAE_ued!H$5=0,"",MAE_ued!H$5/H$5*1000)</f>
        <v>15.008645021099699</v>
      </c>
      <c r="I37" s="344">
        <f>IF(MAE_ued!I$5=0,"",MAE_ued!I$5/I$5*1000)</f>
        <v>14.165895449063035</v>
      </c>
      <c r="J37" s="344">
        <f>IF(MAE_ued!J$5=0,"",MAE_ued!J$5/J$5*1000)</f>
        <v>14.831187991060002</v>
      </c>
      <c r="K37" s="344">
        <f>IF(MAE_ued!K$5=0,"",MAE_ued!K$5/K$5*1000)</f>
        <v>15.921492132375318</v>
      </c>
      <c r="L37" s="344">
        <f>IF(MAE_ued!L$5=0,"",MAE_ued!L$5/L$5*1000)</f>
        <v>15.595403392102691</v>
      </c>
      <c r="M37" s="344">
        <f>IF(MAE_ued!M$5=0,"",MAE_ued!M$5/M$5*1000)</f>
        <v>14.378862357540697</v>
      </c>
      <c r="N37" s="344">
        <f>IF(MAE_ued!N$5=0,"",MAE_ued!N$5/N$5*1000)</f>
        <v>14.325130322201776</v>
      </c>
      <c r="O37" s="344">
        <f>IF(MAE_ued!O$5=0,"",MAE_ued!O$5/O$5*1000)</f>
        <v>14.901799471926974</v>
      </c>
      <c r="P37" s="344">
        <f>IF(MAE_ued!P$5=0,"",MAE_ued!P$5/P$5*1000)</f>
        <v>13.932430441568139</v>
      </c>
      <c r="Q37" s="344">
        <f>IF(MAE_ued!Q$5=0,"",MAE_ued!Q$5/Q$5*1000)</f>
        <v>13.461097226378856</v>
      </c>
      <c r="R37" s="344">
        <f>IF(MAE_ued!R$5=0,"",MAE_ued!R$5/R$5*1000)</f>
        <v>13.321243862067691</v>
      </c>
      <c r="S37" s="344">
        <f>IF(MAE_ued!S$5=0,"",MAE_ued!S$5/S$5*1000)</f>
        <v>13.199613669285842</v>
      </c>
      <c r="T37" s="344">
        <f>IF(MAE_ued!T$5=0,"",MAE_ued!T$5/T$5*1000)</f>
        <v>12.815964754490459</v>
      </c>
      <c r="U37" s="344">
        <f>IF(MAE_ued!U$5=0,"",MAE_ued!U$5/U$5*1000)</f>
        <v>12.729703466174033</v>
      </c>
      <c r="V37" s="344">
        <f>IF(MAE_ued!V$5=0,"",MAE_ued!V$5/V$5*1000)</f>
        <v>12.868727380144614</v>
      </c>
      <c r="W37" s="344">
        <f>IF(MAE_ued!W$5=0,"",MAE_ued!W$5/W$5*1000)</f>
        <v>12.919203116372165</v>
      </c>
      <c r="X37" s="344">
        <f>IF(MAE_ued!X$5=0,"",MAE_ued!X$5/X$5*1000)</f>
        <v>12.129542425163981</v>
      </c>
      <c r="Y37" s="344">
        <f>IF(MAE_ued!Y$5=0,"",MAE_ued!Y$5/Y$5*1000)</f>
        <v>11.667261885697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1.0223698556772323</v>
      </c>
      <c r="C38" s="345">
        <f t="shared" si="7"/>
        <v>0.82779530733100692</v>
      </c>
      <c r="D38" s="345">
        <f t="shared" si="7"/>
        <v>0.83502119040218503</v>
      </c>
      <c r="E38" s="345">
        <f t="shared" si="7"/>
        <v>0.89252128183668378</v>
      </c>
      <c r="F38" s="345">
        <f t="shared" si="7"/>
        <v>0.91326111909781837</v>
      </c>
      <c r="G38" s="345">
        <f t="shared" si="7"/>
        <v>0.96210114130266777</v>
      </c>
      <c r="H38" s="345">
        <f t="shared" si="7"/>
        <v>0.82851395424705077</v>
      </c>
      <c r="I38" s="345">
        <f t="shared" si="7"/>
        <v>0.78023821952492567</v>
      </c>
      <c r="J38" s="345">
        <f t="shared" si="7"/>
        <v>0.94938708517942538</v>
      </c>
      <c r="K38" s="345">
        <f t="shared" si="7"/>
        <v>0.7711109051491295</v>
      </c>
      <c r="L38" s="345">
        <f t="shared" si="7"/>
        <v>0.88126936656114419</v>
      </c>
      <c r="M38" s="345">
        <f t="shared" si="7"/>
        <v>0.86294107157540156</v>
      </c>
      <c r="N38" s="345">
        <f t="shared" si="7"/>
        <v>0.69659842007935113</v>
      </c>
      <c r="O38" s="345">
        <f t="shared" si="7"/>
        <v>0.58830991946202071</v>
      </c>
      <c r="P38" s="345">
        <f t="shared" si="7"/>
        <v>0.68068104982206767</v>
      </c>
      <c r="Q38" s="345">
        <f t="shared" si="7"/>
        <v>0.68031126704367884</v>
      </c>
      <c r="R38" s="345">
        <f t="shared" si="7"/>
        <v>0.74508599331642811</v>
      </c>
      <c r="S38" s="345">
        <f t="shared" si="7"/>
        <v>0.69693738062259458</v>
      </c>
      <c r="T38" s="345">
        <f t="shared" si="7"/>
        <v>0.79917419082609442</v>
      </c>
      <c r="U38" s="345">
        <f t="shared" si="7"/>
        <v>0.67725065105242177</v>
      </c>
      <c r="V38" s="345">
        <f t="shared" si="7"/>
        <v>0.71462812384128738</v>
      </c>
      <c r="W38" s="345">
        <f t="shared" si="7"/>
        <v>0.64012930918506084</v>
      </c>
      <c r="X38" s="345">
        <f t="shared" si="7"/>
        <v>0.74051632173932314</v>
      </c>
      <c r="Y38" s="345">
        <f t="shared" si="7"/>
        <v>0.6064958711300521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65.994153052450557</v>
      </c>
      <c r="C5" s="223">
        <v>65.82201203783319</v>
      </c>
      <c r="D5" s="223">
        <v>69.135339638864991</v>
      </c>
      <c r="E5" s="223">
        <v>70.278073946689602</v>
      </c>
      <c r="F5" s="223">
        <v>80.495872742906258</v>
      </c>
      <c r="G5" s="223">
        <v>77.32347377472054</v>
      </c>
      <c r="H5" s="223">
        <v>50.395270851246771</v>
      </c>
      <c r="I5" s="223">
        <v>33.507910576096307</v>
      </c>
      <c r="J5" s="223">
        <v>25.836113499570079</v>
      </c>
      <c r="K5" s="223">
        <v>17.306792777300089</v>
      </c>
      <c r="L5" s="223">
        <v>20.81539122957868</v>
      </c>
      <c r="M5" s="223">
        <v>22.310662080825448</v>
      </c>
      <c r="N5" s="223">
        <v>28.253052450558901</v>
      </c>
      <c r="O5" s="223">
        <v>24.572484952708511</v>
      </c>
      <c r="P5" s="223">
        <v>24.05657781599314</v>
      </c>
      <c r="Q5" s="223">
        <v>24.589165950128969</v>
      </c>
      <c r="R5" s="223">
        <v>29.024591573516769</v>
      </c>
      <c r="S5" s="223">
        <v>34.745313843508157</v>
      </c>
      <c r="T5" s="223">
        <v>34.377573018406949</v>
      </c>
      <c r="U5" s="223">
        <v>40.006953433402508</v>
      </c>
      <c r="V5" s="223">
        <v>31.798278518214641</v>
      </c>
      <c r="W5" s="223">
        <v>36.492786041931808</v>
      </c>
      <c r="X5" s="223">
        <v>36.730831935039028</v>
      </c>
      <c r="Y5" s="223">
        <v>32.30839064189167</v>
      </c>
      <c r="DA5" s="89" t="s">
        <v>2528</v>
      </c>
    </row>
    <row r="6" spans="1:105" ht="12" customHeight="1" x14ac:dyDescent="0.25">
      <c r="A6" s="55" t="s">
        <v>91</v>
      </c>
      <c r="B6" s="259">
        <v>1.325763840167163</v>
      </c>
      <c r="C6" s="259">
        <v>1.325917013266495</v>
      </c>
      <c r="D6" s="259">
        <v>1.3584994480354029</v>
      </c>
      <c r="E6" s="259">
        <v>1.4009916004945511</v>
      </c>
      <c r="F6" s="259">
        <v>1.569135752792697</v>
      </c>
      <c r="G6" s="259">
        <v>1.4435527592634949</v>
      </c>
      <c r="H6" s="259">
        <v>0.94372593009283179</v>
      </c>
      <c r="I6" s="259">
        <v>0.71072118999173617</v>
      </c>
      <c r="J6" s="259">
        <v>0.55188277460625956</v>
      </c>
      <c r="K6" s="259">
        <v>0.38373095392543749</v>
      </c>
      <c r="L6" s="259">
        <v>0.45134301767949492</v>
      </c>
      <c r="M6" s="259">
        <v>0.50561396812139636</v>
      </c>
      <c r="N6" s="259">
        <v>0.64220707589499515</v>
      </c>
      <c r="O6" s="259">
        <v>0.58415513745715297</v>
      </c>
      <c r="P6" s="259">
        <v>0.58599063967758402</v>
      </c>
      <c r="Q6" s="259">
        <v>0.6011189420497145</v>
      </c>
      <c r="R6" s="259">
        <v>0.67510424067549413</v>
      </c>
      <c r="S6" s="259">
        <v>0.84422004368896086</v>
      </c>
      <c r="T6" s="259">
        <v>0.79738128517832585</v>
      </c>
      <c r="U6" s="259">
        <v>0.99912593425802343</v>
      </c>
      <c r="V6" s="259">
        <v>0.77399047523110465</v>
      </c>
      <c r="W6" s="259">
        <v>0.87804501982048877</v>
      </c>
      <c r="X6" s="259">
        <v>0.86980262641414563</v>
      </c>
      <c r="Y6" s="259">
        <v>0.79337078634077052</v>
      </c>
      <c r="DA6" s="67" t="s">
        <v>2545</v>
      </c>
    </row>
    <row r="7" spans="1:105" ht="12" customHeight="1" x14ac:dyDescent="0.25">
      <c r="A7" s="173" t="s">
        <v>92</v>
      </c>
      <c r="B7" s="224">
        <v>1.8030388226273411</v>
      </c>
      <c r="C7" s="224">
        <v>1.8032471380424331</v>
      </c>
      <c r="D7" s="224">
        <v>1.8475592493281481</v>
      </c>
      <c r="E7" s="224">
        <v>1.9053485766725891</v>
      </c>
      <c r="F7" s="224">
        <v>2.134024623798068</v>
      </c>
      <c r="G7" s="224">
        <v>1.9632317525983529</v>
      </c>
      <c r="H7" s="224">
        <v>1.283467264926252</v>
      </c>
      <c r="I7" s="224">
        <v>0.96658081838876109</v>
      </c>
      <c r="J7" s="224">
        <v>0.7505605734645131</v>
      </c>
      <c r="K7" s="224">
        <v>0.52187409733859502</v>
      </c>
      <c r="L7" s="224">
        <v>0.6138265040441131</v>
      </c>
      <c r="M7" s="224">
        <v>0.68763499664509897</v>
      </c>
      <c r="N7" s="224">
        <v>0.87340162321719339</v>
      </c>
      <c r="O7" s="224">
        <v>0.79445098694172789</v>
      </c>
      <c r="P7" s="224">
        <v>0.79694726996151422</v>
      </c>
      <c r="Q7" s="224">
        <v>0.81752176118761155</v>
      </c>
      <c r="R7" s="224">
        <v>0.91814176731867214</v>
      </c>
      <c r="S7" s="224">
        <v>1.148139259416987</v>
      </c>
      <c r="T7" s="224">
        <v>1.0844385478425229</v>
      </c>
      <c r="U7" s="224">
        <v>1.3588112705909119</v>
      </c>
      <c r="V7" s="224">
        <v>1.0526270463143019</v>
      </c>
      <c r="W7" s="224">
        <v>1.1941412269558651</v>
      </c>
      <c r="X7" s="224">
        <v>1.1829315719232381</v>
      </c>
      <c r="Y7" s="224">
        <v>1.0789842694234479</v>
      </c>
      <c r="DA7" s="177" t="s">
        <v>2546</v>
      </c>
    </row>
    <row r="8" spans="1:105" ht="12" customHeight="1" x14ac:dyDescent="0.25">
      <c r="A8" s="173" t="s">
        <v>93</v>
      </c>
      <c r="B8" s="224">
        <v>2.2272832514808338</v>
      </c>
      <c r="C8" s="224">
        <v>2.2275405822877121</v>
      </c>
      <c r="D8" s="224">
        <v>2.2822790726994771</v>
      </c>
      <c r="E8" s="224">
        <v>2.3536658888308448</v>
      </c>
      <c r="F8" s="224">
        <v>2.6361480646917319</v>
      </c>
      <c r="G8" s="224">
        <v>2.425168635562672</v>
      </c>
      <c r="H8" s="224">
        <v>1.585459562555958</v>
      </c>
      <c r="I8" s="224">
        <v>1.1940115991861171</v>
      </c>
      <c r="J8" s="224">
        <v>0.927163061338516</v>
      </c>
      <c r="K8" s="224">
        <v>0.644668002594735</v>
      </c>
      <c r="L8" s="224">
        <v>0.75825626970155147</v>
      </c>
      <c r="M8" s="224">
        <v>0.84943146644394585</v>
      </c>
      <c r="N8" s="224">
        <v>1.078907887503592</v>
      </c>
      <c r="O8" s="224">
        <v>0.98138063092801719</v>
      </c>
      <c r="P8" s="224">
        <v>0.98446427465834085</v>
      </c>
      <c r="Q8" s="224">
        <v>1.0098798226435199</v>
      </c>
      <c r="R8" s="224">
        <v>1.1341751243348299</v>
      </c>
      <c r="S8" s="224">
        <v>1.4182896733974539</v>
      </c>
      <c r="T8" s="224">
        <v>1.339600559099587</v>
      </c>
      <c r="U8" s="224">
        <v>1.678531569553479</v>
      </c>
      <c r="V8" s="224">
        <v>1.3003039983882561</v>
      </c>
      <c r="W8" s="224">
        <v>1.475115633298421</v>
      </c>
      <c r="X8" s="224">
        <v>1.4612684123757651</v>
      </c>
      <c r="Y8" s="224">
        <v>1.332862921052494</v>
      </c>
      <c r="DA8" s="177" t="s">
        <v>2547</v>
      </c>
    </row>
    <row r="9" spans="1:105" ht="12" customHeight="1" x14ac:dyDescent="0.25">
      <c r="A9" s="173" t="s">
        <v>94</v>
      </c>
      <c r="B9" s="224">
        <v>1.3787943937738489</v>
      </c>
      <c r="C9" s="224">
        <v>1.3789536937971549</v>
      </c>
      <c r="D9" s="224">
        <v>1.4128394259568191</v>
      </c>
      <c r="E9" s="224">
        <v>1.4570312645143331</v>
      </c>
      <c r="F9" s="224">
        <v>1.631901182904405</v>
      </c>
      <c r="G9" s="224">
        <v>1.5012948696340349</v>
      </c>
      <c r="H9" s="224">
        <v>0.98147496729654493</v>
      </c>
      <c r="I9" s="224">
        <v>0.7391500375914053</v>
      </c>
      <c r="J9" s="224">
        <v>0.57395808559050998</v>
      </c>
      <c r="K9" s="224">
        <v>0.39908019208245488</v>
      </c>
      <c r="L9" s="224">
        <v>0.46939673838667467</v>
      </c>
      <c r="M9" s="224">
        <v>0.52583852684625221</v>
      </c>
      <c r="N9" s="224">
        <v>0.66789535893079477</v>
      </c>
      <c r="O9" s="224">
        <v>0.60752134295543925</v>
      </c>
      <c r="P9" s="224">
        <v>0.60943026526468735</v>
      </c>
      <c r="Q9" s="224">
        <v>0.62516369973170316</v>
      </c>
      <c r="R9" s="224">
        <v>0.70210841030251392</v>
      </c>
      <c r="S9" s="224">
        <v>0.87798884543651901</v>
      </c>
      <c r="T9" s="224">
        <v>0.82927653658545886</v>
      </c>
      <c r="U9" s="224">
        <v>1.0390909716283441</v>
      </c>
      <c r="V9" s="224">
        <v>0.80495009424034847</v>
      </c>
      <c r="W9" s="224">
        <v>0.91316682061330834</v>
      </c>
      <c r="X9" s="224">
        <v>0.90459473147071134</v>
      </c>
      <c r="Y9" s="224">
        <v>0.82510561779440117</v>
      </c>
      <c r="DA9" s="177" t="s">
        <v>2548</v>
      </c>
    </row>
    <row r="10" spans="1:105" ht="12" customHeight="1" x14ac:dyDescent="0.25">
      <c r="A10" s="56" t="s">
        <v>95</v>
      </c>
      <c r="B10" s="260">
        <v>1.6478051101353479</v>
      </c>
      <c r="C10" s="260">
        <v>1.600423907283846</v>
      </c>
      <c r="D10" s="260">
        <v>1.670594487778329</v>
      </c>
      <c r="E10" s="260">
        <v>1.752201155023495</v>
      </c>
      <c r="F10" s="260">
        <v>2.0101858562924368</v>
      </c>
      <c r="G10" s="260">
        <v>1.8983758458182409</v>
      </c>
      <c r="H10" s="260">
        <v>1.147288262171986</v>
      </c>
      <c r="I10" s="260">
        <v>0.80257486085246121</v>
      </c>
      <c r="J10" s="260">
        <v>0.63673331555329782</v>
      </c>
      <c r="K10" s="260">
        <v>0.43046146714611</v>
      </c>
      <c r="L10" s="260">
        <v>0.52566313132133091</v>
      </c>
      <c r="M10" s="260">
        <v>0.57400143974298146</v>
      </c>
      <c r="N10" s="260">
        <v>0.70694378540182246</v>
      </c>
      <c r="O10" s="260">
        <v>0.62711616049479235</v>
      </c>
      <c r="P10" s="260">
        <v>0.62868163104739438</v>
      </c>
      <c r="Q10" s="260">
        <v>0.64406171005983992</v>
      </c>
      <c r="R10" s="260">
        <v>0.745968518813237</v>
      </c>
      <c r="S10" s="260">
        <v>0.90962359047605257</v>
      </c>
      <c r="T10" s="260">
        <v>0.90189166693990752</v>
      </c>
      <c r="U10" s="260">
        <v>1.079080276129939</v>
      </c>
      <c r="V10" s="260">
        <v>0.85352753771296741</v>
      </c>
      <c r="W10" s="260">
        <v>0.98249513861912141</v>
      </c>
      <c r="X10" s="260">
        <v>0.99865609511855979</v>
      </c>
      <c r="Y10" s="260">
        <v>0.88704860640092731</v>
      </c>
      <c r="DA10" s="68" t="s">
        <v>2549</v>
      </c>
    </row>
    <row r="11" spans="1:105" ht="12" customHeight="1" x14ac:dyDescent="0.25">
      <c r="A11" s="37" t="s">
        <v>159</v>
      </c>
      <c r="B11" s="226">
        <v>0</v>
      </c>
      <c r="C11" s="226">
        <v>5.1762288672635957E-2</v>
      </c>
      <c r="D11" s="226">
        <v>0</v>
      </c>
      <c r="E11" s="226">
        <v>0</v>
      </c>
      <c r="F11" s="226">
        <v>5.0254122452322927E-2</v>
      </c>
      <c r="G11" s="226">
        <v>5.2855544916971121E-2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4.1928668187609236E-3</v>
      </c>
      <c r="U11" s="226">
        <v>1.0198560151120121E-2</v>
      </c>
      <c r="V11" s="226">
        <v>1.089386142052594E-2</v>
      </c>
      <c r="W11" s="226">
        <v>1.852776010537386E-2</v>
      </c>
      <c r="X11" s="226">
        <v>2.2859531851484299E-2</v>
      </c>
      <c r="Y11" s="226">
        <v>2.0749515814964779E-2</v>
      </c>
      <c r="DA11" s="69" t="s">
        <v>2550</v>
      </c>
    </row>
    <row r="12" spans="1:105" ht="12" customHeight="1" x14ac:dyDescent="0.25">
      <c r="A12" s="37" t="s">
        <v>35</v>
      </c>
      <c r="B12" s="226">
        <v>0.93538090274551255</v>
      </c>
      <c r="C12" s="226">
        <v>0.7717150763184949</v>
      </c>
      <c r="D12" s="226">
        <v>0.91263415445615903</v>
      </c>
      <c r="E12" s="226">
        <v>1.024960767092544</v>
      </c>
      <c r="F12" s="226">
        <v>1.1968540017603111</v>
      </c>
      <c r="G12" s="226">
        <v>1.1767574396114699</v>
      </c>
      <c r="H12" s="226">
        <v>0.58759190825415364</v>
      </c>
      <c r="I12" s="226">
        <v>0.28423445799211738</v>
      </c>
      <c r="J12" s="226">
        <v>0.26716097877526418</v>
      </c>
      <c r="K12" s="226">
        <v>0.15353378604016699</v>
      </c>
      <c r="L12" s="226">
        <v>0.24147508839322809</v>
      </c>
      <c r="M12" s="226">
        <v>0.23766109468802199</v>
      </c>
      <c r="N12" s="226">
        <v>0.2136456475568555</v>
      </c>
      <c r="O12" s="226">
        <v>0.13759762101875261</v>
      </c>
      <c r="P12" s="226">
        <v>0.15770892473478459</v>
      </c>
      <c r="Q12" s="226">
        <v>0.1602667558297399</v>
      </c>
      <c r="R12" s="226">
        <v>0.25357883618044752</v>
      </c>
      <c r="S12" s="226">
        <v>0.24857805286722889</v>
      </c>
      <c r="T12" s="226">
        <v>0.32419308463050478</v>
      </c>
      <c r="U12" s="226">
        <v>0.24913739919035041</v>
      </c>
      <c r="V12" s="226">
        <v>0.2502185404262029</v>
      </c>
      <c r="W12" s="226">
        <v>0.24692519531588131</v>
      </c>
      <c r="X12" s="226">
        <v>0.30238166859909538</v>
      </c>
      <c r="Y12" s="226">
        <v>0.17891435371729161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2.520844403051373E-2</v>
      </c>
      <c r="U14" s="226">
        <v>3.2576821192901763E-2</v>
      </c>
      <c r="V14" s="226">
        <v>2.888900832677363E-2</v>
      </c>
      <c r="W14" s="226">
        <v>6.432516489052513E-2</v>
      </c>
      <c r="X14" s="226">
        <v>7.9843113027994544E-2</v>
      </c>
      <c r="Y14" s="226">
        <v>7.7952120827406143E-2</v>
      </c>
      <c r="DA14" s="69" t="s">
        <v>2553</v>
      </c>
    </row>
    <row r="15" spans="1:105" ht="12" customHeight="1" x14ac:dyDescent="0.25">
      <c r="A15" s="37" t="s">
        <v>40</v>
      </c>
      <c r="B15" s="226">
        <v>0.71242420738983547</v>
      </c>
      <c r="C15" s="226">
        <v>0.77694654229271565</v>
      </c>
      <c r="D15" s="226">
        <v>0.75796033332217005</v>
      </c>
      <c r="E15" s="226">
        <v>0.72724038793095103</v>
      </c>
      <c r="F15" s="226">
        <v>0.76307773207980278</v>
      </c>
      <c r="G15" s="226">
        <v>0.66876286128979945</v>
      </c>
      <c r="H15" s="226">
        <v>0.5596963539178319</v>
      </c>
      <c r="I15" s="226">
        <v>0.51834040286034377</v>
      </c>
      <c r="J15" s="226">
        <v>0.36957233677803358</v>
      </c>
      <c r="K15" s="226">
        <v>0.27692768110594301</v>
      </c>
      <c r="L15" s="226">
        <v>0.28418804292810279</v>
      </c>
      <c r="M15" s="226">
        <v>0.33634034505495952</v>
      </c>
      <c r="N15" s="226">
        <v>0.49329813784496701</v>
      </c>
      <c r="O15" s="226">
        <v>0.48951853947603968</v>
      </c>
      <c r="P15" s="226">
        <v>0.47097270631260979</v>
      </c>
      <c r="Q15" s="226">
        <v>0.48379495423009999</v>
      </c>
      <c r="R15" s="226">
        <v>0.49238968263278948</v>
      </c>
      <c r="S15" s="226">
        <v>0.66104553760882367</v>
      </c>
      <c r="T15" s="226">
        <v>0.54829727146012808</v>
      </c>
      <c r="U15" s="226">
        <v>0.78716749559556709</v>
      </c>
      <c r="V15" s="226">
        <v>0.56352612753946496</v>
      </c>
      <c r="W15" s="226">
        <v>0.65271701830734119</v>
      </c>
      <c r="X15" s="226">
        <v>0.59357178163998547</v>
      </c>
      <c r="Y15" s="226">
        <v>0.60943261604126475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10.966902390695839</v>
      </c>
      <c r="C16" s="261">
        <f t="shared" si="0"/>
        <v>10.498528794193824</v>
      </c>
      <c r="D16" s="261">
        <f t="shared" si="0"/>
        <v>10.957380380960949</v>
      </c>
      <c r="E16" s="261">
        <f t="shared" si="0"/>
        <v>11.403572360577453</v>
      </c>
      <c r="F16" s="261">
        <f t="shared" si="0"/>
        <v>13.047915869356196</v>
      </c>
      <c r="G16" s="261">
        <f t="shared" si="0"/>
        <v>12.405246728950914</v>
      </c>
      <c r="H16" s="261">
        <f t="shared" si="0"/>
        <v>7.5467610240782044</v>
      </c>
      <c r="I16" s="261">
        <f t="shared" si="0"/>
        <v>5.3321269805076756</v>
      </c>
      <c r="J16" s="261">
        <f t="shared" si="0"/>
        <v>4.2524952962413067</v>
      </c>
      <c r="K16" s="261">
        <f t="shared" si="0"/>
        <v>2.829446897261402</v>
      </c>
      <c r="L16" s="261">
        <f t="shared" si="0"/>
        <v>3.4478768416885481</v>
      </c>
      <c r="M16" s="261">
        <f t="shared" si="0"/>
        <v>3.7549397258985859</v>
      </c>
      <c r="N16" s="261">
        <f t="shared" si="0"/>
        <v>4.6335259189557707</v>
      </c>
      <c r="O16" s="261">
        <f t="shared" si="0"/>
        <v>4.0903341466157199</v>
      </c>
      <c r="P16" s="261">
        <f t="shared" si="0"/>
        <v>4.0951786284398111</v>
      </c>
      <c r="Q16" s="261">
        <f t="shared" si="0"/>
        <v>4.1939628322599773</v>
      </c>
      <c r="R16" s="261">
        <f t="shared" si="0"/>
        <v>4.8654020896025223</v>
      </c>
      <c r="S16" s="261">
        <f t="shared" si="0"/>
        <v>5.9251864856294469</v>
      </c>
      <c r="T16" s="261">
        <f t="shared" si="0"/>
        <v>5.807949783532325</v>
      </c>
      <c r="U16" s="261">
        <f t="shared" si="0"/>
        <v>6.9088824145756202</v>
      </c>
      <c r="V16" s="261">
        <f t="shared" si="0"/>
        <v>5.4484813724795451</v>
      </c>
      <c r="W16" s="261">
        <f t="shared" si="0"/>
        <v>6.1710368113244485</v>
      </c>
      <c r="X16" s="261">
        <f t="shared" si="0"/>
        <v>6.2286839570994665</v>
      </c>
      <c r="Y16" s="261">
        <f t="shared" si="0"/>
        <v>5.5078973854650055</v>
      </c>
      <c r="DA16" s="70"/>
    </row>
    <row r="17" spans="1:105" ht="12" customHeight="1" x14ac:dyDescent="0.25">
      <c r="A17" s="60" t="s">
        <v>2556</v>
      </c>
      <c r="B17" s="329">
        <v>6.8055123728429514</v>
      </c>
      <c r="C17" s="329">
        <v>5.6918968340671858</v>
      </c>
      <c r="D17" s="329">
        <v>6.261965043401303</v>
      </c>
      <c r="E17" s="329">
        <v>6.7660660277002362</v>
      </c>
      <c r="F17" s="329">
        <v>8.1302829885589549</v>
      </c>
      <c r="G17" s="329">
        <v>8.2040811905276598</v>
      </c>
      <c r="H17" s="329">
        <v>4.1059540889430348</v>
      </c>
      <c r="I17" s="329">
        <v>2.2869321282799331</v>
      </c>
      <c r="J17" s="329">
        <v>2.1324440907516751</v>
      </c>
      <c r="K17" s="329">
        <v>1.1431132716361969</v>
      </c>
      <c r="L17" s="329">
        <v>1.6982120530732789</v>
      </c>
      <c r="M17" s="329">
        <v>1.6702628285712211</v>
      </c>
      <c r="N17" s="329">
        <v>1.6036789790290871</v>
      </c>
      <c r="O17" s="329">
        <v>1.039333214337409</v>
      </c>
      <c r="P17" s="329">
        <v>1.153452113914287</v>
      </c>
      <c r="Q17" s="329">
        <v>1.168635880299203</v>
      </c>
      <c r="R17" s="329">
        <v>1.7790224047977881</v>
      </c>
      <c r="S17" s="329">
        <v>1.7905454947422921</v>
      </c>
      <c r="T17" s="329">
        <v>2.3382415799580709</v>
      </c>
      <c r="U17" s="329">
        <v>1.8628866159267681</v>
      </c>
      <c r="V17" s="329">
        <v>1.770862801498611</v>
      </c>
      <c r="W17" s="329">
        <v>1.8335111080024551</v>
      </c>
      <c r="X17" s="329">
        <v>2.2613464880707759</v>
      </c>
      <c r="Y17" s="329">
        <v>1.4274816548088789</v>
      </c>
      <c r="DA17" s="72" t="s">
        <v>2557</v>
      </c>
    </row>
    <row r="18" spans="1:105" ht="12" customHeight="1" x14ac:dyDescent="0.25">
      <c r="A18" s="59" t="s">
        <v>28</v>
      </c>
      <c r="B18" s="230">
        <v>0.6765078885654755</v>
      </c>
      <c r="C18" s="230">
        <v>0.2310396270538001</v>
      </c>
      <c r="D18" s="230">
        <v>0.23528488628994651</v>
      </c>
      <c r="E18" s="230">
        <v>0.23004007641097771</v>
      </c>
      <c r="F18" s="230">
        <v>9.3329923735347445E-2</v>
      </c>
      <c r="G18" s="230">
        <v>0.47965748937341918</v>
      </c>
      <c r="H18" s="230">
        <v>0.49365556529208932</v>
      </c>
      <c r="I18" s="230">
        <v>0.61708485508455602</v>
      </c>
      <c r="J18" s="230">
        <v>0.59987550066137429</v>
      </c>
      <c r="K18" s="230">
        <v>0.20817897747284231</v>
      </c>
      <c r="L18" s="230">
        <v>0.2115187526226332</v>
      </c>
      <c r="M18" s="230">
        <v>0.19721149597330551</v>
      </c>
      <c r="N18" s="230">
        <v>0.29146317722885712</v>
      </c>
      <c r="O18" s="230">
        <v>0.18173450018688961</v>
      </c>
      <c r="P18" s="230">
        <v>0.168391792474584</v>
      </c>
      <c r="Q18" s="230">
        <v>0.16643581253160411</v>
      </c>
      <c r="R18" s="230">
        <v>0.18954846558157409</v>
      </c>
      <c r="S18" s="230">
        <v>0.18280807525306361</v>
      </c>
      <c r="T18" s="230">
        <v>0.1715931025453547</v>
      </c>
      <c r="U18" s="230">
        <v>0.10423392218156841</v>
      </c>
      <c r="V18" s="230">
        <v>1.4386606824147771E-2</v>
      </c>
      <c r="W18" s="230">
        <v>1.496034325765413E-2</v>
      </c>
      <c r="X18" s="230">
        <v>3.097437629011288E-2</v>
      </c>
      <c r="Y18" s="230">
        <v>1.403205018565778E-2</v>
      </c>
      <c r="DA18" s="71" t="s">
        <v>2558</v>
      </c>
    </row>
    <row r="19" spans="1:105" ht="12" customHeight="1" x14ac:dyDescent="0.25">
      <c r="A19" s="59" t="s">
        <v>31</v>
      </c>
      <c r="B19" s="230">
        <v>0.35757917884367552</v>
      </c>
      <c r="C19" s="230">
        <v>0.36635918746238388</v>
      </c>
      <c r="D19" s="230">
        <v>0.37309088861752648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5.2956472721907753E-2</v>
      </c>
      <c r="T19" s="230">
        <v>8.8572424530315066E-2</v>
      </c>
      <c r="U19" s="230">
        <v>9.6226121766965558E-2</v>
      </c>
      <c r="V19" s="230">
        <v>5.2434853525260658E-2</v>
      </c>
      <c r="W19" s="230">
        <v>5.4525950211278103E-2</v>
      </c>
      <c r="X19" s="230">
        <v>5.6512705165413707E-2</v>
      </c>
      <c r="Y19" s="230">
        <v>7.6613385755790547E-2</v>
      </c>
      <c r="DA19" s="71" t="s">
        <v>2559</v>
      </c>
    </row>
    <row r="20" spans="1:105" ht="12" customHeight="1" x14ac:dyDescent="0.25">
      <c r="A20" s="59" t="s">
        <v>159</v>
      </c>
      <c r="B20" s="230">
        <v>0</v>
      </c>
      <c r="C20" s="230">
        <v>0.32023087499558789</v>
      </c>
      <c r="D20" s="230">
        <v>0</v>
      </c>
      <c r="E20" s="230">
        <v>0</v>
      </c>
      <c r="F20" s="230">
        <v>0.32386127202740728</v>
      </c>
      <c r="G20" s="230">
        <v>0.33203831533273032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2.6533096469379361E-2</v>
      </c>
      <c r="U20" s="230">
        <v>6.537603745424464E-2</v>
      </c>
      <c r="V20" s="230">
        <v>7.1094249426816858E-2</v>
      </c>
      <c r="W20" s="230">
        <v>0.12312324242816371</v>
      </c>
      <c r="X20" s="230">
        <v>0.15278940145752229</v>
      </c>
      <c r="Y20" s="230">
        <v>0.13892700933017921</v>
      </c>
      <c r="DA20" s="71" t="s">
        <v>2560</v>
      </c>
    </row>
    <row r="21" spans="1:105" ht="12" customHeight="1" x14ac:dyDescent="0.25">
      <c r="A21" s="59" t="s">
        <v>32</v>
      </c>
      <c r="B21" s="230">
        <v>0.30770760578319079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5.4637176996506094</v>
      </c>
      <c r="C22" s="230">
        <v>4.7742671445554139</v>
      </c>
      <c r="D22" s="230">
        <v>5.65358926849383</v>
      </c>
      <c r="E22" s="230">
        <v>6.5360259512892576</v>
      </c>
      <c r="F22" s="230">
        <v>7.7130917927962006</v>
      </c>
      <c r="G22" s="230">
        <v>7.3923853858215107</v>
      </c>
      <c r="H22" s="230">
        <v>3.6122985236509462</v>
      </c>
      <c r="I22" s="230">
        <v>1.6698472731953771</v>
      </c>
      <c r="J22" s="230">
        <v>1.5325685900903001</v>
      </c>
      <c r="K22" s="230">
        <v>0.93493429416335461</v>
      </c>
      <c r="L22" s="230">
        <v>1.486693300450646</v>
      </c>
      <c r="M22" s="230">
        <v>1.4730513325979151</v>
      </c>
      <c r="N22" s="230">
        <v>1.312215801800229</v>
      </c>
      <c r="O22" s="230">
        <v>0.85759871415051936</v>
      </c>
      <c r="P22" s="230">
        <v>0.98506032143970323</v>
      </c>
      <c r="Q22" s="230">
        <v>1.0022000677675991</v>
      </c>
      <c r="R22" s="230">
        <v>1.589473939216214</v>
      </c>
      <c r="S22" s="230">
        <v>1.5547809467673199</v>
      </c>
      <c r="T22" s="230">
        <v>2.0515429564130221</v>
      </c>
      <c r="U22" s="230">
        <v>1.5970505345239889</v>
      </c>
      <c r="V22" s="230">
        <v>1.6329470917223861</v>
      </c>
      <c r="W22" s="230">
        <v>1.640901572105359</v>
      </c>
      <c r="X22" s="230">
        <v>2.0210700051577279</v>
      </c>
      <c r="Y22" s="230">
        <v>1.1979092095372521</v>
      </c>
      <c r="DA22" s="71" t="s">
        <v>2562</v>
      </c>
    </row>
    <row r="23" spans="1:105" ht="12" customHeight="1" x14ac:dyDescent="0.25">
      <c r="A23" s="60" t="s">
        <v>2563</v>
      </c>
      <c r="B23" s="329">
        <v>4.161390017852888</v>
      </c>
      <c r="C23" s="329">
        <v>4.8066319601266372</v>
      </c>
      <c r="D23" s="329">
        <v>4.6954153375596457</v>
      </c>
      <c r="E23" s="329">
        <v>4.6375063328772157</v>
      </c>
      <c r="F23" s="329">
        <v>4.9176328807972407</v>
      </c>
      <c r="G23" s="329">
        <v>4.201165538423254</v>
      </c>
      <c r="H23" s="329">
        <v>3.44080693513517</v>
      </c>
      <c r="I23" s="329">
        <v>3.045194852227743</v>
      </c>
      <c r="J23" s="329">
        <v>2.1200512054896321</v>
      </c>
      <c r="K23" s="329">
        <v>1.6863336256252051</v>
      </c>
      <c r="L23" s="329">
        <v>1.749664788615269</v>
      </c>
      <c r="M23" s="329">
        <v>2.0846768973273648</v>
      </c>
      <c r="N23" s="329">
        <v>3.0298469399266841</v>
      </c>
      <c r="O23" s="329">
        <v>3.0510009322783112</v>
      </c>
      <c r="P23" s="329">
        <v>2.941726514525524</v>
      </c>
      <c r="Q23" s="329">
        <v>3.0253269519607748</v>
      </c>
      <c r="R23" s="329">
        <v>3.0863796848047338</v>
      </c>
      <c r="S23" s="329">
        <v>4.1346409908871546</v>
      </c>
      <c r="T23" s="329">
        <v>3.4697082035742541</v>
      </c>
      <c r="U23" s="329">
        <v>5.0459957986488524</v>
      </c>
      <c r="V23" s="329">
        <v>3.6776185709809339</v>
      </c>
      <c r="W23" s="329">
        <v>4.3375257033219938</v>
      </c>
      <c r="X23" s="329">
        <v>3.9673374690286911</v>
      </c>
      <c r="Y23" s="329">
        <v>4.0804157306561262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5.5372461122342305</v>
      </c>
      <c r="C24" s="261">
        <f t="shared" si="1"/>
        <v>5.3583160786294464</v>
      </c>
      <c r="D24" s="261">
        <f t="shared" si="1"/>
        <v>5.626125065685267</v>
      </c>
      <c r="E24" s="261">
        <f t="shared" si="1"/>
        <v>5.8640874680430652</v>
      </c>
      <c r="F24" s="261">
        <f t="shared" si="1"/>
        <v>6.6945890874949621</v>
      </c>
      <c r="G24" s="261">
        <f t="shared" si="1"/>
        <v>6.3254786283879554</v>
      </c>
      <c r="H24" s="261">
        <f t="shared" si="1"/>
        <v>3.8906228844495638</v>
      </c>
      <c r="I24" s="261">
        <f t="shared" si="1"/>
        <v>2.6663604010653508</v>
      </c>
      <c r="J24" s="261">
        <f t="shared" si="1"/>
        <v>2.127194637615375</v>
      </c>
      <c r="K24" s="261">
        <f t="shared" si="1"/>
        <v>1.4156579444639366</v>
      </c>
      <c r="L24" s="261">
        <f t="shared" si="1"/>
        <v>1.748881026000801</v>
      </c>
      <c r="M24" s="261">
        <f t="shared" si="1"/>
        <v>1.8865399842821784</v>
      </c>
      <c r="N24" s="261">
        <f t="shared" si="1"/>
        <v>2.2879972984474732</v>
      </c>
      <c r="O24" s="261">
        <f t="shared" si="1"/>
        <v>1.9494139017434393</v>
      </c>
      <c r="P24" s="261">
        <f t="shared" si="1"/>
        <v>1.9566292545624617</v>
      </c>
      <c r="Q24" s="261">
        <f t="shared" si="1"/>
        <v>1.9997944155592942</v>
      </c>
      <c r="R24" s="261">
        <f t="shared" si="1"/>
        <v>2.412650820888377</v>
      </c>
      <c r="S24" s="261">
        <f t="shared" si="1"/>
        <v>2.853297953469637</v>
      </c>
      <c r="T24" s="261">
        <f t="shared" si="1"/>
        <v>2.8907754508616526</v>
      </c>
      <c r="U24" s="261">
        <f t="shared" si="1"/>
        <v>3.2540819826744749</v>
      </c>
      <c r="V24" s="261">
        <f t="shared" si="1"/>
        <v>2.6478277373393566</v>
      </c>
      <c r="W24" s="261">
        <f t="shared" si="1"/>
        <v>2.9866837120891949</v>
      </c>
      <c r="X24" s="261">
        <f t="shared" si="1"/>
        <v>3.0708327203759991</v>
      </c>
      <c r="Y24" s="261">
        <f t="shared" si="1"/>
        <v>2.6004944384868542</v>
      </c>
      <c r="DA24" s="70"/>
    </row>
    <row r="25" spans="1:105" ht="12" customHeight="1" x14ac:dyDescent="0.25">
      <c r="A25" s="60" t="s">
        <v>2566</v>
      </c>
      <c r="B25" s="262">
        <v>4.184966995263725</v>
      </c>
      <c r="C25" s="262">
        <v>4.0058807250976214</v>
      </c>
      <c r="D25" s="262">
        <v>4.2404556286891557</v>
      </c>
      <c r="E25" s="262">
        <v>4.4350760355386232</v>
      </c>
      <c r="F25" s="262">
        <v>5.0940706196464101</v>
      </c>
      <c r="G25" s="262">
        <v>4.8530548139391909</v>
      </c>
      <c r="H25" s="262">
        <v>2.9280224357548752</v>
      </c>
      <c r="I25" s="262">
        <v>1.94142478727378</v>
      </c>
      <c r="J25" s="262">
        <v>1.56427420751699</v>
      </c>
      <c r="K25" s="262">
        <v>1.02425237145999</v>
      </c>
      <c r="L25" s="262">
        <v>1.288511147967716</v>
      </c>
      <c r="M25" s="262">
        <v>1.3708137367983539</v>
      </c>
      <c r="N25" s="262">
        <v>1.6329460810345779</v>
      </c>
      <c r="O25" s="262">
        <v>1.353575661537143</v>
      </c>
      <c r="P25" s="262">
        <v>1.3589188020913261</v>
      </c>
      <c r="Q25" s="262">
        <v>1.3866530946685851</v>
      </c>
      <c r="R25" s="262">
        <v>1.724044495399373</v>
      </c>
      <c r="S25" s="262">
        <v>1.9921935089068969</v>
      </c>
      <c r="T25" s="262">
        <v>2.0774465399797601</v>
      </c>
      <c r="U25" s="262">
        <v>2.2349735297312909</v>
      </c>
      <c r="V25" s="262">
        <v>1.8583574526036299</v>
      </c>
      <c r="W25" s="262">
        <v>2.091077791872296</v>
      </c>
      <c r="X25" s="262">
        <v>2.18363404143357</v>
      </c>
      <c r="Y25" s="262">
        <v>1.7912562364192679</v>
      </c>
      <c r="DA25" s="72" t="s">
        <v>2567</v>
      </c>
    </row>
    <row r="26" spans="1:105" ht="12" customHeight="1" x14ac:dyDescent="0.25">
      <c r="A26" s="60" t="s">
        <v>2568</v>
      </c>
      <c r="B26" s="262">
        <v>1.352279116970506</v>
      </c>
      <c r="C26" s="262">
        <v>1.352435353531825</v>
      </c>
      <c r="D26" s="262">
        <v>1.3856694369961109</v>
      </c>
      <c r="E26" s="262">
        <v>1.4290114325044421</v>
      </c>
      <c r="F26" s="262">
        <v>1.600518467848552</v>
      </c>
      <c r="G26" s="262">
        <v>1.4724238144487649</v>
      </c>
      <c r="H26" s="262">
        <v>0.96260044869468875</v>
      </c>
      <c r="I26" s="262">
        <v>0.7249356137915709</v>
      </c>
      <c r="J26" s="262">
        <v>0.56292043009838477</v>
      </c>
      <c r="K26" s="262">
        <v>0.39140557300394652</v>
      </c>
      <c r="L26" s="262">
        <v>0.46036987803308499</v>
      </c>
      <c r="M26" s="262">
        <v>0.51572624748382434</v>
      </c>
      <c r="N26" s="262">
        <v>0.65505121741289518</v>
      </c>
      <c r="O26" s="262">
        <v>0.59583824020629639</v>
      </c>
      <c r="P26" s="262">
        <v>0.59771045247113574</v>
      </c>
      <c r="Q26" s="262">
        <v>0.61314132089070905</v>
      </c>
      <c r="R26" s="262">
        <v>0.68860632548900413</v>
      </c>
      <c r="S26" s="262">
        <v>0.86110444456274005</v>
      </c>
      <c r="T26" s="262">
        <v>0.81332891088189241</v>
      </c>
      <c r="U26" s="262">
        <v>1.019108452943184</v>
      </c>
      <c r="V26" s="262">
        <v>0.78947028473572678</v>
      </c>
      <c r="W26" s="262">
        <v>0.89560592021689878</v>
      </c>
      <c r="X26" s="262">
        <v>0.88719867894242888</v>
      </c>
      <c r="Y26" s="262">
        <v>0.80923820206758612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15.667003415279771</v>
      </c>
      <c r="C27" s="261">
        <f t="shared" si="2"/>
        <v>14.99789827741975</v>
      </c>
      <c r="D27" s="261">
        <f t="shared" si="2"/>
        <v>15.653400544229921</v>
      </c>
      <c r="E27" s="261">
        <f t="shared" si="2"/>
        <v>16.290817657967789</v>
      </c>
      <c r="F27" s="261">
        <f t="shared" si="2"/>
        <v>18.639879813365994</v>
      </c>
      <c r="G27" s="261">
        <f t="shared" si="2"/>
        <v>17.72178104135844</v>
      </c>
      <c r="H27" s="261">
        <f t="shared" si="2"/>
        <v>10.781087177254577</v>
      </c>
      <c r="I27" s="261">
        <f t="shared" si="2"/>
        <v>7.6173242578681091</v>
      </c>
      <c r="J27" s="261">
        <f t="shared" si="2"/>
        <v>6.0749932803447244</v>
      </c>
      <c r="K27" s="261">
        <f t="shared" si="2"/>
        <v>4.0420669960877182</v>
      </c>
      <c r="L27" s="261">
        <f t="shared" si="2"/>
        <v>4.9255383452693557</v>
      </c>
      <c r="M27" s="261">
        <f t="shared" si="2"/>
        <v>5.364199608426552</v>
      </c>
      <c r="N27" s="261">
        <f t="shared" si="2"/>
        <v>6.6193227413653855</v>
      </c>
      <c r="O27" s="261">
        <f t="shared" si="2"/>
        <v>5.8433344951653163</v>
      </c>
      <c r="P27" s="261">
        <f t="shared" si="2"/>
        <v>5.8502551834854444</v>
      </c>
      <c r="Q27" s="261">
        <f t="shared" si="2"/>
        <v>5.991375474657108</v>
      </c>
      <c r="R27" s="261">
        <f t="shared" si="2"/>
        <v>6.950574413717888</v>
      </c>
      <c r="S27" s="261">
        <f t="shared" si="2"/>
        <v>8.4645521223277829</v>
      </c>
      <c r="T27" s="261">
        <f t="shared" si="2"/>
        <v>8.2970711193318927</v>
      </c>
      <c r="U27" s="261">
        <f t="shared" si="2"/>
        <v>9.8698320208223151</v>
      </c>
      <c r="V27" s="261">
        <f t="shared" si="2"/>
        <v>7.7835448178279218</v>
      </c>
      <c r="W27" s="261">
        <f t="shared" si="2"/>
        <v>8.8157668733206389</v>
      </c>
      <c r="X27" s="261">
        <f t="shared" si="2"/>
        <v>8.8981199387135277</v>
      </c>
      <c r="Y27" s="261">
        <f t="shared" si="2"/>
        <v>7.8684248363785763</v>
      </c>
      <c r="DA27" s="70"/>
    </row>
    <row r="28" spans="1:105" ht="12" customHeight="1" x14ac:dyDescent="0.25">
      <c r="A28" s="60" t="s">
        <v>2571</v>
      </c>
      <c r="B28" s="329">
        <v>9.7221605326327882</v>
      </c>
      <c r="C28" s="329">
        <v>8.131281191524554</v>
      </c>
      <c r="D28" s="329">
        <v>8.9456643477161446</v>
      </c>
      <c r="E28" s="329">
        <v>9.6658086110003385</v>
      </c>
      <c r="F28" s="329">
        <v>11.61468998365565</v>
      </c>
      <c r="G28" s="329">
        <v>11.72011598646808</v>
      </c>
      <c r="H28" s="329">
        <v>5.8656486984900482</v>
      </c>
      <c r="I28" s="329">
        <v>3.2670458975427619</v>
      </c>
      <c r="J28" s="329">
        <v>3.0463487010738208</v>
      </c>
      <c r="K28" s="329">
        <v>1.633018959480282</v>
      </c>
      <c r="L28" s="329">
        <v>2.4260172186761131</v>
      </c>
      <c r="M28" s="329">
        <v>2.3860897551017448</v>
      </c>
      <c r="N28" s="329">
        <v>2.290969970041552</v>
      </c>
      <c r="O28" s="329">
        <v>1.484761734767728</v>
      </c>
      <c r="P28" s="329">
        <v>1.6477887341632671</v>
      </c>
      <c r="Q28" s="329">
        <v>1.669479828998861</v>
      </c>
      <c r="R28" s="329">
        <v>2.5414605782825528</v>
      </c>
      <c r="S28" s="329">
        <v>2.5579221353461312</v>
      </c>
      <c r="T28" s="329">
        <v>3.340345114225816</v>
      </c>
      <c r="U28" s="329">
        <v>2.661266594181098</v>
      </c>
      <c r="V28" s="329">
        <v>2.5298040021408732</v>
      </c>
      <c r="W28" s="329">
        <v>2.6193015828606492</v>
      </c>
      <c r="X28" s="329">
        <v>3.2304949829582532</v>
      </c>
      <c r="Y28" s="329">
        <v>2.0392595068698269</v>
      </c>
      <c r="DA28" s="72" t="s">
        <v>2572</v>
      </c>
    </row>
    <row r="29" spans="1:105" ht="12" customHeight="1" x14ac:dyDescent="0.25">
      <c r="A29" s="59" t="s">
        <v>28</v>
      </c>
      <c r="B29" s="230">
        <v>0.96643984080782208</v>
      </c>
      <c r="C29" s="230">
        <v>0.33005661007685733</v>
      </c>
      <c r="D29" s="230">
        <v>0.33612126612849491</v>
      </c>
      <c r="E29" s="230">
        <v>0.32862868058711098</v>
      </c>
      <c r="F29" s="230">
        <v>0.13332846247906779</v>
      </c>
      <c r="G29" s="230">
        <v>0.68522498481917027</v>
      </c>
      <c r="H29" s="230">
        <v>0.70522223613155577</v>
      </c>
      <c r="I29" s="230">
        <v>0.88154979297793723</v>
      </c>
      <c r="J29" s="230">
        <v>0.85696500094482053</v>
      </c>
      <c r="K29" s="230">
        <v>0.29739853924691773</v>
      </c>
      <c r="L29" s="230">
        <v>0.30216964660376189</v>
      </c>
      <c r="M29" s="230">
        <v>0.28173070853329368</v>
      </c>
      <c r="N29" s="230">
        <v>0.41637596746979572</v>
      </c>
      <c r="O29" s="230">
        <v>0.25962071455269942</v>
      </c>
      <c r="P29" s="230">
        <v>0.24055970353511991</v>
      </c>
      <c r="Q29" s="230">
        <v>0.23776544647372011</v>
      </c>
      <c r="R29" s="230">
        <v>0.27078352225939162</v>
      </c>
      <c r="S29" s="230">
        <v>0.26115439321866241</v>
      </c>
      <c r="T29" s="230">
        <v>0.24513300363622101</v>
      </c>
      <c r="U29" s="230">
        <v>0.14890560311652631</v>
      </c>
      <c r="V29" s="230">
        <v>2.0552295463068249E-2</v>
      </c>
      <c r="W29" s="230">
        <v>2.13719189395059E-2</v>
      </c>
      <c r="X29" s="230">
        <v>4.4249108985875557E-2</v>
      </c>
      <c r="Y29" s="230">
        <v>2.0045785979511111E-2</v>
      </c>
      <c r="DA29" s="71" t="s">
        <v>2573</v>
      </c>
    </row>
    <row r="30" spans="1:105" ht="12" customHeight="1" x14ac:dyDescent="0.25">
      <c r="A30" s="59" t="s">
        <v>31</v>
      </c>
      <c r="B30" s="230">
        <v>0.51082739834810786</v>
      </c>
      <c r="C30" s="230">
        <v>0.52337026780340556</v>
      </c>
      <c r="D30" s="230">
        <v>0.53298698373932341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7.5652103888439667E-2</v>
      </c>
      <c r="T30" s="230">
        <v>0.12653203504330721</v>
      </c>
      <c r="U30" s="230">
        <v>0.13746588823852229</v>
      </c>
      <c r="V30" s="230">
        <v>7.4906933607515241E-2</v>
      </c>
      <c r="W30" s="230">
        <v>7.7894214587540145E-2</v>
      </c>
      <c r="X30" s="230">
        <v>8.0732435950591028E-2</v>
      </c>
      <c r="Y30" s="230">
        <v>0.1094476939368436</v>
      </c>
      <c r="DA30" s="71" t="s">
        <v>2574</v>
      </c>
    </row>
    <row r="31" spans="1:105" ht="12" customHeight="1" x14ac:dyDescent="0.25">
      <c r="A31" s="59" t="s">
        <v>159</v>
      </c>
      <c r="B31" s="230">
        <v>0</v>
      </c>
      <c r="C31" s="230">
        <v>0.45747267856512558</v>
      </c>
      <c r="D31" s="230">
        <v>0</v>
      </c>
      <c r="E31" s="230">
        <v>0</v>
      </c>
      <c r="F31" s="230">
        <v>0.4626589600391533</v>
      </c>
      <c r="G31" s="230">
        <v>0.47434045047532902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3.7904423527684798E-2</v>
      </c>
      <c r="U31" s="230">
        <v>9.3394339220349509E-2</v>
      </c>
      <c r="V31" s="230">
        <v>0.1015632134668812</v>
      </c>
      <c r="W31" s="230">
        <v>0.17589034632594819</v>
      </c>
      <c r="X31" s="230">
        <v>0.21827057351074619</v>
      </c>
      <c r="Y31" s="230">
        <v>0.1984671561859703</v>
      </c>
      <c r="DA31" s="71" t="s">
        <v>2575</v>
      </c>
    </row>
    <row r="32" spans="1:105" ht="12" customHeight="1" x14ac:dyDescent="0.25">
      <c r="A32" s="59" t="s">
        <v>32</v>
      </c>
      <c r="B32" s="230">
        <v>0.43958229397598692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7.8053109995008709</v>
      </c>
      <c r="C33" s="230">
        <v>6.8203816350791646</v>
      </c>
      <c r="D33" s="230">
        <v>8.0765560978483268</v>
      </c>
      <c r="E33" s="230">
        <v>9.3371799304132281</v>
      </c>
      <c r="F33" s="230">
        <v>11.018702561137429</v>
      </c>
      <c r="G33" s="230">
        <v>10.560550551173581</v>
      </c>
      <c r="H33" s="230">
        <v>5.1604264623584921</v>
      </c>
      <c r="I33" s="230">
        <v>2.3854961045648251</v>
      </c>
      <c r="J33" s="230">
        <v>2.1893837001290009</v>
      </c>
      <c r="K33" s="230">
        <v>1.3356204202333639</v>
      </c>
      <c r="L33" s="230">
        <v>2.1238475720723509</v>
      </c>
      <c r="M33" s="230">
        <v>2.104359046568451</v>
      </c>
      <c r="N33" s="230">
        <v>1.874594002571756</v>
      </c>
      <c r="O33" s="230">
        <v>1.2251410202150279</v>
      </c>
      <c r="P33" s="230">
        <v>1.407229030628147</v>
      </c>
      <c r="Q33" s="230">
        <v>1.431714382525141</v>
      </c>
      <c r="R33" s="230">
        <v>2.2706770560231622</v>
      </c>
      <c r="S33" s="230">
        <v>2.2211156382390289</v>
      </c>
      <c r="T33" s="230">
        <v>2.9307756520186028</v>
      </c>
      <c r="U33" s="230">
        <v>2.281500763605699</v>
      </c>
      <c r="V33" s="230">
        <v>2.3327815596034078</v>
      </c>
      <c r="W33" s="230">
        <v>2.344145103007655</v>
      </c>
      <c r="X33" s="230">
        <v>2.8872428645110402</v>
      </c>
      <c r="Y33" s="230">
        <v>1.711298870767503</v>
      </c>
      <c r="DA33" s="71" t="s">
        <v>2577</v>
      </c>
    </row>
    <row r="34" spans="1:105" ht="12" customHeight="1" x14ac:dyDescent="0.25">
      <c r="A34" s="60" t="s">
        <v>2578</v>
      </c>
      <c r="B34" s="329">
        <v>5.9448428826469826</v>
      </c>
      <c r="C34" s="329">
        <v>6.8666170858951956</v>
      </c>
      <c r="D34" s="329">
        <v>6.7077361965137774</v>
      </c>
      <c r="E34" s="329">
        <v>6.6250090469674507</v>
      </c>
      <c r="F34" s="329">
        <v>7.0251898297103432</v>
      </c>
      <c r="G34" s="329">
        <v>6.0016650548903616</v>
      </c>
      <c r="H34" s="329">
        <v>4.9154384787645284</v>
      </c>
      <c r="I34" s="329">
        <v>4.3502783603253468</v>
      </c>
      <c r="J34" s="329">
        <v>3.0286445792709031</v>
      </c>
      <c r="K34" s="329">
        <v>2.409048036607436</v>
      </c>
      <c r="L34" s="329">
        <v>2.4995211265932422</v>
      </c>
      <c r="M34" s="329">
        <v>2.9781098533248072</v>
      </c>
      <c r="N34" s="329">
        <v>4.3283527713238339</v>
      </c>
      <c r="O34" s="329">
        <v>4.3585727603975881</v>
      </c>
      <c r="P34" s="329">
        <v>4.2024664493221771</v>
      </c>
      <c r="Q34" s="329">
        <v>4.3218956456582474</v>
      </c>
      <c r="R34" s="329">
        <v>4.4091138354353347</v>
      </c>
      <c r="S34" s="329">
        <v>5.9066299869816516</v>
      </c>
      <c r="T34" s="329">
        <v>4.9567260051060771</v>
      </c>
      <c r="U34" s="329">
        <v>7.2085654266412176</v>
      </c>
      <c r="V34" s="329">
        <v>5.2537408156870491</v>
      </c>
      <c r="W34" s="329">
        <v>6.1964652904599893</v>
      </c>
      <c r="X34" s="329">
        <v>5.6676249557552749</v>
      </c>
      <c r="Y34" s="329">
        <v>5.8291653295087498</v>
      </c>
      <c r="DA34" s="72" t="s">
        <v>2579</v>
      </c>
    </row>
    <row r="35" spans="1:105" ht="12" customHeight="1" x14ac:dyDescent="0.25">
      <c r="A35" s="57" t="s">
        <v>2580</v>
      </c>
      <c r="B35" s="261">
        <v>14.76745641020014</v>
      </c>
      <c r="C35" s="261">
        <v>15.9570941504151</v>
      </c>
      <c r="D35" s="261">
        <v>17.390269647036561</v>
      </c>
      <c r="E35" s="261">
        <v>16.571889074041671</v>
      </c>
      <c r="F35" s="261">
        <v>19.500004774963461</v>
      </c>
      <c r="G35" s="261">
        <v>20.018242504495529</v>
      </c>
      <c r="H35" s="261">
        <v>14.638062317383779</v>
      </c>
      <c r="I35" s="261">
        <v>7.7575080420111844</v>
      </c>
      <c r="J35" s="261">
        <v>5.4982844891929084</v>
      </c>
      <c r="K35" s="261">
        <v>3.5506387906430268</v>
      </c>
      <c r="L35" s="261">
        <v>4.2411413271490019</v>
      </c>
      <c r="M35" s="261">
        <v>4.0920943385754764</v>
      </c>
      <c r="N35" s="261">
        <v>5.5728607832993777</v>
      </c>
      <c r="O35" s="261">
        <v>4.3921264367449346</v>
      </c>
      <c r="P35" s="261">
        <v>3.8315725249522181</v>
      </c>
      <c r="Q35" s="261">
        <v>3.8670710603980489</v>
      </c>
      <c r="R35" s="261">
        <v>5.1856426097757424</v>
      </c>
      <c r="S35" s="261">
        <v>5.5077513491759049</v>
      </c>
      <c r="T35" s="261">
        <v>6.0099918200578726</v>
      </c>
      <c r="U35" s="261">
        <v>5.7762062600728523</v>
      </c>
      <c r="V35" s="261">
        <v>4.9021333326081251</v>
      </c>
      <c r="W35" s="261">
        <v>6.0077674812829258</v>
      </c>
      <c r="X35" s="261">
        <v>6.1137286861630429</v>
      </c>
      <c r="Y35" s="261">
        <v>5.0272914399234043</v>
      </c>
      <c r="DA35" s="70" t="s">
        <v>2581</v>
      </c>
    </row>
    <row r="36" spans="1:105" ht="12" customHeight="1" x14ac:dyDescent="0.25">
      <c r="A36" s="46" t="s">
        <v>28</v>
      </c>
      <c r="B36" s="229">
        <v>0.45653636348268012</v>
      </c>
      <c r="C36" s="229">
        <v>0.13873179382351031</v>
      </c>
      <c r="D36" s="229">
        <v>0.12842187853675771</v>
      </c>
      <c r="E36" s="229">
        <v>0.14115927395510439</v>
      </c>
      <c r="F36" s="229">
        <v>5.3307219976101203E-2</v>
      </c>
      <c r="G36" s="229">
        <v>0.23477358771819409</v>
      </c>
      <c r="H36" s="229">
        <v>0.20077826050419079</v>
      </c>
      <c r="I36" s="229">
        <v>0.44332579904706559</v>
      </c>
      <c r="J36" s="229">
        <v>0.48511994549084042</v>
      </c>
      <c r="K36" s="229">
        <v>0.19425051422053261</v>
      </c>
      <c r="L36" s="229">
        <v>0.18613963171339151</v>
      </c>
      <c r="M36" s="229">
        <v>0.2208858264335562</v>
      </c>
      <c r="N36" s="229">
        <v>0.30961571340027322</v>
      </c>
      <c r="O36" s="229">
        <v>0.25847281619224211</v>
      </c>
      <c r="P36" s="229">
        <v>0.29087653490242171</v>
      </c>
      <c r="Q36" s="229">
        <v>0.29562677191404368</v>
      </c>
      <c r="R36" s="229">
        <v>0.23949604308779421</v>
      </c>
      <c r="S36" s="229">
        <v>0.31115361060587238</v>
      </c>
      <c r="T36" s="229">
        <v>0.21844156362821571</v>
      </c>
      <c r="U36" s="229">
        <v>0.22029125715169889</v>
      </c>
      <c r="V36" s="229">
        <v>2.507829461463696E-2</v>
      </c>
      <c r="W36" s="229">
        <v>2.3684934705653349E-2</v>
      </c>
      <c r="X36" s="229">
        <v>4.4810908528940693E-2</v>
      </c>
      <c r="Y36" s="229">
        <v>2.5939360735708961E-2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0.24130967387916069</v>
      </c>
      <c r="C38" s="229">
        <v>0.2199867958086035</v>
      </c>
      <c r="D38" s="229">
        <v>0.20363837871917839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9.0136049348820288E-2</v>
      </c>
      <c r="T38" s="229">
        <v>0.11275452580403229</v>
      </c>
      <c r="U38" s="229">
        <v>0.20336731930659019</v>
      </c>
      <c r="V38" s="229">
        <v>9.1402838824694077E-2</v>
      </c>
      <c r="W38" s="229">
        <v>8.6324461162152033E-2</v>
      </c>
      <c r="X38" s="229">
        <v>8.1757438412042999E-2</v>
      </c>
      <c r="Y38" s="229">
        <v>0.14162593662433651</v>
      </c>
      <c r="DA38" s="73" t="s">
        <v>2584</v>
      </c>
    </row>
    <row r="39" spans="1:105" ht="12" customHeight="1" x14ac:dyDescent="0.25">
      <c r="A39" s="46" t="s">
        <v>159</v>
      </c>
      <c r="B39" s="229">
        <v>0</v>
      </c>
      <c r="C39" s="229">
        <v>0.19228824203159359</v>
      </c>
      <c r="D39" s="229">
        <v>0</v>
      </c>
      <c r="E39" s="229">
        <v>0</v>
      </c>
      <c r="F39" s="229">
        <v>0.18497972974520269</v>
      </c>
      <c r="G39" s="229">
        <v>0.16251977354174529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3.3777179820718962E-2</v>
      </c>
      <c r="U39" s="229">
        <v>0.1381677785597015</v>
      </c>
      <c r="V39" s="229">
        <v>0.123929329154918</v>
      </c>
      <c r="W39" s="229">
        <v>0.1949264069303619</v>
      </c>
      <c r="X39" s="229">
        <v>0.2210418001246435</v>
      </c>
      <c r="Y39" s="229">
        <v>0.25681762559772342</v>
      </c>
      <c r="DA39" s="73" t="s">
        <v>2585</v>
      </c>
    </row>
    <row r="40" spans="1:105" ht="12" customHeight="1" x14ac:dyDescent="0.25">
      <c r="A40" s="46" t="s">
        <v>32</v>
      </c>
      <c r="B40" s="229">
        <v>0.20765421029768799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1.049699054081171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3.687149628046098</v>
      </c>
      <c r="C42" s="229">
        <v>2.8667923922963552</v>
      </c>
      <c r="D42" s="229">
        <v>3.0858104223511891</v>
      </c>
      <c r="E42" s="229">
        <v>4.0106954067751506</v>
      </c>
      <c r="F42" s="229">
        <v>4.4054839481104739</v>
      </c>
      <c r="G42" s="229">
        <v>3.6182836237833169</v>
      </c>
      <c r="H42" s="229">
        <v>1.469184315933642</v>
      </c>
      <c r="I42" s="229">
        <v>1.199650859320581</v>
      </c>
      <c r="J42" s="229">
        <v>1.2393898234981771</v>
      </c>
      <c r="K42" s="229">
        <v>0.87238139800803916</v>
      </c>
      <c r="L42" s="229">
        <v>1.308312099922238</v>
      </c>
      <c r="M42" s="229">
        <v>1.649884350676923</v>
      </c>
      <c r="N42" s="229">
        <v>1.3939415451114641</v>
      </c>
      <c r="O42" s="229">
        <v>1.219724128227589</v>
      </c>
      <c r="P42" s="229">
        <v>1.701573032506877</v>
      </c>
      <c r="Q42" s="229">
        <v>1.780128725540435</v>
      </c>
      <c r="R42" s="229">
        <v>2.008313377085218</v>
      </c>
      <c r="S42" s="229">
        <v>2.6463585080591838</v>
      </c>
      <c r="T42" s="229">
        <v>2.6116565561302898</v>
      </c>
      <c r="U42" s="229">
        <v>3.3752569472752079</v>
      </c>
      <c r="V42" s="229">
        <v>2.8465036097039831</v>
      </c>
      <c r="W42" s="229">
        <v>2.5978445764494809</v>
      </c>
      <c r="X42" s="229">
        <v>2.9239001387291088</v>
      </c>
      <c r="Y42" s="229">
        <v>2.214430443426906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3.4393809113246592</v>
      </c>
      <c r="C44" s="229">
        <v>4.4663800514275351</v>
      </c>
      <c r="D44" s="229">
        <v>6.3055030091169959</v>
      </c>
      <c r="E44" s="229">
        <v>4.5619948407458244</v>
      </c>
      <c r="F44" s="229">
        <v>6.568271710751441</v>
      </c>
      <c r="G44" s="229">
        <v>8.8850386926165648</v>
      </c>
      <c r="H44" s="229">
        <v>7.8102321575487386</v>
      </c>
      <c r="I44" s="229">
        <v>4.4425623382651409</v>
      </c>
      <c r="J44" s="229">
        <v>2.4601031812015202</v>
      </c>
      <c r="K44" s="229">
        <v>1.0269991400111551</v>
      </c>
      <c r="L44" s="229">
        <v>1.0987102320144591</v>
      </c>
      <c r="M44" s="229">
        <v>1.0031814272591211</v>
      </c>
      <c r="N44" s="229">
        <v>2.4601031810599809</v>
      </c>
      <c r="O44" s="229">
        <v>1.146431642160306</v>
      </c>
      <c r="P44" s="229">
        <v>0.33439380905532817</v>
      </c>
      <c r="Q44" s="229">
        <v>0.33439380906674721</v>
      </c>
      <c r="R44" s="229">
        <v>0.42992261386758118</v>
      </c>
      <c r="S44" s="229">
        <v>0.21496130694156329</v>
      </c>
      <c r="T44" s="229">
        <v>0.78822012033511524</v>
      </c>
      <c r="U44" s="229">
        <v>0.40601891657560057</v>
      </c>
      <c r="V44" s="229">
        <v>0.28658641441015942</v>
      </c>
      <c r="W44" s="229">
        <v>0.64488392083477541</v>
      </c>
      <c r="X44" s="229">
        <v>1.0269991400392999</v>
      </c>
      <c r="Y44" s="229">
        <v>1.003181427171731</v>
      </c>
      <c r="DA44" s="73" t="s">
        <v>2590</v>
      </c>
    </row>
    <row r="45" spans="1:105" ht="12" customHeight="1" x14ac:dyDescent="0.25">
      <c r="A45" s="46" t="s">
        <v>39</v>
      </c>
      <c r="B45" s="229">
        <v>6.735425623169859</v>
      </c>
      <c r="C45" s="229">
        <v>8.0729148750275002</v>
      </c>
      <c r="D45" s="229">
        <v>7.6668959583124368</v>
      </c>
      <c r="E45" s="229">
        <v>7.8580395525655922</v>
      </c>
      <c r="F45" s="229">
        <v>8.2879621663802485</v>
      </c>
      <c r="G45" s="229">
        <v>7.1176268268357088</v>
      </c>
      <c r="H45" s="229">
        <v>4.1081685293160373</v>
      </c>
      <c r="I45" s="229">
        <v>1.6719690453783971</v>
      </c>
      <c r="J45" s="229">
        <v>1.313671539002371</v>
      </c>
      <c r="K45" s="229">
        <v>1.4570077384033</v>
      </c>
      <c r="L45" s="229">
        <v>1.6479793634989131</v>
      </c>
      <c r="M45" s="229">
        <v>1.218142734205877</v>
      </c>
      <c r="N45" s="229">
        <v>1.409200343727659</v>
      </c>
      <c r="O45" s="229">
        <v>1.767497850164798</v>
      </c>
      <c r="P45" s="229">
        <v>1.504729148487592</v>
      </c>
      <c r="Q45" s="229">
        <v>1.4569217538768231</v>
      </c>
      <c r="R45" s="229">
        <v>2.5079105757351492</v>
      </c>
      <c r="S45" s="229">
        <v>2.2451418742204639</v>
      </c>
      <c r="T45" s="229">
        <v>2.2451418743395002</v>
      </c>
      <c r="U45" s="229">
        <v>1.433104041204053</v>
      </c>
      <c r="V45" s="229">
        <v>1.528632845899734</v>
      </c>
      <c r="W45" s="229">
        <v>2.460103181200501</v>
      </c>
      <c r="X45" s="229">
        <v>1.8152192603290069</v>
      </c>
      <c r="Y45" s="229">
        <v>1.385296646366998</v>
      </c>
      <c r="DA45" s="73" t="s">
        <v>2591</v>
      </c>
    </row>
    <row r="46" spans="1:105" ht="12" customHeight="1" x14ac:dyDescent="0.25">
      <c r="A46" s="57" t="s">
        <v>2592</v>
      </c>
      <c r="B46" s="261">
        <v>6.3636664328023818</v>
      </c>
      <c r="C46" s="261">
        <v>6.3644016636791774</v>
      </c>
      <c r="D46" s="261">
        <v>6.5207973505699348</v>
      </c>
      <c r="E46" s="261">
        <v>6.7247596823738434</v>
      </c>
      <c r="F46" s="261">
        <v>7.531851613404946</v>
      </c>
      <c r="G46" s="261">
        <v>6.9290532444647752</v>
      </c>
      <c r="H46" s="261">
        <v>4.5298844644455931</v>
      </c>
      <c r="I46" s="261">
        <v>3.4114617119603339</v>
      </c>
      <c r="J46" s="261">
        <v>2.6490373181100448</v>
      </c>
      <c r="K46" s="261">
        <v>1.8419085788420999</v>
      </c>
      <c r="L46" s="261">
        <v>2.1664464848615759</v>
      </c>
      <c r="M46" s="261">
        <v>2.4269470469827019</v>
      </c>
      <c r="N46" s="261">
        <v>3.0825939642959752</v>
      </c>
      <c r="O46" s="261">
        <v>2.8039446597943338</v>
      </c>
      <c r="P46" s="261">
        <v>2.8127550704524018</v>
      </c>
      <c r="Q46" s="261">
        <v>2.885370921838629</v>
      </c>
      <c r="R46" s="261">
        <v>3.240500355242371</v>
      </c>
      <c r="S46" s="261">
        <v>4.0522562097070116</v>
      </c>
      <c r="T46" s="261">
        <v>3.8274301688559631</v>
      </c>
      <c r="U46" s="261">
        <v>4.795804484438511</v>
      </c>
      <c r="V46" s="261">
        <v>3.7151542811093021</v>
      </c>
      <c r="W46" s="261">
        <v>4.2146160951383456</v>
      </c>
      <c r="X46" s="261">
        <v>4.175052606787899</v>
      </c>
      <c r="Y46" s="261">
        <v>3.808179774435696</v>
      </c>
      <c r="DA46" s="70" t="s">
        <v>2593</v>
      </c>
    </row>
    <row r="47" spans="1:105" ht="12" customHeight="1" x14ac:dyDescent="0.25">
      <c r="A47" s="41" t="s">
        <v>2594</v>
      </c>
      <c r="B47" s="350">
        <v>4.3091928730536404</v>
      </c>
      <c r="C47" s="350">
        <v>4.3096907388182588</v>
      </c>
      <c r="D47" s="350">
        <v>4.415594966584198</v>
      </c>
      <c r="E47" s="350">
        <v>4.553709218149983</v>
      </c>
      <c r="F47" s="350">
        <v>5.1002361038413744</v>
      </c>
      <c r="G47" s="350">
        <v>4.6920477641861407</v>
      </c>
      <c r="H47" s="350">
        <v>3.0674369965914789</v>
      </c>
      <c r="I47" s="350">
        <v>2.3100906766731768</v>
      </c>
      <c r="J47" s="350">
        <v>1.7938106675126271</v>
      </c>
      <c r="K47" s="350">
        <v>1.2472588569145731</v>
      </c>
      <c r="L47" s="350">
        <v>1.4670215434762279</v>
      </c>
      <c r="M47" s="350">
        <v>1.643420978860286</v>
      </c>
      <c r="N47" s="350">
        <v>2.087396013246519</v>
      </c>
      <c r="O47" s="350">
        <v>1.8987070538676329</v>
      </c>
      <c r="P47" s="350">
        <v>1.9046730734912769</v>
      </c>
      <c r="Q47" s="350">
        <v>1.953845309743524</v>
      </c>
      <c r="R47" s="350">
        <v>2.1943232228451182</v>
      </c>
      <c r="S47" s="350">
        <v>2.744008310782414</v>
      </c>
      <c r="T47" s="350">
        <v>2.5917660801214391</v>
      </c>
      <c r="U47" s="350">
        <v>3.2475062486580351</v>
      </c>
      <c r="V47" s="350">
        <v>2.5157378249634088</v>
      </c>
      <c r="W47" s="350">
        <v>2.853951229469057</v>
      </c>
      <c r="X47" s="350">
        <v>2.827160588596668</v>
      </c>
      <c r="Y47" s="350">
        <v>2.5787305661900861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0.99999999999999956</v>
      </c>
      <c r="C51" s="232">
        <f t="shared" si="3"/>
        <v>1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</v>
      </c>
      <c r="L51" s="232">
        <f t="shared" si="3"/>
        <v>0.99999999999999967</v>
      </c>
      <c r="M51" s="232">
        <f t="shared" si="3"/>
        <v>1.0000000000000002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0.99999999999999978</v>
      </c>
      <c r="Q51" s="232">
        <f t="shared" si="3"/>
        <v>1</v>
      </c>
      <c r="R51" s="232">
        <f t="shared" si="3"/>
        <v>0.99999999999999978</v>
      </c>
      <c r="S51" s="232">
        <f t="shared" si="3"/>
        <v>1.0000000000000004</v>
      </c>
      <c r="T51" s="232">
        <f t="shared" si="3"/>
        <v>0.99999999999999989</v>
      </c>
      <c r="U51" s="232">
        <f t="shared" si="3"/>
        <v>1</v>
      </c>
      <c r="V51" s="232">
        <f t="shared" si="3"/>
        <v>0.99999999999999978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2.0089110608230369E-2</v>
      </c>
      <c r="C52" s="299">
        <f t="shared" si="4"/>
        <v>2.0143975734202475E-2</v>
      </c>
      <c r="D52" s="299">
        <f t="shared" si="4"/>
        <v>1.9649855705224761E-2</v>
      </c>
      <c r="E52" s="299">
        <f t="shared" si="4"/>
        <v>1.9934974335769254E-2</v>
      </c>
      <c r="F52" s="299">
        <f t="shared" si="4"/>
        <v>1.9493369030289542E-2</v>
      </c>
      <c r="G52" s="299">
        <f t="shared" si="4"/>
        <v>1.8669010700026741E-2</v>
      </c>
      <c r="H52" s="299">
        <f t="shared" si="4"/>
        <v>1.8726477983984961E-2</v>
      </c>
      <c r="I52" s="299">
        <f t="shared" si="4"/>
        <v>2.1210549323202103E-2</v>
      </c>
      <c r="J52" s="299">
        <f t="shared" si="4"/>
        <v>2.136090533181173E-2</v>
      </c>
      <c r="K52" s="299">
        <f t="shared" si="4"/>
        <v>2.2172274139015874E-2</v>
      </c>
      <c r="L52" s="299">
        <f t="shared" si="4"/>
        <v>2.1683138822686951E-2</v>
      </c>
      <c r="M52" s="299">
        <f t="shared" si="4"/>
        <v>2.2662436743907229E-2</v>
      </c>
      <c r="N52" s="299">
        <f t="shared" si="4"/>
        <v>2.2730537771761757E-2</v>
      </c>
      <c r="O52" s="299">
        <f t="shared" si="4"/>
        <v>2.3772733550611626E-2</v>
      </c>
      <c r="P52" s="299">
        <f t="shared" si="4"/>
        <v>2.4358852874244212E-2</v>
      </c>
      <c r="Q52" s="299">
        <f t="shared" si="4"/>
        <v>2.444649579692481E-2</v>
      </c>
      <c r="R52" s="299">
        <f t="shared" si="4"/>
        <v>2.3259732663783183E-2</v>
      </c>
      <c r="S52" s="299">
        <f t="shared" si="4"/>
        <v>2.4297378561359453E-2</v>
      </c>
      <c r="T52" s="299">
        <f t="shared" si="4"/>
        <v>2.3194810312856588E-2</v>
      </c>
      <c r="U52" s="299">
        <f t="shared" si="4"/>
        <v>2.4973807013853638E-2</v>
      </c>
      <c r="V52" s="299">
        <f t="shared" si="4"/>
        <v>2.434064079248028E-2</v>
      </c>
      <c r="W52" s="299">
        <f t="shared" si="4"/>
        <v>2.4060783378160731E-2</v>
      </c>
      <c r="X52" s="299">
        <f t="shared" si="4"/>
        <v>2.3680449926983704E-2</v>
      </c>
      <c r="Y52" s="299">
        <f t="shared" si="4"/>
        <v>2.4556184030784592E-2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2.732119042719329E-2</v>
      </c>
      <c r="C53" s="233">
        <f t="shared" si="5"/>
        <v>2.7395806998515366E-2</v>
      </c>
      <c r="D53" s="233">
        <f t="shared" si="5"/>
        <v>2.6723803759105678E-2</v>
      </c>
      <c r="E53" s="233">
        <f t="shared" si="5"/>
        <v>2.7111565096646181E-2</v>
      </c>
      <c r="F53" s="233">
        <f t="shared" si="5"/>
        <v>2.6510981881193781E-2</v>
      </c>
      <c r="G53" s="233">
        <f t="shared" si="5"/>
        <v>2.5389854552036368E-2</v>
      </c>
      <c r="H53" s="233">
        <f t="shared" si="5"/>
        <v>2.5468010058219564E-2</v>
      </c>
      <c r="I53" s="233">
        <f t="shared" si="5"/>
        <v>2.8846347079554861E-2</v>
      </c>
      <c r="J53" s="233">
        <f t="shared" si="5"/>
        <v>2.905083125126396E-2</v>
      </c>
      <c r="K53" s="233">
        <f t="shared" si="5"/>
        <v>3.0154292829061593E-2</v>
      </c>
      <c r="L53" s="233">
        <f t="shared" si="5"/>
        <v>2.9489068798854254E-2</v>
      </c>
      <c r="M53" s="233">
        <f t="shared" si="5"/>
        <v>3.0820913971713829E-2</v>
      </c>
      <c r="N53" s="233">
        <f t="shared" si="5"/>
        <v>3.0913531369595987E-2</v>
      </c>
      <c r="O53" s="233">
        <f t="shared" si="5"/>
        <v>3.2330917628831807E-2</v>
      </c>
      <c r="P53" s="233">
        <f t="shared" si="5"/>
        <v>3.3128039908972125E-2</v>
      </c>
      <c r="Q53" s="233">
        <f t="shared" si="5"/>
        <v>3.3247234283817734E-2</v>
      </c>
      <c r="R53" s="233">
        <f t="shared" si="5"/>
        <v>3.1633236422745133E-2</v>
      </c>
      <c r="S53" s="233">
        <f t="shared" si="5"/>
        <v>3.3044434843448864E-2</v>
      </c>
      <c r="T53" s="233">
        <f t="shared" si="5"/>
        <v>3.1544942025484954E-2</v>
      </c>
      <c r="U53" s="233">
        <f t="shared" si="5"/>
        <v>3.3964377538840948E-2</v>
      </c>
      <c r="V53" s="233">
        <f t="shared" si="5"/>
        <v>3.3103271477773165E-2</v>
      </c>
      <c r="W53" s="233">
        <f t="shared" si="5"/>
        <v>3.2722665394298606E-2</v>
      </c>
      <c r="X53" s="233">
        <f t="shared" si="5"/>
        <v>3.2205411900697839E-2</v>
      </c>
      <c r="Y53" s="233">
        <f t="shared" si="5"/>
        <v>3.3396410281867045E-2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3.3749705821827021E-2</v>
      </c>
      <c r="C54" s="233">
        <f t="shared" si="6"/>
        <v>3.3841879233460166E-2</v>
      </c>
      <c r="D54" s="233">
        <f t="shared" si="6"/>
        <v>3.3011757584777604E-2</v>
      </c>
      <c r="E54" s="233">
        <f t="shared" si="6"/>
        <v>3.3490756884092331E-2</v>
      </c>
      <c r="F54" s="233">
        <f t="shared" si="6"/>
        <v>3.2748859970886446E-2</v>
      </c>
      <c r="G54" s="233">
        <f t="shared" si="6"/>
        <v>3.1363937976044934E-2</v>
      </c>
      <c r="H54" s="233">
        <f t="shared" si="6"/>
        <v>3.1460483013094752E-2</v>
      </c>
      <c r="I54" s="233">
        <f t="shared" si="6"/>
        <v>3.5633722862979549E-2</v>
      </c>
      <c r="J54" s="233">
        <f t="shared" si="6"/>
        <v>3.5886320957443707E-2</v>
      </c>
      <c r="K54" s="233">
        <f t="shared" si="6"/>
        <v>3.7249420553546672E-2</v>
      </c>
      <c r="L54" s="233">
        <f t="shared" si="6"/>
        <v>3.6427673222114078E-2</v>
      </c>
      <c r="M54" s="233">
        <f t="shared" si="6"/>
        <v>3.8072893729764141E-2</v>
      </c>
      <c r="N54" s="233">
        <f t="shared" si="6"/>
        <v>3.8187303456559754E-2</v>
      </c>
      <c r="O54" s="233">
        <f t="shared" si="6"/>
        <v>3.993819236502754E-2</v>
      </c>
      <c r="P54" s="233">
        <f t="shared" si="6"/>
        <v>4.0922872828730264E-2</v>
      </c>
      <c r="Q54" s="233">
        <f t="shared" si="6"/>
        <v>4.1070112938833662E-2</v>
      </c>
      <c r="R54" s="233">
        <f t="shared" si="6"/>
        <v>3.9076350875155742E-2</v>
      </c>
      <c r="S54" s="233">
        <f t="shared" si="6"/>
        <v>4.0819595983083871E-2</v>
      </c>
      <c r="T54" s="233">
        <f t="shared" si="6"/>
        <v>3.8967281325599054E-2</v>
      </c>
      <c r="U54" s="233">
        <f t="shared" si="6"/>
        <v>4.1955995783274101E-2</v>
      </c>
      <c r="V54" s="233">
        <f t="shared" si="6"/>
        <v>4.0892276531366879E-2</v>
      </c>
      <c r="W54" s="233">
        <f t="shared" si="6"/>
        <v>4.0422116075310023E-2</v>
      </c>
      <c r="X54" s="233">
        <f t="shared" si="6"/>
        <v>3.9783155877332631E-2</v>
      </c>
      <c r="Y54" s="233">
        <f t="shared" si="6"/>
        <v>4.12543891717181E-2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2.0892675032559573E-2</v>
      </c>
      <c r="C55" s="233">
        <f t="shared" si="7"/>
        <v>2.0949734763570576E-2</v>
      </c>
      <c r="D55" s="233">
        <f t="shared" si="7"/>
        <v>2.0435849933433753E-2</v>
      </c>
      <c r="E55" s="233">
        <f t="shared" si="7"/>
        <v>2.0732373309200025E-2</v>
      </c>
      <c r="F55" s="233">
        <f t="shared" si="7"/>
        <v>2.0273103791501126E-2</v>
      </c>
      <c r="G55" s="233">
        <f t="shared" si="7"/>
        <v>1.9415771128027812E-2</v>
      </c>
      <c r="H55" s="233">
        <f t="shared" si="7"/>
        <v>1.9475537103344358E-2</v>
      </c>
      <c r="I55" s="233">
        <f t="shared" si="7"/>
        <v>2.205897129613018E-2</v>
      </c>
      <c r="J55" s="233">
        <f t="shared" si="7"/>
        <v>2.2215341545084203E-2</v>
      </c>
      <c r="K55" s="233">
        <f t="shared" si="7"/>
        <v>2.3059165104576503E-2</v>
      </c>
      <c r="L55" s="233">
        <f t="shared" si="7"/>
        <v>2.2550464375594426E-2</v>
      </c>
      <c r="M55" s="233">
        <f t="shared" si="7"/>
        <v>2.3568934213663517E-2</v>
      </c>
      <c r="N55" s="233">
        <f t="shared" si="7"/>
        <v>2.3639759282632219E-2</v>
      </c>
      <c r="O55" s="233">
        <f t="shared" si="7"/>
        <v>2.4723642892636098E-2</v>
      </c>
      <c r="P55" s="233">
        <f t="shared" si="7"/>
        <v>2.5333206989213979E-2</v>
      </c>
      <c r="Q55" s="233">
        <f t="shared" si="7"/>
        <v>2.5424355628801805E-2</v>
      </c>
      <c r="R55" s="233">
        <f t="shared" si="7"/>
        <v>2.4190121970334513E-2</v>
      </c>
      <c r="S55" s="233">
        <f t="shared" si="7"/>
        <v>2.5269273703813822E-2</v>
      </c>
      <c r="T55" s="233">
        <f t="shared" si="7"/>
        <v>2.412260272537085E-2</v>
      </c>
      <c r="U55" s="233">
        <f t="shared" si="7"/>
        <v>2.5972759294407777E-2</v>
      </c>
      <c r="V55" s="233">
        <f t="shared" si="7"/>
        <v>2.5314266424179478E-2</v>
      </c>
      <c r="W55" s="233">
        <f t="shared" si="7"/>
        <v>2.502321471328716E-2</v>
      </c>
      <c r="X55" s="233">
        <f t="shared" si="7"/>
        <v>2.4627667924063047E-2</v>
      </c>
      <c r="Y55" s="233">
        <f t="shared" si="7"/>
        <v>2.5538431392015969E-2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2.4968956095636416E-2</v>
      </c>
      <c r="C56" s="300">
        <f t="shared" si="8"/>
        <v>2.4314417893575694E-2</v>
      </c>
      <c r="D56" s="300">
        <f t="shared" si="8"/>
        <v>2.4164117750846932E-2</v>
      </c>
      <c r="E56" s="300">
        <f t="shared" si="8"/>
        <v>2.4932401482041913E-2</v>
      </c>
      <c r="F56" s="300">
        <f t="shared" si="8"/>
        <v>2.4972533221830129E-2</v>
      </c>
      <c r="G56" s="300">
        <f t="shared" si="8"/>
        <v>2.4551093647824179E-2</v>
      </c>
      <c r="H56" s="300">
        <f t="shared" si="8"/>
        <v>2.2765792162492214E-2</v>
      </c>
      <c r="I56" s="300">
        <f t="shared" si="8"/>
        <v>2.3951802635673671E-2</v>
      </c>
      <c r="J56" s="300">
        <f t="shared" si="8"/>
        <v>2.4645088959060861E-2</v>
      </c>
      <c r="K56" s="300">
        <f t="shared" si="8"/>
        <v>2.487239968058734E-2</v>
      </c>
      <c r="L56" s="300">
        <f t="shared" si="8"/>
        <v>2.5253579215670154E-2</v>
      </c>
      <c r="M56" s="300">
        <f t="shared" si="8"/>
        <v>2.5727673955328205E-2</v>
      </c>
      <c r="N56" s="300">
        <f t="shared" si="8"/>
        <v>2.5021855130129052E-2</v>
      </c>
      <c r="O56" s="300">
        <f t="shared" si="8"/>
        <v>2.5521072113859133E-2</v>
      </c>
      <c r="P56" s="300">
        <f t="shared" si="8"/>
        <v>2.6133460704848812E-2</v>
      </c>
      <c r="Q56" s="300">
        <f t="shared" si="8"/>
        <v>2.6192905906857807E-2</v>
      </c>
      <c r="R56" s="300">
        <f t="shared" si="8"/>
        <v>2.5701258083985903E-2</v>
      </c>
      <c r="S56" s="300">
        <f t="shared" si="8"/>
        <v>2.6179748859744646E-2</v>
      </c>
      <c r="T56" s="300">
        <f t="shared" si="8"/>
        <v>2.6234884773773975E-2</v>
      </c>
      <c r="U56" s="300">
        <f t="shared" si="8"/>
        <v>2.6972318147799674E-2</v>
      </c>
      <c r="V56" s="300">
        <f t="shared" si="8"/>
        <v>2.6841941686373088E-2</v>
      </c>
      <c r="W56" s="300">
        <f t="shared" si="8"/>
        <v>2.6922996163959406E-2</v>
      </c>
      <c r="X56" s="300">
        <f t="shared" si="8"/>
        <v>2.7188496489400266E-2</v>
      </c>
      <c r="Y56" s="300">
        <f t="shared" si="8"/>
        <v>2.7455672931314731E-2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0.16617990963501889</v>
      </c>
      <c r="C57" s="301">
        <f t="shared" si="9"/>
        <v>0.15949875230431237</v>
      </c>
      <c r="D57" s="301">
        <f t="shared" si="9"/>
        <v>0.15849174153476162</v>
      </c>
      <c r="E57" s="301">
        <f t="shared" si="9"/>
        <v>0.1622635869222567</v>
      </c>
      <c r="F57" s="301">
        <f t="shared" si="9"/>
        <v>0.16209422203582544</v>
      </c>
      <c r="G57" s="301">
        <f t="shared" si="9"/>
        <v>0.16043312752726555</v>
      </c>
      <c r="H57" s="301">
        <f t="shared" si="9"/>
        <v>0.14975137342458592</v>
      </c>
      <c r="I57" s="301">
        <f t="shared" si="9"/>
        <v>0.15913039305743759</v>
      </c>
      <c r="J57" s="301">
        <f t="shared" si="9"/>
        <v>0.16459500753904296</v>
      </c>
      <c r="K57" s="301">
        <f t="shared" si="9"/>
        <v>0.16348765098595028</v>
      </c>
      <c r="L57" s="301">
        <f t="shared" si="9"/>
        <v>0.16564074168296744</v>
      </c>
      <c r="M57" s="301">
        <f t="shared" si="9"/>
        <v>0.16830247853225794</v>
      </c>
      <c r="N57" s="301">
        <f t="shared" si="9"/>
        <v>0.16400089608243765</v>
      </c>
      <c r="O57" s="301">
        <f t="shared" si="9"/>
        <v>0.16645993087340813</v>
      </c>
      <c r="P57" s="301">
        <f t="shared" si="9"/>
        <v>0.17023113843388316</v>
      </c>
      <c r="Q57" s="301">
        <f t="shared" si="9"/>
        <v>0.17056141069469583</v>
      </c>
      <c r="R57" s="301">
        <f t="shared" si="9"/>
        <v>0.16763033778714445</v>
      </c>
      <c r="S57" s="301">
        <f t="shared" si="9"/>
        <v>0.17053196043404034</v>
      </c>
      <c r="T57" s="301">
        <f t="shared" si="9"/>
        <v>0.16894589331313606</v>
      </c>
      <c r="U57" s="301">
        <f t="shared" si="9"/>
        <v>0.17269204029935639</v>
      </c>
      <c r="V57" s="301">
        <f t="shared" si="9"/>
        <v>0.17134516792657672</v>
      </c>
      <c r="W57" s="301">
        <f t="shared" si="9"/>
        <v>0.16910292363629506</v>
      </c>
      <c r="X57" s="301">
        <f t="shared" si="9"/>
        <v>0.16957644651543197</v>
      </c>
      <c r="Y57" s="301">
        <f t="shared" si="9"/>
        <v>0.17047885320302403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0.10312295950573219</v>
      </c>
      <c r="C58" s="302">
        <f t="shared" si="10"/>
        <v>8.6474063278339106E-2</v>
      </c>
      <c r="D58" s="302">
        <f t="shared" si="10"/>
        <v>9.0575457878868781E-2</v>
      </c>
      <c r="E58" s="302">
        <f t="shared" si="10"/>
        <v>9.6275632608154971E-2</v>
      </c>
      <c r="F58" s="302">
        <f t="shared" si="10"/>
        <v>0.10100248263070656</v>
      </c>
      <c r="G58" s="302">
        <f t="shared" si="10"/>
        <v>0.1061007840184468</v>
      </c>
      <c r="H58" s="302">
        <f t="shared" si="10"/>
        <v>8.1474988021449521E-2</v>
      </c>
      <c r="I58" s="302">
        <f t="shared" si="10"/>
        <v>6.8250514250547525E-2</v>
      </c>
      <c r="J58" s="302">
        <f t="shared" si="10"/>
        <v>8.2537340253872146E-2</v>
      </c>
      <c r="K58" s="302">
        <f t="shared" si="10"/>
        <v>6.6049977390121958E-2</v>
      </c>
      <c r="L58" s="302">
        <f t="shared" si="10"/>
        <v>8.158444077957655E-2</v>
      </c>
      <c r="M58" s="302">
        <f t="shared" si="10"/>
        <v>7.4863884474620876E-2</v>
      </c>
      <c r="N58" s="302">
        <f t="shared" si="10"/>
        <v>5.6761264356671774E-2</v>
      </c>
      <c r="O58" s="302">
        <f t="shared" si="10"/>
        <v>4.2296626341929988E-2</v>
      </c>
      <c r="P58" s="302">
        <f t="shared" si="10"/>
        <v>4.7947472942201128E-2</v>
      </c>
      <c r="Q58" s="302">
        <f t="shared" si="10"/>
        <v>4.7526454645488839E-2</v>
      </c>
      <c r="R58" s="302">
        <f t="shared" si="10"/>
        <v>6.1293624073630072E-2</v>
      </c>
      <c r="S58" s="302">
        <f t="shared" si="10"/>
        <v>5.1533438517978418E-2</v>
      </c>
      <c r="T58" s="302">
        <f t="shared" si="10"/>
        <v>6.8016482103204171E-2</v>
      </c>
      <c r="U58" s="302">
        <f t="shared" si="10"/>
        <v>4.6564070894021418E-2</v>
      </c>
      <c r="V58" s="302">
        <f t="shared" si="10"/>
        <v>5.5690524267979727E-2</v>
      </c>
      <c r="W58" s="302">
        <f t="shared" si="10"/>
        <v>5.0243111224658778E-2</v>
      </c>
      <c r="X58" s="302">
        <f t="shared" si="10"/>
        <v>6.1565349025312598E-2</v>
      </c>
      <c r="Y58" s="302">
        <f t="shared" si="10"/>
        <v>4.4183000961922854E-2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6.3056950129286693E-2</v>
      </c>
      <c r="C59" s="302">
        <f t="shared" si="11"/>
        <v>7.3024689025973255E-2</v>
      </c>
      <c r="D59" s="302">
        <f t="shared" si="11"/>
        <v>6.791628365589282E-2</v>
      </c>
      <c r="E59" s="302">
        <f t="shared" si="11"/>
        <v>6.5987954314101718E-2</v>
      </c>
      <c r="F59" s="302">
        <f t="shared" si="11"/>
        <v>6.1091739405118875E-2</v>
      </c>
      <c r="G59" s="302">
        <f t="shared" si="11"/>
        <v>5.4332343508818742E-2</v>
      </c>
      <c r="H59" s="302">
        <f t="shared" si="11"/>
        <v>6.8276385403136394E-2</v>
      </c>
      <c r="I59" s="302">
        <f t="shared" si="11"/>
        <v>9.087987880689008E-2</v>
      </c>
      <c r="J59" s="302">
        <f t="shared" si="11"/>
        <v>8.2057667285170832E-2</v>
      </c>
      <c r="K59" s="302">
        <f t="shared" si="11"/>
        <v>9.743767359582832E-2</v>
      </c>
      <c r="L59" s="302">
        <f t="shared" si="11"/>
        <v>8.4056300903390876E-2</v>
      </c>
      <c r="M59" s="302">
        <f t="shared" si="11"/>
        <v>9.3438594057637048E-2</v>
      </c>
      <c r="N59" s="302">
        <f t="shared" si="11"/>
        <v>0.10723963172576589</v>
      </c>
      <c r="O59" s="302">
        <f t="shared" si="11"/>
        <v>0.12416330453147814</v>
      </c>
      <c r="P59" s="302">
        <f t="shared" si="11"/>
        <v>0.12228366549168204</v>
      </c>
      <c r="Q59" s="302">
        <f t="shared" si="11"/>
        <v>0.123034956049207</v>
      </c>
      <c r="R59" s="302">
        <f t="shared" si="11"/>
        <v>0.10633671371351436</v>
      </c>
      <c r="S59" s="302">
        <f t="shared" si="11"/>
        <v>0.1189985219160619</v>
      </c>
      <c r="T59" s="302">
        <f t="shared" si="11"/>
        <v>0.10092941120993189</v>
      </c>
      <c r="U59" s="302">
        <f t="shared" si="11"/>
        <v>0.12612796940533497</v>
      </c>
      <c r="V59" s="302">
        <f t="shared" si="11"/>
        <v>0.115654643658597</v>
      </c>
      <c r="W59" s="302">
        <f t="shared" si="11"/>
        <v>0.11885981241163629</v>
      </c>
      <c r="X59" s="302">
        <f t="shared" si="11"/>
        <v>0.10801109749011939</v>
      </c>
      <c r="Y59" s="302">
        <f t="shared" si="11"/>
        <v>0.12629585224110118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8.3905101529727355E-2</v>
      </c>
      <c r="C60" s="301">
        <f t="shared" si="12"/>
        <v>8.1406142303118781E-2</v>
      </c>
      <c r="D60" s="301">
        <f t="shared" si="12"/>
        <v>8.1378425202998428E-2</v>
      </c>
      <c r="E60" s="301">
        <f t="shared" si="12"/>
        <v>8.3441209167049016E-2</v>
      </c>
      <c r="F60" s="301">
        <f t="shared" si="12"/>
        <v>8.3166861347992851E-2</v>
      </c>
      <c r="G60" s="301">
        <f t="shared" si="12"/>
        <v>8.1805411986753659E-2</v>
      </c>
      <c r="H60" s="301">
        <f t="shared" si="12"/>
        <v>7.7202142556860781E-2</v>
      </c>
      <c r="I60" s="301">
        <f t="shared" si="12"/>
        <v>7.9574057445630897E-2</v>
      </c>
      <c r="J60" s="301">
        <f t="shared" si="12"/>
        <v>8.2334157482733317E-2</v>
      </c>
      <c r="K60" s="301">
        <f t="shared" si="12"/>
        <v>8.1797821391883754E-2</v>
      </c>
      <c r="L60" s="301">
        <f t="shared" si="12"/>
        <v>8.4018647870314364E-2</v>
      </c>
      <c r="M60" s="301">
        <f t="shared" si="12"/>
        <v>8.4557776790655431E-2</v>
      </c>
      <c r="N60" s="301">
        <f t="shared" si="12"/>
        <v>8.0982304565190871E-2</v>
      </c>
      <c r="O60" s="301">
        <f t="shared" si="12"/>
        <v>7.9333201566517367E-2</v>
      </c>
      <c r="P60" s="301">
        <f t="shared" si="12"/>
        <v>8.1334480304246268E-2</v>
      </c>
      <c r="Q60" s="301">
        <f t="shared" si="12"/>
        <v>8.1328273582569624E-2</v>
      </c>
      <c r="R60" s="301">
        <f t="shared" si="12"/>
        <v>8.3124367651387684E-2</v>
      </c>
      <c r="S60" s="301">
        <f t="shared" si="12"/>
        <v>8.2120367837827127E-2</v>
      </c>
      <c r="T60" s="301">
        <f t="shared" si="12"/>
        <v>8.4088991660750192E-2</v>
      </c>
      <c r="U60" s="301">
        <f t="shared" si="12"/>
        <v>8.1337910123333329E-2</v>
      </c>
      <c r="V60" s="301">
        <f t="shared" si="12"/>
        <v>8.3269530953464413E-2</v>
      </c>
      <c r="W60" s="301">
        <f t="shared" si="12"/>
        <v>8.1843126711601696E-2</v>
      </c>
      <c r="X60" s="301">
        <f t="shared" si="12"/>
        <v>8.3603680031178587E-2</v>
      </c>
      <c r="Y60" s="301">
        <f t="shared" si="12"/>
        <v>8.0489754729998961E-2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6.3414208709332398E-2</v>
      </c>
      <c r="C61" s="302">
        <f t="shared" si="13"/>
        <v>6.0859287054232263E-2</v>
      </c>
      <c r="D61" s="302">
        <f t="shared" si="13"/>
        <v>6.1335572383669164E-2</v>
      </c>
      <c r="E61" s="302">
        <f t="shared" si="13"/>
        <v>6.3107535344564383E-2</v>
      </c>
      <c r="F61" s="302">
        <f t="shared" si="13"/>
        <v>6.3283624937097507E-2</v>
      </c>
      <c r="G61" s="302">
        <f t="shared" si="13"/>
        <v>6.2763021072726383E-2</v>
      </c>
      <c r="H61" s="302">
        <f t="shared" si="13"/>
        <v>5.8101135013196109E-2</v>
      </c>
      <c r="I61" s="302">
        <f t="shared" si="13"/>
        <v>5.7939297135964754E-2</v>
      </c>
      <c r="J61" s="302">
        <f t="shared" si="13"/>
        <v>6.0546034044285338E-2</v>
      </c>
      <c r="K61" s="302">
        <f t="shared" si="13"/>
        <v>5.918210177008755E-2</v>
      </c>
      <c r="L61" s="302">
        <f t="shared" si="13"/>
        <v>6.190184627117367E-2</v>
      </c>
      <c r="M61" s="302">
        <f t="shared" si="13"/>
        <v>6.1442091311870055E-2</v>
      </c>
      <c r="N61" s="302">
        <f t="shared" si="13"/>
        <v>5.7797156037993874E-2</v>
      </c>
      <c r="O61" s="302">
        <f t="shared" si="13"/>
        <v>5.5085013344893498E-2</v>
      </c>
      <c r="P61" s="302">
        <f t="shared" si="13"/>
        <v>5.6488450372517172E-2</v>
      </c>
      <c r="Q61" s="302">
        <f t="shared" si="13"/>
        <v>5.6392847869706303E-2</v>
      </c>
      <c r="R61" s="302">
        <f t="shared" si="13"/>
        <v>5.939944033432884E-2</v>
      </c>
      <c r="S61" s="302">
        <f t="shared" si="13"/>
        <v>5.7337041705240489E-2</v>
      </c>
      <c r="T61" s="302">
        <f t="shared" si="13"/>
        <v>6.0430285141636467E-2</v>
      </c>
      <c r="U61" s="302">
        <f t="shared" si="13"/>
        <v>5.5864626969202615E-2</v>
      </c>
      <c r="V61" s="302">
        <f t="shared" si="13"/>
        <v>5.8442077345134534E-2</v>
      </c>
      <c r="W61" s="302">
        <f t="shared" si="13"/>
        <v>5.7301127665877749E-2</v>
      </c>
      <c r="X61" s="302">
        <f t="shared" si="13"/>
        <v>5.9449621105655194E-2</v>
      </c>
      <c r="Y61" s="302">
        <f t="shared" si="13"/>
        <v>5.544244701859867E-2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2.0490892820394971E-2</v>
      </c>
      <c r="C62" s="302">
        <f t="shared" si="14"/>
        <v>2.0546855248886525E-2</v>
      </c>
      <c r="D62" s="302">
        <f t="shared" si="14"/>
        <v>2.0042852819329257E-2</v>
      </c>
      <c r="E62" s="302">
        <f t="shared" si="14"/>
        <v>2.0333673822484639E-2</v>
      </c>
      <c r="F62" s="302">
        <f t="shared" si="14"/>
        <v>1.9883236410895348E-2</v>
      </c>
      <c r="G62" s="302">
        <f t="shared" si="14"/>
        <v>1.9042390914027277E-2</v>
      </c>
      <c r="H62" s="302">
        <f t="shared" si="14"/>
        <v>1.9101007543664669E-2</v>
      </c>
      <c r="I62" s="302">
        <f t="shared" si="14"/>
        <v>2.1634760309666146E-2</v>
      </c>
      <c r="J62" s="302">
        <f t="shared" si="14"/>
        <v>2.1788123438447968E-2</v>
      </c>
      <c r="K62" s="302">
        <f t="shared" si="14"/>
        <v>2.2615719621796208E-2</v>
      </c>
      <c r="L62" s="302">
        <f t="shared" si="14"/>
        <v>2.2116801599140697E-2</v>
      </c>
      <c r="M62" s="302">
        <f t="shared" si="14"/>
        <v>2.3115685478785376E-2</v>
      </c>
      <c r="N62" s="302">
        <f t="shared" si="14"/>
        <v>2.3185148527196997E-2</v>
      </c>
      <c r="O62" s="302">
        <f t="shared" si="14"/>
        <v>2.4248188221623876E-2</v>
      </c>
      <c r="P62" s="302">
        <f t="shared" si="14"/>
        <v>2.4846029931729095E-2</v>
      </c>
      <c r="Q62" s="302">
        <f t="shared" si="14"/>
        <v>2.4935425712863318E-2</v>
      </c>
      <c r="R62" s="302">
        <f t="shared" si="14"/>
        <v>2.3724927317058851E-2</v>
      </c>
      <c r="S62" s="302">
        <f t="shared" si="14"/>
        <v>2.4783326132586641E-2</v>
      </c>
      <c r="T62" s="302">
        <f t="shared" si="14"/>
        <v>2.3658706519113719E-2</v>
      </c>
      <c r="U62" s="302">
        <f t="shared" si="14"/>
        <v>2.5473283154130711E-2</v>
      </c>
      <c r="V62" s="302">
        <f t="shared" si="14"/>
        <v>2.4827453608329886E-2</v>
      </c>
      <c r="W62" s="302">
        <f t="shared" si="14"/>
        <v>2.4541999045723951E-2</v>
      </c>
      <c r="X62" s="302">
        <f t="shared" si="14"/>
        <v>2.4154058925523386E-2</v>
      </c>
      <c r="Y62" s="302">
        <f t="shared" si="14"/>
        <v>2.5047307711400287E-2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0.23739987090716985</v>
      </c>
      <c r="C63" s="301">
        <f t="shared" si="15"/>
        <v>0.22785536043473201</v>
      </c>
      <c r="D63" s="301">
        <f t="shared" si="15"/>
        <v>0.22641677362108792</v>
      </c>
      <c r="E63" s="301">
        <f t="shared" si="15"/>
        <v>0.23180512417465243</v>
      </c>
      <c r="F63" s="301">
        <f t="shared" si="15"/>
        <v>0.23156317433689347</v>
      </c>
      <c r="G63" s="301">
        <f t="shared" si="15"/>
        <v>0.22919018218180784</v>
      </c>
      <c r="H63" s="301">
        <f t="shared" si="15"/>
        <v>0.21393053346369412</v>
      </c>
      <c r="I63" s="301">
        <f t="shared" si="15"/>
        <v>0.2273291329391966</v>
      </c>
      <c r="J63" s="301">
        <f t="shared" si="15"/>
        <v>0.23513572505577568</v>
      </c>
      <c r="K63" s="301">
        <f t="shared" si="15"/>
        <v>0.23355378712278618</v>
      </c>
      <c r="L63" s="301">
        <f t="shared" si="15"/>
        <v>0.23662963097566783</v>
      </c>
      <c r="M63" s="301">
        <f t="shared" si="15"/>
        <v>0.24043211218893992</v>
      </c>
      <c r="N63" s="301">
        <f t="shared" si="15"/>
        <v>0.2342869944034823</v>
      </c>
      <c r="O63" s="301">
        <f t="shared" si="15"/>
        <v>0.23779990124772599</v>
      </c>
      <c r="P63" s="301">
        <f t="shared" si="15"/>
        <v>0.2431873406198331</v>
      </c>
      <c r="Q63" s="301">
        <f t="shared" si="15"/>
        <v>0.24365915813527964</v>
      </c>
      <c r="R63" s="301">
        <f t="shared" si="15"/>
        <v>0.23947191112449204</v>
      </c>
      <c r="S63" s="301">
        <f t="shared" si="15"/>
        <v>0.24361708633434337</v>
      </c>
      <c r="T63" s="301">
        <f t="shared" si="15"/>
        <v>0.24135127616162294</v>
      </c>
      <c r="U63" s="301">
        <f t="shared" si="15"/>
        <v>0.24670291471336628</v>
      </c>
      <c r="V63" s="301">
        <f t="shared" si="15"/>
        <v>0.24477881132368104</v>
      </c>
      <c r="W63" s="301">
        <f t="shared" si="15"/>
        <v>0.24157560519470717</v>
      </c>
      <c r="X63" s="301">
        <f t="shared" si="15"/>
        <v>0.24225206645061723</v>
      </c>
      <c r="Y63" s="301">
        <f t="shared" si="15"/>
        <v>0.24354121886146282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0.14731851357961742</v>
      </c>
      <c r="C64" s="302">
        <f t="shared" si="16"/>
        <v>0.12353437611191305</v>
      </c>
      <c r="D64" s="302">
        <f t="shared" si="16"/>
        <v>0.12939351125552678</v>
      </c>
      <c r="E64" s="302">
        <f t="shared" si="16"/>
        <v>0.13753661801164999</v>
      </c>
      <c r="F64" s="302">
        <f t="shared" si="16"/>
        <v>0.14428926090100938</v>
      </c>
      <c r="G64" s="302">
        <f t="shared" si="16"/>
        <v>0.15157254859778108</v>
      </c>
      <c r="H64" s="302">
        <f t="shared" si="16"/>
        <v>0.11639284003064214</v>
      </c>
      <c r="I64" s="302">
        <f t="shared" si="16"/>
        <v>9.7500734643639328E-2</v>
      </c>
      <c r="J64" s="302">
        <f t="shared" si="16"/>
        <v>0.11791048607696018</v>
      </c>
      <c r="K64" s="302">
        <f t="shared" si="16"/>
        <v>9.4357110557317131E-2</v>
      </c>
      <c r="L64" s="302">
        <f t="shared" si="16"/>
        <v>0.11654920111368081</v>
      </c>
      <c r="M64" s="302">
        <f t="shared" si="16"/>
        <v>0.10694840639231556</v>
      </c>
      <c r="N64" s="302">
        <f t="shared" si="16"/>
        <v>8.1087520509531066E-2</v>
      </c>
      <c r="O64" s="302">
        <f t="shared" si="16"/>
        <v>6.042375191704287E-2</v>
      </c>
      <c r="P64" s="302">
        <f t="shared" si="16"/>
        <v>6.8496389917430178E-2</v>
      </c>
      <c r="Q64" s="302">
        <f t="shared" si="16"/>
        <v>6.7894935207841192E-2</v>
      </c>
      <c r="R64" s="302">
        <f t="shared" si="16"/>
        <v>8.7562320105185762E-2</v>
      </c>
      <c r="S64" s="302">
        <f t="shared" si="16"/>
        <v>7.3619197882826309E-2</v>
      </c>
      <c r="T64" s="302">
        <f t="shared" si="16"/>
        <v>9.7166403004577406E-2</v>
      </c>
      <c r="U64" s="302">
        <f t="shared" si="16"/>
        <v>6.6520101277173477E-2</v>
      </c>
      <c r="V64" s="302">
        <f t="shared" si="16"/>
        <v>7.955789181139962E-2</v>
      </c>
      <c r="W64" s="302">
        <f t="shared" si="16"/>
        <v>7.177587317808394E-2</v>
      </c>
      <c r="X64" s="302">
        <f t="shared" si="16"/>
        <v>8.7950498607589481E-2</v>
      </c>
      <c r="Y64" s="302">
        <f t="shared" si="16"/>
        <v>6.3118572802746922E-2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9.0081357327552417E-2</v>
      </c>
      <c r="C65" s="302">
        <f t="shared" si="17"/>
        <v>0.10432098432281894</v>
      </c>
      <c r="D65" s="302">
        <f t="shared" si="17"/>
        <v>9.702326236556115E-2</v>
      </c>
      <c r="E65" s="302">
        <f t="shared" si="17"/>
        <v>9.4268506163002447E-2</v>
      </c>
      <c r="F65" s="302">
        <f t="shared" si="17"/>
        <v>8.7273913435884101E-2</v>
      </c>
      <c r="G65" s="302">
        <f t="shared" si="17"/>
        <v>7.7617633584026763E-2</v>
      </c>
      <c r="H65" s="302">
        <f t="shared" si="17"/>
        <v>9.7537693433051992E-2</v>
      </c>
      <c r="I65" s="302">
        <f t="shared" si="17"/>
        <v>0.12982839829555726</v>
      </c>
      <c r="J65" s="302">
        <f t="shared" si="17"/>
        <v>0.11722523897881548</v>
      </c>
      <c r="K65" s="302">
        <f t="shared" si="17"/>
        <v>0.13919667656546902</v>
      </c>
      <c r="L65" s="302">
        <f t="shared" si="17"/>
        <v>0.12008042986198701</v>
      </c>
      <c r="M65" s="302">
        <f t="shared" si="17"/>
        <v>0.13348370579662436</v>
      </c>
      <c r="N65" s="302">
        <f t="shared" si="17"/>
        <v>0.15319947389395125</v>
      </c>
      <c r="O65" s="302">
        <f t="shared" si="17"/>
        <v>0.1773761493306831</v>
      </c>
      <c r="P65" s="302">
        <f t="shared" si="17"/>
        <v>0.1746909507024029</v>
      </c>
      <c r="Q65" s="302">
        <f t="shared" si="17"/>
        <v>0.17576422292743846</v>
      </c>
      <c r="R65" s="302">
        <f t="shared" si="17"/>
        <v>0.15190959101930623</v>
      </c>
      <c r="S65" s="302">
        <f t="shared" si="17"/>
        <v>0.16999788845151709</v>
      </c>
      <c r="T65" s="302">
        <f t="shared" si="17"/>
        <v>0.14418487315704553</v>
      </c>
      <c r="U65" s="302">
        <f t="shared" si="17"/>
        <v>0.1801828134361928</v>
      </c>
      <c r="V65" s="302">
        <f t="shared" si="17"/>
        <v>0.16522091951228143</v>
      </c>
      <c r="W65" s="302">
        <f t="shared" si="17"/>
        <v>0.16979973201662321</v>
      </c>
      <c r="X65" s="302">
        <f t="shared" si="17"/>
        <v>0.15430156784302776</v>
      </c>
      <c r="Y65" s="302">
        <f t="shared" si="17"/>
        <v>0.18042264605871591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0.22376916328425828</v>
      </c>
      <c r="C66" s="301">
        <f t="shared" si="18"/>
        <v>0.24242793035927371</v>
      </c>
      <c r="D66" s="301">
        <f t="shared" si="18"/>
        <v>0.25153951275680841</v>
      </c>
      <c r="E66" s="301">
        <f t="shared" si="18"/>
        <v>0.23580454248948976</v>
      </c>
      <c r="F66" s="301">
        <f t="shared" si="18"/>
        <v>0.24224850430833933</v>
      </c>
      <c r="G66" s="301">
        <f t="shared" si="18"/>
        <v>0.25888959105507903</v>
      </c>
      <c r="H66" s="301">
        <f t="shared" si="18"/>
        <v>0.29046499939630022</v>
      </c>
      <c r="I66" s="301">
        <f t="shared" si="18"/>
        <v>0.23151273560892197</v>
      </c>
      <c r="J66" s="301">
        <f t="shared" si="18"/>
        <v>0.21281391604369604</v>
      </c>
      <c r="K66" s="301">
        <f t="shared" si="18"/>
        <v>0.20515868169983006</v>
      </c>
      <c r="L66" s="301">
        <f t="shared" si="18"/>
        <v>0.20375025769980909</v>
      </c>
      <c r="M66" s="301">
        <f t="shared" si="18"/>
        <v>0.1834142941948981</v>
      </c>
      <c r="N66" s="301">
        <f t="shared" si="18"/>
        <v>0.19724809533594787</v>
      </c>
      <c r="O66" s="301">
        <f t="shared" si="18"/>
        <v>0.17874164722037245</v>
      </c>
      <c r="P66" s="301">
        <f t="shared" si="18"/>
        <v>0.15927338270054922</v>
      </c>
      <c r="Q66" s="301">
        <f t="shared" si="18"/>
        <v>0.15726727243376737</v>
      </c>
      <c r="R66" s="301">
        <f t="shared" si="18"/>
        <v>0.17866375816662089</v>
      </c>
      <c r="S66" s="301">
        <f t="shared" si="18"/>
        <v>0.1585178183735122</v>
      </c>
      <c r="T66" s="301">
        <f t="shared" si="18"/>
        <v>0.17482303991732964</v>
      </c>
      <c r="U66" s="301">
        <f t="shared" si="18"/>
        <v>0.14438005807385965</v>
      </c>
      <c r="V66" s="301">
        <f t="shared" si="18"/>
        <v>0.15416348183125991</v>
      </c>
      <c r="W66" s="301">
        <f t="shared" si="18"/>
        <v>0.16462890704973138</v>
      </c>
      <c r="X66" s="301">
        <f t="shared" si="18"/>
        <v>0.16644677956044088</v>
      </c>
      <c r="Y66" s="301">
        <f t="shared" si="18"/>
        <v>0.15560327642581254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9.6427730919505752E-2</v>
      </c>
      <c r="C67" s="301">
        <f t="shared" si="19"/>
        <v>9.6691083524171897E-2</v>
      </c>
      <c r="D67" s="301">
        <f t="shared" si="19"/>
        <v>9.4319307385078877E-2</v>
      </c>
      <c r="E67" s="301">
        <f t="shared" si="19"/>
        <v>9.5687876811692399E-2</v>
      </c>
      <c r="F67" s="301">
        <f t="shared" si="19"/>
        <v>9.3568171345389806E-2</v>
      </c>
      <c r="G67" s="301">
        <f t="shared" si="19"/>
        <v>8.9611251360128361E-2</v>
      </c>
      <c r="H67" s="301">
        <f t="shared" si="19"/>
        <v>8.9887094323127831E-2</v>
      </c>
      <c r="I67" s="301">
        <f t="shared" si="19"/>
        <v>0.10181063675137011</v>
      </c>
      <c r="J67" s="301">
        <f t="shared" si="19"/>
        <v>0.10253234559269628</v>
      </c>
      <c r="K67" s="301">
        <f t="shared" si="19"/>
        <v>0.10642691586727619</v>
      </c>
      <c r="L67" s="301">
        <f t="shared" si="19"/>
        <v>0.10407906634889737</v>
      </c>
      <c r="M67" s="301">
        <f t="shared" si="19"/>
        <v>0.10877969637075467</v>
      </c>
      <c r="N67" s="301">
        <f t="shared" si="19"/>
        <v>0.10910658130445638</v>
      </c>
      <c r="O67" s="301">
        <f t="shared" si="19"/>
        <v>0.11410912104293579</v>
      </c>
      <c r="P67" s="301">
        <f t="shared" si="19"/>
        <v>0.11692249379637215</v>
      </c>
      <c r="Q67" s="301">
        <f t="shared" si="19"/>
        <v>0.11734317982523906</v>
      </c>
      <c r="R67" s="301">
        <f t="shared" si="19"/>
        <v>0.11164671678615926</v>
      </c>
      <c r="S67" s="301">
        <f t="shared" si="19"/>
        <v>0.11662741709452536</v>
      </c>
      <c r="T67" s="301">
        <f t="shared" si="19"/>
        <v>0.11133508950171159</v>
      </c>
      <c r="U67" s="301">
        <f t="shared" si="19"/>
        <v>0.11987427366649743</v>
      </c>
      <c r="V67" s="301">
        <f t="shared" si="19"/>
        <v>0.11683507580390533</v>
      </c>
      <c r="W67" s="301">
        <f t="shared" si="19"/>
        <v>0.11549176021517149</v>
      </c>
      <c r="X67" s="301">
        <f t="shared" si="19"/>
        <v>0.11366615964952177</v>
      </c>
      <c r="Y67" s="301">
        <f t="shared" si="19"/>
        <v>0.11786968334776596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6.5296585738872925E-2</v>
      </c>
      <c r="C68" s="235">
        <f t="shared" si="20"/>
        <v>6.5474916451067067E-2</v>
      </c>
      <c r="D68" s="235">
        <f t="shared" si="20"/>
        <v>6.3868854765876282E-2</v>
      </c>
      <c r="E68" s="235">
        <f t="shared" si="20"/>
        <v>6.4795589327110215E-2</v>
      </c>
      <c r="F68" s="235">
        <f t="shared" si="20"/>
        <v>6.3360218729858239E-2</v>
      </c>
      <c r="G68" s="235">
        <f t="shared" si="20"/>
        <v>6.0680767885005676E-2</v>
      </c>
      <c r="H68" s="235">
        <f t="shared" si="20"/>
        <v>6.0867556514295248E-2</v>
      </c>
      <c r="I68" s="235">
        <f t="shared" si="20"/>
        <v>6.8941650999902598E-2</v>
      </c>
      <c r="J68" s="235">
        <f t="shared" si="20"/>
        <v>6.9430360241391445E-2</v>
      </c>
      <c r="K68" s="235">
        <f t="shared" si="20"/>
        <v>7.2067590625485553E-2</v>
      </c>
      <c r="L68" s="235">
        <f t="shared" si="20"/>
        <v>7.0477730987423853E-2</v>
      </c>
      <c r="M68" s="235">
        <f t="shared" si="20"/>
        <v>7.3660789308117341E-2</v>
      </c>
      <c r="N68" s="235">
        <f t="shared" si="20"/>
        <v>7.3882141297806084E-2</v>
      </c>
      <c r="O68" s="235">
        <f t="shared" si="20"/>
        <v>7.726963949807393E-2</v>
      </c>
      <c r="P68" s="235">
        <f t="shared" si="20"/>
        <v>7.9174730839106477E-2</v>
      </c>
      <c r="Q68" s="235">
        <f t="shared" si="20"/>
        <v>7.9459600773212735E-2</v>
      </c>
      <c r="R68" s="235">
        <f t="shared" si="20"/>
        <v>7.5602208468191115E-2</v>
      </c>
      <c r="S68" s="235">
        <f t="shared" si="20"/>
        <v>7.8974917974301354E-2</v>
      </c>
      <c r="T68" s="235">
        <f t="shared" si="20"/>
        <v>7.539118828236413E-2</v>
      </c>
      <c r="U68" s="235">
        <f t="shared" si="20"/>
        <v>8.1173545345410755E-2</v>
      </c>
      <c r="V68" s="235">
        <f t="shared" si="20"/>
        <v>7.9115535248939592E-2</v>
      </c>
      <c r="W68" s="235">
        <f t="shared" si="20"/>
        <v>7.8205901467477495E-2</v>
      </c>
      <c r="X68" s="235">
        <f t="shared" si="20"/>
        <v>7.6969685674331947E-2</v>
      </c>
      <c r="Y68" s="235">
        <f t="shared" si="20"/>
        <v>7.9816125624235068E-2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25.868121417873954</v>
      </c>
      <c r="C72" s="322">
        <f t="shared" si="21"/>
        <v>27.050993014354049</v>
      </c>
      <c r="D72" s="322">
        <f t="shared" si="21"/>
        <v>27.358143238711232</v>
      </c>
      <c r="E72" s="322">
        <f t="shared" si="21"/>
        <v>30.318407752089225</v>
      </c>
      <c r="F72" s="322">
        <f t="shared" si="21"/>
        <v>29.668429317156551</v>
      </c>
      <c r="G72" s="322">
        <f t="shared" si="21"/>
        <v>29.042527615072661</v>
      </c>
      <c r="H72" s="322">
        <f t="shared" si="21"/>
        <v>27.235529360679934</v>
      </c>
      <c r="I72" s="322">
        <f t="shared" si="21"/>
        <v>25.84724073202467</v>
      </c>
      <c r="J72" s="322">
        <f t="shared" si="21"/>
        <v>27.252915675471101</v>
      </c>
      <c r="K72" s="322">
        <f t="shared" si="21"/>
        <v>28.601577133600902</v>
      </c>
      <c r="L72" s="322">
        <f t="shared" si="21"/>
        <v>28.208621376604416</v>
      </c>
      <c r="M72" s="322">
        <f t="shared" si="21"/>
        <v>26.045680372108176</v>
      </c>
      <c r="N72" s="322">
        <f t="shared" si="21"/>
        <v>25.856605727825052</v>
      </c>
      <c r="O72" s="322">
        <f t="shared" si="21"/>
        <v>26.491190355758473</v>
      </c>
      <c r="P72" s="322">
        <f t="shared" si="21"/>
        <v>24.818192207771894</v>
      </c>
      <c r="Q72" s="322">
        <f t="shared" si="21"/>
        <v>23.987117146307202</v>
      </c>
      <c r="R72" s="322">
        <f t="shared" si="21"/>
        <v>23.737952645081478</v>
      </c>
      <c r="S72" s="322">
        <f t="shared" si="21"/>
        <v>23.500397149372777</v>
      </c>
      <c r="T72" s="322">
        <f t="shared" si="21"/>
        <v>23.00354411998504</v>
      </c>
      <c r="U72" s="322">
        <f t="shared" si="21"/>
        <v>22.716965646440048</v>
      </c>
      <c r="V72" s="322">
        <f t="shared" si="21"/>
        <v>22.967783633906752</v>
      </c>
      <c r="W72" s="322">
        <f t="shared" si="21"/>
        <v>22.928936075544872</v>
      </c>
      <c r="X72" s="322">
        <f t="shared" si="21"/>
        <v>21.739299828770054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0.51966755239080309</v>
      </c>
      <c r="C73" s="334">
        <f>IF(C$6=0,0,C$6/MAE!C$5*1000)</f>
        <v>0.54491454686722862</v>
      </c>
      <c r="D73" s="334">
        <f>IF(D$6=0,0,D$6/MAE!D$5*1000)</f>
        <v>0.53758356700354615</v>
      </c>
      <c r="E73" s="334">
        <f>IF(E$6=0,0,E$6/MAE!E$5*1000)</f>
        <v>0.60439668043928618</v>
      </c>
      <c r="F73" s="334">
        <f>IF(F$6=0,0,F$6/MAE!F$5*1000)</f>
        <v>0.57833764122839382</v>
      </c>
      <c r="G73" s="334">
        <f>IF(G$6=0,0,G$6/MAE!G$5*1000)</f>
        <v>0.54219525880161357</v>
      </c>
      <c r="H73" s="334">
        <f>IF(H$6=0,0,H$6/MAE!H$5*1000)</f>
        <v>0.51002554095494879</v>
      </c>
      <c r="I73" s="334">
        <f>IF(I$6=0,0,I$6/MAE!I$5*1000)</f>
        <v>0.54823417441528766</v>
      </c>
      <c r="J73" s="334">
        <f>IF(J$6=0,0,J$6/MAE!J$5*1000)</f>
        <v>0.5821469517595862</v>
      </c>
      <c r="K73" s="334">
        <f>IF(K$6=0,0,K$6/MAE!K$5*1000)</f>
        <v>0.63416200901440711</v>
      </c>
      <c r="L73" s="334">
        <f>IF(L$6=0,0,L$6/MAE!L$5*1000)</f>
        <v>0.61165145330552828</v>
      </c>
      <c r="M73" s="334">
        <f>IF(M$6=0,0,M$6/MAE!M$5*1000)</f>
        <v>0.59025858388492758</v>
      </c>
      <c r="N73" s="334">
        <f>IF(N$6=0,0,N$6/MAE!N$5*1000)</f>
        <v>0.58773455314587875</v>
      </c>
      <c r="O73" s="334">
        <f>IF(O$6=0,0,O$6/MAE!O$5*1000)</f>
        <v>0.6297680097659788</v>
      </c>
      <c r="P73" s="334">
        <f>IF(P$6=0,0,P$6/MAE!P$5*1000)</f>
        <v>0.60454269259382987</v>
      </c>
      <c r="Q73" s="334">
        <f>IF(Q$6=0,0,Q$6/MAE!Q$5*1000)</f>
        <v>0.58640095849754204</v>
      </c>
      <c r="R73" s="334">
        <f>IF(R$6=0,0,R$6/MAE!R$5*1000)</f>
        <v>0.55213843251014016</v>
      </c>
      <c r="S73" s="334">
        <f>IF(S$6=0,0,S$6/MAE!S$5*1000)</f>
        <v>0.57099804588060254</v>
      </c>
      <c r="T73" s="334">
        <f>IF(T$6=0,0,T$6/MAE!T$5*1000)</f>
        <v>0.53356284238648055</v>
      </c>
      <c r="U73" s="334">
        <f>IF(U$6=0,0,U$6/MAE!U$5*1000)</f>
        <v>0.56732911599453661</v>
      </c>
      <c r="V73" s="334">
        <f>IF(V$6=0,0,V$6/MAE!V$5*1000)</f>
        <v>0.55905057123233159</v>
      </c>
      <c r="W73" s="334">
        <f>IF(W$6=0,0,W$6/MAE!W$5*1000)</f>
        <v>0.5516881640053799</v>
      </c>
      <c r="X73" s="334">
        <f>IF(X$6=0,0,X$6/MAE!X$5*1000)</f>
        <v>0.51479640104287483</v>
      </c>
      <c r="Y73" s="334">
        <f>IF(Y$6=0,0,Y$6/MAE!Y$5*1000)</f>
        <v>0.51025448119658312</v>
      </c>
      <c r="DA73" s="67"/>
    </row>
    <row r="74" spans="1:105" ht="12" customHeight="1" x14ac:dyDescent="0.25">
      <c r="A74" s="173" t="s">
        <v>92</v>
      </c>
      <c r="B74" s="335">
        <f>IF(B$7=0,0,B$7/MAE!B$5*1000)</f>
        <v>0.70674787125149197</v>
      </c>
      <c r="C74" s="335">
        <f>IF(C$7=0,0,C$7/MAE!C$5*1000)</f>
        <v>0.74108378373943096</v>
      </c>
      <c r="D74" s="335">
        <f>IF(D$7=0,0,D$7/MAE!D$5*1000)</f>
        <v>0.73111365112482274</v>
      </c>
      <c r="E74" s="335">
        <f>IF(E$7=0,0,E$7/MAE!E$5*1000)</f>
        <v>0.82197948539742893</v>
      </c>
      <c r="F74" s="335">
        <f>IF(F$7=0,0,F$7/MAE!F$5*1000)</f>
        <v>0.78653919207061551</v>
      </c>
      <c r="G74" s="335">
        <f>IF(G$7=0,0,G$7/MAE!G$5*1000)</f>
        <v>0.7373855519701944</v>
      </c>
      <c r="H74" s="335">
        <f>IF(H$7=0,0,H$7/MAE!H$5*1000)</f>
        <v>0.6936347356987308</v>
      </c>
      <c r="I74" s="335">
        <f>IF(I$7=0,0,I$7/MAE!I$5*1000)</f>
        <v>0.74559847720479111</v>
      </c>
      <c r="J74" s="335">
        <f>IF(J$7=0,0,J$7/MAE!J$5*1000)</f>
        <v>0.79171985439303716</v>
      </c>
      <c r="K74" s="335">
        <f>IF(K$7=0,0,K$7/MAE!K$5*1000)</f>
        <v>0.86246033225959373</v>
      </c>
      <c r="L74" s="335">
        <f>IF(L$7=0,0,L$7/MAE!L$5*1000)</f>
        <v>0.8318459764955185</v>
      </c>
      <c r="M74" s="335">
        <f>IF(M$7=0,0,M$7/MAE!M$5*1000)</f>
        <v>0.80275167408350134</v>
      </c>
      <c r="N74" s="335">
        <f>IF(N$7=0,0,N$7/MAE!N$5*1000)</f>
        <v>0.79931899227839509</v>
      </c>
      <c r="O74" s="335">
        <f>IF(O$7=0,0,O$7/MAE!O$5*1000)</f>
        <v>0.85648449328173093</v>
      </c>
      <c r="P74" s="335">
        <f>IF(P$7=0,0,P$7/MAE!P$5*1000)</f>
        <v>0.82217806192760845</v>
      </c>
      <c r="Q74" s="335">
        <f>IF(Q$7=0,0,Q$7/MAE!Q$5*1000)</f>
        <v>0.79750530355665694</v>
      </c>
      <c r="R74" s="335">
        <f>IF(R$7=0,0,R$7/MAE!R$5*1000)</f>
        <v>0.75090826821379075</v>
      </c>
      <c r="S74" s="335">
        <f>IF(S$7=0,0,S$7/MAE!S$5*1000)</f>
        <v>0.77655734239761964</v>
      </c>
      <c r="T74" s="335">
        <f>IF(T$7=0,0,T$7/MAE!T$5*1000)</f>
        <v>0.72564546564561339</v>
      </c>
      <c r="U74" s="335">
        <f>IF(U$7=0,0,U$7/MAE!U$5*1000)</f>
        <v>0.77156759775256978</v>
      </c>
      <c r="V74" s="335">
        <f>IF(V$7=0,0,V$7/MAE!V$5*1000)</f>
        <v>0.76030877687597065</v>
      </c>
      <c r="W74" s="335">
        <f>IF(W$7=0,0,W$7/MAE!W$5*1000)</f>
        <v>0.75029590304731686</v>
      </c>
      <c r="X74" s="335">
        <f>IF(X$7=0,0,X$7/MAE!X$5*1000)</f>
        <v>0.70012310541830969</v>
      </c>
      <c r="Y74" s="335">
        <f>IF(Y$7=0,0,Y$7/MAE!Y$5*1000)</f>
        <v>0.69394609442735322</v>
      </c>
      <c r="DA74" s="177"/>
    </row>
    <row r="75" spans="1:105" ht="12" customHeight="1" x14ac:dyDescent="0.25">
      <c r="A75" s="173" t="s">
        <v>93</v>
      </c>
      <c r="B75" s="335">
        <f>IF(B$8=0,0,B$8/MAE!B$5*1000)</f>
        <v>0.87304148801654913</v>
      </c>
      <c r="C75" s="335">
        <f>IF(C$8=0,0,C$8/MAE!C$5*1000)</f>
        <v>0.91545643873694427</v>
      </c>
      <c r="D75" s="335">
        <f>IF(D$8=0,0,D$8/MAE!D$5*1000)</f>
        <v>0.90314039256595746</v>
      </c>
      <c r="E75" s="335">
        <f>IF(E$8=0,0,E$8/MAE!E$5*1000)</f>
        <v>1.0153864231380003</v>
      </c>
      <c r="F75" s="335">
        <f>IF(F$8=0,0,F$8/MAE!F$5*1000)</f>
        <v>0.9716072372637018</v>
      </c>
      <c r="G75" s="335">
        <f>IF(G$8=0,0,G$8/MAE!G$5*1000)</f>
        <v>0.9108880347867111</v>
      </c>
      <c r="H75" s="335">
        <f>IF(H$8=0,0,H$8/MAE!H$5*1000)</f>
        <v>0.85684290880431435</v>
      </c>
      <c r="I75" s="335">
        <f>IF(I$8=0,0,I$8/MAE!I$5*1000)</f>
        <v>0.92103341301768349</v>
      </c>
      <c r="J75" s="335">
        <f>IF(J$8=0,0,J$8/MAE!J$5*1000)</f>
        <v>0.97800687895610472</v>
      </c>
      <c r="K75" s="335">
        <f>IF(K$8=0,0,K$8/MAE!K$5*1000)</f>
        <v>1.0653921751442039</v>
      </c>
      <c r="L75" s="335">
        <f>IF(L$8=0,0,L$8/MAE!L$5*1000)</f>
        <v>1.0275744415532875</v>
      </c>
      <c r="M75" s="335">
        <f>IF(M$8=0,0,M$8/MAE!M$5*1000)</f>
        <v>0.9916344209266782</v>
      </c>
      <c r="N75" s="335">
        <f>IF(N$8=0,0,N$8/MAE!N$5*1000)</f>
        <v>0.98739404928507635</v>
      </c>
      <c r="O75" s="335">
        <f>IF(O$8=0,0,O$8/MAE!O$5*1000)</f>
        <v>1.0580102564068445</v>
      </c>
      <c r="P75" s="335">
        <f>IF(P$8=0,0,P$8/MAE!P$5*1000)</f>
        <v>1.0156317235576338</v>
      </c>
      <c r="Q75" s="335">
        <f>IF(Q$8=0,0,Q$8/MAE!Q$5*1000)</f>
        <v>0.98515361027587012</v>
      </c>
      <c r="R75" s="335">
        <f>IF(R$8=0,0,R$8/MAE!R$5*1000)</f>
        <v>0.92759256661703537</v>
      </c>
      <c r="S75" s="335">
        <f>IF(S$8=0,0,S$8/MAE!S$5*1000)</f>
        <v>0.95927671707941209</v>
      </c>
      <c r="T75" s="335">
        <f>IF(T$8=0,0,T$8/MAE!T$5*1000)</f>
        <v>0.89638557520928697</v>
      </c>
      <c r="U75" s="335">
        <f>IF(U$8=0,0,U$8/MAE!U$5*1000)</f>
        <v>0.95311291487082139</v>
      </c>
      <c r="V75" s="335">
        <f>IF(V$8=0,0,V$8/MAE!V$5*1000)</f>
        <v>0.93920495967031725</v>
      </c>
      <c r="W75" s="335">
        <f>IF(W$8=0,0,W$8/MAE!W$5*1000)</f>
        <v>0.92683611552903811</v>
      </c>
      <c r="X75" s="335">
        <f>IF(X$8=0,0,X$8/MAE!X$5*1000)</f>
        <v>0.8648579537520299</v>
      </c>
      <c r="Y75" s="335">
        <f>IF(Y$8=0,0,Y$8/MAE!Y$5*1000)</f>
        <v>0.85722752841025951</v>
      </c>
      <c r="DA75" s="177"/>
    </row>
    <row r="76" spans="1:105" ht="12" customHeight="1" x14ac:dyDescent="0.25">
      <c r="A76" s="173" t="s">
        <v>94</v>
      </c>
      <c r="B76" s="335">
        <f>IF(B$9=0,0,B$9/MAE!B$5*1000)</f>
        <v>0.54045425448643492</v>
      </c>
      <c r="C76" s="335">
        <f>IF(C$9=0,0,C$9/MAE!C$5*1000)</f>
        <v>0.56671112874191787</v>
      </c>
      <c r="D76" s="335">
        <f>IF(D$9=0,0,D$9/MAE!D$5*1000)</f>
        <v>0.5590869096836879</v>
      </c>
      <c r="E76" s="335">
        <f>IF(E$9=0,0,E$9/MAE!E$5*1000)</f>
        <v>0.62857254765685755</v>
      </c>
      <c r="F76" s="335">
        <f>IF(F$9=0,0,F$9/MAE!F$5*1000)</f>
        <v>0.60147114687752956</v>
      </c>
      <c r="G76" s="335">
        <f>IF(G$9=0,0,G$9/MAE!G$5*1000)</f>
        <v>0.56388306915367814</v>
      </c>
      <c r="H76" s="335">
        <f>IF(H$9=0,0,H$9/MAE!H$5*1000)</f>
        <v>0.53042656259314669</v>
      </c>
      <c r="I76" s="335">
        <f>IF(I$9=0,0,I$9/MAE!I$5*1000)</f>
        <v>0.57016354139189884</v>
      </c>
      <c r="J76" s="335">
        <f>IF(J$9=0,0,J$9/MAE!J$5*1000)</f>
        <v>0.6054328298299696</v>
      </c>
      <c r="K76" s="335">
        <f>IF(K$9=0,0,K$9/MAE!K$5*1000)</f>
        <v>0.65952848937498321</v>
      </c>
      <c r="L76" s="335">
        <f>IF(L$9=0,0,L$9/MAE!L$5*1000)</f>
        <v>0.63611751143774942</v>
      </c>
      <c r="M76" s="335">
        <f>IF(M$9=0,0,M$9/MAE!M$5*1000)</f>
        <v>0.6138689272403246</v>
      </c>
      <c r="N76" s="335">
        <f>IF(N$9=0,0,N$9/MAE!N$5*1000)</f>
        <v>0.61124393527171372</v>
      </c>
      <c r="O76" s="335">
        <f>IF(O$9=0,0,O$9/MAE!O$5*1000)</f>
        <v>0.6549587301566181</v>
      </c>
      <c r="P76" s="335">
        <f>IF(P$9=0,0,P$9/MAE!P$5*1000)</f>
        <v>0.62872440029758292</v>
      </c>
      <c r="Q76" s="335">
        <f>IF(Q$9=0,0,Q$9/MAE!Q$5*1000)</f>
        <v>0.60985699683744377</v>
      </c>
      <c r="R76" s="335">
        <f>IF(R$9=0,0,R$9/MAE!R$5*1000)</f>
        <v>0.5742239698105458</v>
      </c>
      <c r="S76" s="335">
        <f>IF(S$9=0,0,S$9/MAE!S$5*1000)</f>
        <v>0.59383796771582642</v>
      </c>
      <c r="T76" s="335">
        <f>IF(T$9=0,0,T$9/MAE!T$5*1000)</f>
        <v>0.55490535608193969</v>
      </c>
      <c r="U76" s="335">
        <f>IF(U$9=0,0,U$9/MAE!U$5*1000)</f>
        <v>0.59002228063431794</v>
      </c>
      <c r="V76" s="335">
        <f>IF(V$9=0,0,V$9/MAE!V$5*1000)</f>
        <v>0.5814125940816246</v>
      </c>
      <c r="W76" s="335">
        <f>IF(W$9=0,0,W$9/MAE!W$5*1000)</f>
        <v>0.57375569056559506</v>
      </c>
      <c r="X76" s="335">
        <f>IF(X$9=0,0,X$9/MAE!X$5*1000)</f>
        <v>0.5353882570845897</v>
      </c>
      <c r="Y76" s="335">
        <f>IF(Y$9=0,0,Y$9/MAE!Y$5*1000)</f>
        <v>0.53066466044444638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0.645899987959487</v>
      </c>
      <c r="C77" s="336">
        <f>IF(C$10=0,0,C$10/MAE!C$5*1000)</f>
        <v>0.65772914858720111</v>
      </c>
      <c r="D77" s="336">
        <f>IF(D$10=0,0,D$10/MAE!D$5*1000)</f>
        <v>0.66108539466475491</v>
      </c>
      <c r="E77" s="336">
        <f>IF(E$10=0,0,E$10/MAE!E$5*1000)</f>
        <v>0.75591071437134028</v>
      </c>
      <c r="F77" s="336">
        <f>IF(F$10=0,0,F$10/MAE!F$5*1000)</f>
        <v>0.74089583676221082</v>
      </c>
      <c r="G77" s="336">
        <f>IF(G$10=0,0,G$10/MAE!G$5*1000)</f>
        <v>0.71302581524716868</v>
      </c>
      <c r="H77" s="336">
        <f>IF(H$10=0,0,H$10/MAE!H$5*1000)</f>
        <v>0.62003840086069373</v>
      </c>
      <c r="I77" s="336">
        <f>IF(I$10=0,0,I$10/MAE!I$5*1000)</f>
        <v>0.6190880086902002</v>
      </c>
      <c r="J77" s="336">
        <f>IF(J$10=0,0,J$10/MAE!J$5*1000)</f>
        <v>0.67165053121576945</v>
      </c>
      <c r="K77" s="336">
        <f>IF(K$10=0,0,K$10/MAE!K$5*1000)</f>
        <v>0.71138985796206922</v>
      </c>
      <c r="L77" s="336">
        <f>IF(L$10=0,0,L$10/MAE!L$5*1000)</f>
        <v>0.71236865449892606</v>
      </c>
      <c r="M77" s="336">
        <f>IF(M$10=0,0,M$10/MAE!M$5*1000)</f>
        <v>0.67009477255829042</v>
      </c>
      <c r="N77" s="336">
        <f>IF(N$10=0,0,N$10/MAE!N$5*1000)</f>
        <v>0.64698024267850363</v>
      </c>
      <c r="O77" s="336">
        <f>IF(O$10=0,0,O$10/MAE!O$5*1000)</f>
        <v>0.67608357945128172</v>
      </c>
      <c r="P77" s="336">
        <f>IF(P$10=0,0,P$10/MAE!P$5*1000)</f>
        <v>0.64858525082719198</v>
      </c>
      <c r="Q77" s="336">
        <f>IF(Q$10=0,0,Q$10/MAE!Q$5*1000)</f>
        <v>0.62829230239</v>
      </c>
      <c r="R77" s="336">
        <f>IF(R$10=0,0,R$10/MAE!R$5*1000)</f>
        <v>0.61009524731667497</v>
      </c>
      <c r="S77" s="336">
        <f>IF(S$10=0,0,S$10/MAE!S$5*1000)</f>
        <v>0.61523449547483799</v>
      </c>
      <c r="T77" s="336">
        <f>IF(T$10=0,0,T$10/MAE!T$5*1000)</f>
        <v>0.6034953293762334</v>
      </c>
      <c r="U77" s="336">
        <f>IF(U$10=0,0,U$10/MAE!U$5*1000)</f>
        <v>0.61272922476841662</v>
      </c>
      <c r="V77" s="336">
        <f>IF(V$10=0,0,V$10/MAE!V$5*1000)</f>
        <v>0.61649990896655915</v>
      </c>
      <c r="W77" s="336">
        <f>IF(W$10=0,0,W$10/MAE!W$5*1000)</f>
        <v>0.61731565800556487</v>
      </c>
      <c r="X77" s="336">
        <f>IF(X$10=0,0,X$10/MAE!X$5*1000)</f>
        <v>0.59105887707653459</v>
      </c>
      <c r="Y77" s="336">
        <f>IF(Y$10=0,0,Y$10/MAE!Y$5*1000)</f>
        <v>0.57050314209684883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4.2987620796499915</v>
      </c>
      <c r="C78" s="349">
        <f>IF(C$16=0,0,C$16/MAE!C$5*1000)</f>
        <v>4.3145996343821409</v>
      </c>
      <c r="D78" s="349">
        <f>IF(D$16=0,0,D$16/MAE!D$5*1000)</f>
        <v>4.3360397670608055</v>
      </c>
      <c r="E78" s="349">
        <f>IF(E$16=0,0,E$16/MAE!E$5*1000)</f>
        <v>4.919573591625551</v>
      </c>
      <c r="F78" s="349">
        <f>IF(F$16=0,0,F$16/MAE!F$5*1000)</f>
        <v>4.8090809691893659</v>
      </c>
      <c r="G78" s="349">
        <f>IF(G$16=0,0,G$16/MAE!G$5*1000)</f>
        <v>4.6593835365830829</v>
      </c>
      <c r="H78" s="349">
        <f>IF(H$16=0,0,H$16/MAE!H$5*1000)</f>
        <v>4.078557927707454</v>
      </c>
      <c r="I78" s="349">
        <f>IF(I$16=0,0,I$16/MAE!I$5*1000)</f>
        <v>4.1130815771372955</v>
      </c>
      <c r="J78" s="349">
        <f>IF(J$16=0,0,J$16/MAE!J$5*1000)</f>
        <v>4.4856938610650676</v>
      </c>
      <c r="K78" s="349">
        <f>IF(K$16=0,0,K$16/MAE!K$5*1000)</f>
        <v>4.6760046600658809</v>
      </c>
      <c r="L78" s="349">
        <f>IF(L$16=0,0,L$16/MAE!L$5*1000)</f>
        <v>4.6724969666747658</v>
      </c>
      <c r="M78" s="349">
        <f>IF(M$16=0,0,M$16/MAE!M$5*1000)</f>
        <v>4.3835525616847866</v>
      </c>
      <c r="N78" s="349">
        <f>IF(N$16=0,0,N$16/MAE!N$5*1000)</f>
        <v>4.2405065090135983</v>
      </c>
      <c r="O78" s="349">
        <f>IF(O$16=0,0,O$16/MAE!O$5*1000)</f>
        <v>4.4097217153738519</v>
      </c>
      <c r="P78" s="349">
        <f>IF(P$16=0,0,P$16/MAE!P$5*1000)</f>
        <v>4.2248291133999389</v>
      </c>
      <c r="Q78" s="349">
        <f>IF(Q$16=0,0,Q$16/MAE!Q$5*1000)</f>
        <v>4.0912765389730819</v>
      </c>
      <c r="R78" s="349">
        <f>IF(R$16=0,0,R$16/MAE!R$5*1000)</f>
        <v>3.9792010202702479</v>
      </c>
      <c r="S78" s="349">
        <f>IF(S$16=0,0,S$16/MAE!S$5*1000)</f>
        <v>4.0075687968610705</v>
      </c>
      <c r="T78" s="349">
        <f>IF(T$16=0,0,T$16/MAE!T$5*1000)</f>
        <v>3.8863543107190108</v>
      </c>
      <c r="U78" s="349">
        <f>IF(U$16=0,0,U$16/MAE!U$5*1000)</f>
        <v>3.9230391468941197</v>
      </c>
      <c r="V78" s="349">
        <f>IF(V$16=0,0,V$16/MAE!V$5*1000)</f>
        <v>3.9354187436530328</v>
      </c>
      <c r="W78" s="349">
        <f>IF(W$16=0,0,W$16/MAE!W$5*1000)</f>
        <v>3.8773501262443544</v>
      </c>
      <c r="X78" s="349">
        <f>IF(X$16=0,0,X$16/MAE!X$5*1000)</f>
        <v>3.6864732146963655</v>
      </c>
      <c r="Y78" s="349">
        <f>IF(Y$16=0,0,Y$16/MAE!Y$5*1000)</f>
        <v>3.5423907349385573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2.1704673539500297</v>
      </c>
      <c r="C79" s="349">
        <f>IF(C$24=0,0,C$24/MAE!C$5*1000)</f>
        <v>2.2021169867671779</v>
      </c>
      <c r="D79" s="349">
        <f>IF(D$24=0,0,D$24/MAE!D$5*1000)</f>
        <v>2.2263626132443788</v>
      </c>
      <c r="E79" s="349">
        <f>IF(E$24=0,0,E$24/MAE!E$5*1000)</f>
        <v>2.5298046028539569</v>
      </c>
      <c r="F79" s="349">
        <f>IF(F$24=0,0,F$24/MAE!F$5*1000)</f>
        <v>2.467430147432685</v>
      </c>
      <c r="G79" s="349">
        <f>IF(G$24=0,0,G$24/MAE!G$5*1000)</f>
        <v>2.3758359366876891</v>
      </c>
      <c r="H79" s="349">
        <f>IF(H$24=0,0,H$24/MAE!H$5*1000)</f>
        <v>2.1026412203147795</v>
      </c>
      <c r="I79" s="349">
        <f>IF(I$24=0,0,I$24/MAE!I$5*1000)</f>
        <v>2.0567698188211816</v>
      </c>
      <c r="J79" s="349">
        <f>IF(J$24=0,0,J$24/MAE!J$5*1000)</f>
        <v>2.2438458510878889</v>
      </c>
      <c r="K79" s="349">
        <f>IF(K$24=0,0,K$24/MAE!K$5*1000)</f>
        <v>2.3395466979004733</v>
      </c>
      <c r="L79" s="349">
        <f>IF(L$24=0,0,L$24/MAE!L$5*1000)</f>
        <v>2.3700502263479493</v>
      </c>
      <c r="M79" s="349">
        <f>IF(M$24=0,0,M$24/MAE!M$5*1000)</f>
        <v>2.2023648272654781</v>
      </c>
      <c r="N79" s="349">
        <f>IF(N$24=0,0,N$24/MAE!N$5*1000)</f>
        <v>2.0939275200727869</v>
      </c>
      <c r="O79" s="349">
        <f>IF(O$24=0,0,O$24/MAE!O$5*1000)</f>
        <v>2.1016309442303687</v>
      </c>
      <c r="P79" s="349">
        <f>IF(P$24=0,0,P$24/MAE!P$5*1000)</f>
        <v>2.0185747653100221</v>
      </c>
      <c r="Q79" s="349">
        <f>IF(Q$24=0,0,Q$24/MAE!Q$5*1000)</f>
        <v>1.9508308257320186</v>
      </c>
      <c r="R79" s="349">
        <f>IF(R$24=0,0,R$24/MAE!R$5*1000)</f>
        <v>1.9732023029609842</v>
      </c>
      <c r="S79" s="349">
        <f>IF(S$24=0,0,S$24/MAE!S$5*1000)</f>
        <v>1.9298612582415156</v>
      </c>
      <c r="T79" s="349">
        <f>IF(T$24=0,0,T$24/MAE!T$5*1000)</f>
        <v>1.9343448296731209</v>
      </c>
      <c r="U79" s="349">
        <f>IF(U$24=0,0,U$24/MAE!U$5*1000)</f>
        <v>1.8477505100249914</v>
      </c>
      <c r="V79" s="349">
        <f>IF(V$24=0,0,V$24/MAE!V$5*1000)</f>
        <v>1.9125165702360716</v>
      </c>
      <c r="W79" s="349">
        <f>IF(W$24=0,0,W$24/MAE!W$5*1000)</f>
        <v>1.8765758205930341</v>
      </c>
      <c r="X79" s="349">
        <f>IF(X$24=0,0,X$24/MAE!X$5*1000)</f>
        <v>1.8174854669863474</v>
      </c>
      <c r="Y79" s="349">
        <f>IF(Y$24=0,0,Y$24/MAE!Y$5*1000)</f>
        <v>1.672501639094599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6.1410886852142745</v>
      </c>
      <c r="C80" s="349">
        <f>IF(C$27=0,0,C$27/MAE!C$5*1000)</f>
        <v>6.1637137634030594</v>
      </c>
      <c r="D80" s="349">
        <f>IF(D$27=0,0,D$27/MAE!D$5*1000)</f>
        <v>6.194342524372578</v>
      </c>
      <c r="E80" s="349">
        <f>IF(E$27=0,0,E$27/MAE!E$5*1000)</f>
        <v>7.0279622737507861</v>
      </c>
      <c r="F80" s="349">
        <f>IF(F$27=0,0,F$27/MAE!F$5*1000)</f>
        <v>6.8701156702705228</v>
      </c>
      <c r="G80" s="349">
        <f>IF(G$27=0,0,G$27/MAE!G$5*1000)</f>
        <v>6.6562621951186873</v>
      </c>
      <c r="H80" s="349">
        <f>IF(H$27=0,0,H$27/MAE!H$5*1000)</f>
        <v>5.8265113252963623</v>
      </c>
      <c r="I80" s="349">
        <f>IF(I$27=0,0,I$27/MAE!I$5*1000)</f>
        <v>5.8758308244818522</v>
      </c>
      <c r="J80" s="349">
        <f>IF(J$27=0,0,J$27/MAE!J$5*1000)</f>
        <v>6.4081340872358119</v>
      </c>
      <c r="K80" s="349">
        <f>IF(K$27=0,0,K$27/MAE!K$5*1000)</f>
        <v>6.6800066572369738</v>
      </c>
      <c r="L80" s="349">
        <f>IF(L$27=0,0,L$27/MAE!L$5*1000)</f>
        <v>6.6749956666782388</v>
      </c>
      <c r="M80" s="349">
        <f>IF(M$27=0,0,M$27/MAE!M$5*1000)</f>
        <v>6.2622179452639823</v>
      </c>
      <c r="N80" s="349">
        <f>IF(N$27=0,0,N$27/MAE!N$5*1000)</f>
        <v>6.057866441447997</v>
      </c>
      <c r="O80" s="349">
        <f>IF(O$27=0,0,O$27/MAE!O$5*1000)</f>
        <v>6.2996024505340777</v>
      </c>
      <c r="P80" s="349">
        <f>IF(P$27=0,0,P$27/MAE!P$5*1000)</f>
        <v>6.0354701619999132</v>
      </c>
      <c r="Q80" s="349">
        <f>IF(Q$27=0,0,Q$27/MAE!Q$5*1000)</f>
        <v>5.8446807699615437</v>
      </c>
      <c r="R80" s="349">
        <f>IF(R$27=0,0,R$27/MAE!R$5*1000)</f>
        <v>5.6845728861003533</v>
      </c>
      <c r="S80" s="349">
        <f>IF(S$27=0,0,S$27/MAE!S$5*1000)</f>
        <v>5.7250982812301023</v>
      </c>
      <c r="T80" s="349">
        <f>IF(T$27=0,0,T$27/MAE!T$5*1000)</f>
        <v>5.551934729598587</v>
      </c>
      <c r="U80" s="349">
        <f>IF(U$27=0,0,U$27/MAE!U$5*1000)</f>
        <v>5.6043416384201716</v>
      </c>
      <c r="V80" s="349">
        <f>IF(V$27=0,0,V$27/MAE!V$5*1000)</f>
        <v>5.6220267766471901</v>
      </c>
      <c r="W80" s="349">
        <f>IF(W$27=0,0,W$27/MAE!W$5*1000)</f>
        <v>5.539071608920505</v>
      </c>
      <c r="X80" s="349">
        <f>IF(X$27=0,0,X$27/MAE!X$5*1000)</f>
        <v>5.2663903067090958</v>
      </c>
      <c r="Y80" s="349">
        <f>IF(Y$27=0,0,Y$27/MAE!Y$5*1000)</f>
        <v>5.0605581927693652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5.7884878854132573</v>
      </c>
      <c r="C81" s="349">
        <f>IF(C$35=0,0,C$35/MAE!C$5*1000)</f>
        <v>6.5579162506330224</v>
      </c>
      <c r="D81" s="349">
        <f>IF(D$35=0,0,D$35/MAE!D$5*1000)</f>
        <v>6.8816540201963941</v>
      </c>
      <c r="E81" s="349">
        <f>IF(E$35=0,0,E$35/MAE!E$5*1000)</f>
        <v>7.1492182689911967</v>
      </c>
      <c r="F81" s="349">
        <f>IF(F$35=0,0,F$35/MAE!F$5*1000)</f>
        <v>7.1871326272588583</v>
      </c>
      <c r="G81" s="349">
        <f>IF(G$35=0,0,G$35/MAE!G$5*1000)</f>
        <v>7.5188080974720002</v>
      </c>
      <c r="H81" s="349">
        <f>IF(H$35=0,0,H$35/MAE!H$5*1000)</f>
        <v>7.9109680193078136</v>
      </c>
      <c r="I81" s="349">
        <f>IF(I$35=0,0,I$35/MAE!I$5*1000)</f>
        <v>5.9839654098133845</v>
      </c>
      <c r="J81" s="349">
        <f>IF(J$35=0,0,J$35/MAE!J$5*1000)</f>
        <v>5.7997997085056339</v>
      </c>
      <c r="K81" s="349">
        <f>IF(K$35=0,0,K$35/MAE!K$5*1000)</f>
        <v>5.8678618592655649</v>
      </c>
      <c r="L81" s="349">
        <f>IF(L$35=0,0,L$35/MAE!L$5*1000)</f>
        <v>5.7475138748394947</v>
      </c>
      <c r="M81" s="349">
        <f>IF(M$35=0,0,M$35/MAE!M$5*1000)</f>
        <v>4.7771500822761315</v>
      </c>
      <c r="N81" s="349">
        <f>IF(N$35=0,0,N$35/MAE!N$5*1000)</f>
        <v>5.1001662316660514</v>
      </c>
      <c r="O81" s="349">
        <f>IF(O$35=0,0,O$35/MAE!O$5*1000)</f>
        <v>4.7350790010167154</v>
      </c>
      <c r="P81" s="349">
        <f>IF(P$35=0,0,P$35/MAE!P$5*1000)</f>
        <v>3.9528774254442429</v>
      </c>
      <c r="Q81" s="349">
        <f>IF(Q$35=0,0,Q$35/MAE!Q$5*1000)</f>
        <v>3.7723884871489872</v>
      </c>
      <c r="R81" s="349">
        <f>IF(R$35=0,0,R$35/MAE!R$5*1000)</f>
        <v>4.241111830751537</v>
      </c>
      <c r="S81" s="349">
        <f>IF(S$35=0,0,S$35/MAE!S$5*1000)</f>
        <v>3.7252316870296758</v>
      </c>
      <c r="T81" s="349">
        <f>IF(T$35=0,0,T$35/MAE!T$5*1000)</f>
        <v>4.0215495119281988</v>
      </c>
      <c r="U81" s="349">
        <f>IF(U$35=0,0,U$35/MAE!U$5*1000)</f>
        <v>3.2798768192948886</v>
      </c>
      <c r="V81" s="349">
        <f>IF(V$35=0,0,V$35/MAE!V$5*1000)</f>
        <v>3.5407934949500923</v>
      </c>
      <c r="W81" s="349">
        <f>IF(W$35=0,0,W$35/MAE!W$5*1000)</f>
        <v>3.7747656859301082</v>
      </c>
      <c r="X81" s="349">
        <f>IF(X$35=0,0,X$35/MAE!X$5*1000)</f>
        <v>3.6184364463976197</v>
      </c>
      <c r="Y81" s="349">
        <f>IF(Y$35=0,0,Y$35/MAE!Y$5*1000)</f>
        <v>3.2332901962945861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2.4944042514758547</v>
      </c>
      <c r="C82" s="349">
        <f>IF(C$46=0,0,C$46/MAE!C$5*1000)</f>
        <v>2.6155898249626977</v>
      </c>
      <c r="D82" s="349">
        <f>IF(D$46=0,0,D$46/MAE!D$5*1000)</f>
        <v>2.5804011216170215</v>
      </c>
      <c r="E82" s="349">
        <f>IF(E$46=0,0,E$46/MAE!E$5*1000)</f>
        <v>2.901104066108573</v>
      </c>
      <c r="F82" s="349">
        <f>IF(F$46=0,0,F$46/MAE!F$5*1000)</f>
        <v>2.7760206778962901</v>
      </c>
      <c r="G82" s="349">
        <f>IF(G$46=0,0,G$46/MAE!G$5*1000)</f>
        <v>2.6025372422477453</v>
      </c>
      <c r="H82" s="349">
        <f>IF(H$46=0,0,H$46/MAE!H$5*1000)</f>
        <v>2.4481225965837545</v>
      </c>
      <c r="I82" s="349">
        <f>IF(I$46=0,0,I$46/MAE!I$5*1000)</f>
        <v>2.631524037193381</v>
      </c>
      <c r="J82" s="349">
        <f>IF(J$46=0,0,J$46/MAE!J$5*1000)</f>
        <v>2.7943053684460124</v>
      </c>
      <c r="K82" s="349">
        <f>IF(K$46=0,0,K$46/MAE!K$5*1000)</f>
        <v>3.0439776432691539</v>
      </c>
      <c r="L82" s="349">
        <f>IF(L$46=0,0,L$46/MAE!L$5*1000)</f>
        <v>2.9359269758665363</v>
      </c>
      <c r="M82" s="349">
        <f>IF(M$46=0,0,M$46/MAE!M$5*1000)</f>
        <v>2.8332412026476517</v>
      </c>
      <c r="N82" s="349">
        <f>IF(N$46=0,0,N$46/MAE!N$5*1000)</f>
        <v>2.8211258551002167</v>
      </c>
      <c r="O82" s="349">
        <f>IF(O$46=0,0,O$46/MAE!O$5*1000)</f>
        <v>3.0228864468766976</v>
      </c>
      <c r="P82" s="349">
        <f>IF(P$46=0,0,P$46/MAE!P$5*1000)</f>
        <v>2.9018049244503819</v>
      </c>
      <c r="Q82" s="349">
        <f>IF(Q$46=0,0,Q$46/MAE!Q$5*1000)</f>
        <v>2.814724600788201</v>
      </c>
      <c r="R82" s="349">
        <f>IF(R$46=0,0,R$46/MAE!R$5*1000)</f>
        <v>2.650264476048672</v>
      </c>
      <c r="S82" s="349">
        <f>IF(S$46=0,0,S$46/MAE!S$5*1000)</f>
        <v>2.7407906202268921</v>
      </c>
      <c r="T82" s="349">
        <f>IF(T$46=0,0,T$46/MAE!T$5*1000)</f>
        <v>2.5611016434551055</v>
      </c>
      <c r="U82" s="349">
        <f>IF(U$46=0,0,U$46/MAE!U$5*1000)</f>
        <v>2.7231797567737752</v>
      </c>
      <c r="V82" s="349">
        <f>IF(V$46=0,0,V$46/MAE!V$5*1000)</f>
        <v>2.6834427419151914</v>
      </c>
      <c r="W82" s="349">
        <f>IF(W$46=0,0,W$46/MAE!W$5*1000)</f>
        <v>2.6481031872258232</v>
      </c>
      <c r="X82" s="349">
        <f>IF(X$46=0,0,X$46/MAE!X$5*1000)</f>
        <v>2.471022725005799</v>
      </c>
      <c r="Y82" s="349">
        <f>IF(Y$46=0,0,Y$46/MAE!Y$5*1000)</f>
        <v>2.4492215097435976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1.6891000080657825</v>
      </c>
      <c r="C83" s="337">
        <f>IF(C$47=0,0,C$47/MAE!C$5*1000)</f>
        <v>1.7711615075332301</v>
      </c>
      <c r="D83" s="337">
        <f>IF(D$47=0,0,D$47/MAE!D$5*1000)</f>
        <v>1.7473332771772878</v>
      </c>
      <c r="E83" s="337">
        <f>IF(E$47=0,0,E$47/MAE!E$5*1000)</f>
        <v>1.9644990977562478</v>
      </c>
      <c r="F83" s="337">
        <f>IF(F$47=0,0,F$47/MAE!F$5*1000)</f>
        <v>1.8797981709063776</v>
      </c>
      <c r="G83" s="337">
        <f>IF(G$47=0,0,G$47/MAE!G$5*1000)</f>
        <v>1.7623228770040913</v>
      </c>
      <c r="H83" s="337">
        <f>IF(H$47=0,0,H$47/MAE!H$5*1000)</f>
        <v>1.6577601225579335</v>
      </c>
      <c r="I83" s="337">
        <f>IF(I$47=0,0,I$47/MAE!I$5*1000)</f>
        <v>1.7819514498577114</v>
      </c>
      <c r="J83" s="337">
        <f>IF(J$47=0,0,J$47/MAE!J$5*1000)</f>
        <v>1.8921797529762221</v>
      </c>
      <c r="K83" s="337">
        <f>IF(K$47=0,0,K$47/MAE!K$5*1000)</f>
        <v>2.0612467521075986</v>
      </c>
      <c r="L83" s="337">
        <f>IF(L$47=0,0,L$47/MAE!L$5*1000)</f>
        <v>1.9880796289064202</v>
      </c>
      <c r="M83" s="337">
        <f>IF(M$47=0,0,M$47/MAE!M$5*1000)</f>
        <v>1.9185453742764271</v>
      </c>
      <c r="N83" s="337">
        <f>IF(N$47=0,0,N$47/MAE!N$5*1000)</f>
        <v>1.9103413978648325</v>
      </c>
      <c r="O83" s="337">
        <f>IF(O$47=0,0,O$47/MAE!O$5*1000)</f>
        <v>2.0469647286643107</v>
      </c>
      <c r="P83" s="337">
        <f>IF(P$47=0,0,P$47/MAE!P$5*1000)</f>
        <v>1.96497368796355</v>
      </c>
      <c r="Q83" s="337">
        <f>IF(Q$47=0,0,Q$47/MAE!Q$5*1000)</f>
        <v>1.9060067521458561</v>
      </c>
      <c r="R83" s="337">
        <f>IF(R$47=0,0,R$47/MAE!R$5*1000)</f>
        <v>1.7946416444814992</v>
      </c>
      <c r="S83" s="337">
        <f>IF(S$47=0,0,S$47/MAE!S$5*1000)</f>
        <v>1.8559419372352197</v>
      </c>
      <c r="T83" s="337">
        <f>IF(T$47=0,0,T$47/MAE!T$5*1000)</f>
        <v>1.7342645259114622</v>
      </c>
      <c r="U83" s="337">
        <f>IF(U$47=0,0,U$47/MAE!U$5*1000)</f>
        <v>1.8440166410114396</v>
      </c>
      <c r="V83" s="337">
        <f>IF(V$47=0,0,V$47/MAE!V$5*1000)</f>
        <v>1.8171084956783672</v>
      </c>
      <c r="W83" s="337">
        <f>IF(W$47=0,0,W$47/MAE!W$5*1000)</f>
        <v>1.7931781154781519</v>
      </c>
      <c r="X83" s="337">
        <f>IF(X$47=0,0,X$47/MAE!X$5*1000)</f>
        <v>1.6732670746004898</v>
      </c>
      <c r="Y83" s="337">
        <f>IF(Y$47=0,0,Y$47/MAE!Y$5*1000)</f>
        <v>1.6585042578463738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36.256516388667507</v>
      </c>
      <c r="C5" s="223">
        <v>36.728888127154178</v>
      </c>
      <c r="D5" s="223">
        <v>38.393718738182272</v>
      </c>
      <c r="E5" s="223">
        <v>38.997699715073352</v>
      </c>
      <c r="F5" s="223">
        <v>44.445128743220067</v>
      </c>
      <c r="G5" s="223">
        <v>42.323002625058017</v>
      </c>
      <c r="H5" s="223">
        <v>27.77125132880667</v>
      </c>
      <c r="I5" s="223">
        <v>18.364418966757231</v>
      </c>
      <c r="J5" s="223">
        <v>14.06015638229003</v>
      </c>
      <c r="K5" s="223">
        <v>9.6340828952652213</v>
      </c>
      <c r="L5" s="223">
        <v>11.507986110195089</v>
      </c>
      <c r="M5" s="223">
        <v>12.31689610647808</v>
      </c>
      <c r="N5" s="223">
        <v>15.65281470485966</v>
      </c>
      <c r="O5" s="223">
        <v>13.82249111401703</v>
      </c>
      <c r="P5" s="223">
        <v>13.504875547645129</v>
      </c>
      <c r="Q5" s="223">
        <v>13.79895514543761</v>
      </c>
      <c r="R5" s="223">
        <v>16.287995351943071</v>
      </c>
      <c r="S5" s="223">
        <v>19.515615699483519</v>
      </c>
      <c r="T5" s="223">
        <v>19.15277758291413</v>
      </c>
      <c r="U5" s="223">
        <v>22.418339743012961</v>
      </c>
      <c r="V5" s="223">
        <v>17.816406838869579</v>
      </c>
      <c r="W5" s="223">
        <v>20.561691724583198</v>
      </c>
      <c r="X5" s="223">
        <v>20.494136783467439</v>
      </c>
      <c r="Y5" s="223">
        <v>18.14087887085687</v>
      </c>
      <c r="DA5" s="89" t="s">
        <v>2596</v>
      </c>
    </row>
    <row r="6" spans="1:105" ht="12" customHeight="1" x14ac:dyDescent="0.25">
      <c r="A6" s="55" t="s">
        <v>91</v>
      </c>
      <c r="B6" s="259">
        <v>0.628956436739039</v>
      </c>
      <c r="C6" s="259">
        <v>0.62902910368306131</v>
      </c>
      <c r="D6" s="259">
        <v>0.64448655655034603</v>
      </c>
      <c r="E6" s="259">
        <v>0.66464528466643935</v>
      </c>
      <c r="F6" s="259">
        <v>0.74441465511073668</v>
      </c>
      <c r="G6" s="259">
        <v>0.68483675010829681</v>
      </c>
      <c r="H6" s="259">
        <v>0.44771359744928763</v>
      </c>
      <c r="I6" s="259">
        <v>0.33717367575492863</v>
      </c>
      <c r="J6" s="259">
        <v>0.26181904566822461</v>
      </c>
      <c r="K6" s="259">
        <v>0.18204603726179791</v>
      </c>
      <c r="L6" s="259">
        <v>0.21412191790579149</v>
      </c>
      <c r="M6" s="259">
        <v>0.23986863279890211</v>
      </c>
      <c r="N6" s="259">
        <v>0.3046698528544754</v>
      </c>
      <c r="O6" s="259">
        <v>0.27712939712666229</v>
      </c>
      <c r="P6" s="259">
        <v>0.2780001788610949</v>
      </c>
      <c r="Q6" s="259">
        <v>0.2851772060703196</v>
      </c>
      <c r="R6" s="259">
        <v>0.32027661697963872</v>
      </c>
      <c r="S6" s="259">
        <v>0.40050694883587618</v>
      </c>
      <c r="T6" s="259">
        <v>0.37828614467635502</v>
      </c>
      <c r="U6" s="259">
        <v>0.47399594741191248</v>
      </c>
      <c r="V6" s="259">
        <v>0.36718929617957491</v>
      </c>
      <c r="W6" s="259">
        <v>0.41655387651327191</v>
      </c>
      <c r="X6" s="259">
        <v>0.41264359760085167</v>
      </c>
      <c r="Y6" s="259">
        <v>0.37638352146248238</v>
      </c>
      <c r="DA6" s="67" t="s">
        <v>2597</v>
      </c>
    </row>
    <row r="7" spans="1:105" ht="12" customHeight="1" x14ac:dyDescent="0.25">
      <c r="A7" s="173" t="s">
        <v>92</v>
      </c>
      <c r="B7" s="224">
        <v>0.22210782761744141</v>
      </c>
      <c r="C7" s="224">
        <v>0.2221334890084912</v>
      </c>
      <c r="D7" s="224">
        <v>0.2275920884858284</v>
      </c>
      <c r="E7" s="224">
        <v>0.23471088248785851</v>
      </c>
      <c r="F7" s="224">
        <v>0.26288040353076819</v>
      </c>
      <c r="G7" s="224">
        <v>0.24184123725289669</v>
      </c>
      <c r="H7" s="224">
        <v>0.15810426400884431</v>
      </c>
      <c r="I7" s="224">
        <v>0.11906852092967291</v>
      </c>
      <c r="J7" s="224">
        <v>9.2458008322075569E-2</v>
      </c>
      <c r="K7" s="224">
        <v>6.4287202579911218E-2</v>
      </c>
      <c r="L7" s="224">
        <v>7.56143848020875E-2</v>
      </c>
      <c r="M7" s="224">
        <v>8.4706504031908006E-2</v>
      </c>
      <c r="N7" s="224">
        <v>0.10759021643673861</v>
      </c>
      <c r="O7" s="224">
        <v>9.7864660840211767E-2</v>
      </c>
      <c r="P7" s="224">
        <v>9.817216614275158E-2</v>
      </c>
      <c r="Q7" s="224">
        <v>0.10070664043870919</v>
      </c>
      <c r="R7" s="224">
        <v>0.1131015432528692</v>
      </c>
      <c r="S7" s="224">
        <v>0.14143384685406271</v>
      </c>
      <c r="T7" s="224">
        <v>0.1335868573783327</v>
      </c>
      <c r="U7" s="224">
        <v>0.16738553583292451</v>
      </c>
      <c r="V7" s="224">
        <v>0.1296681489129286</v>
      </c>
      <c r="W7" s="224">
        <v>0.14710061173342329</v>
      </c>
      <c r="X7" s="224">
        <v>0.1457197473302877</v>
      </c>
      <c r="Y7" s="224">
        <v>0.132914970608243</v>
      </c>
      <c r="DA7" s="177" t="s">
        <v>2598</v>
      </c>
    </row>
    <row r="8" spans="1:105" ht="12" customHeight="1" x14ac:dyDescent="0.25">
      <c r="A8" s="173" t="s">
        <v>93</v>
      </c>
      <c r="B8" s="224">
        <v>1.4702182051550059</v>
      </c>
      <c r="C8" s="224">
        <v>1.4703880678955299</v>
      </c>
      <c r="D8" s="224">
        <v>1.5065206635465651</v>
      </c>
      <c r="E8" s="224">
        <v>1.553642733276408</v>
      </c>
      <c r="F8" s="224">
        <v>1.7401077629516191</v>
      </c>
      <c r="G8" s="224">
        <v>1.600841328198642</v>
      </c>
      <c r="H8" s="224">
        <v>1.0465536930954289</v>
      </c>
      <c r="I8" s="224">
        <v>0.78816090819276619</v>
      </c>
      <c r="J8" s="224">
        <v>0.61201556246644451</v>
      </c>
      <c r="K8" s="224">
        <v>0.42554202886657422</v>
      </c>
      <c r="L8" s="224">
        <v>0.50052105907363009</v>
      </c>
      <c r="M8" s="224">
        <v>0.56070533694674518</v>
      </c>
      <c r="N8" s="224">
        <v>0.71218154082489826</v>
      </c>
      <c r="O8" s="224">
        <v>0.64780430096512709</v>
      </c>
      <c r="P8" s="224">
        <v>0.64983979831263317</v>
      </c>
      <c r="Q8" s="224">
        <v>0.66661647066311136</v>
      </c>
      <c r="R8" s="224">
        <v>0.74866315926470695</v>
      </c>
      <c r="S8" s="224">
        <v>0.93620571008466014</v>
      </c>
      <c r="T8" s="224">
        <v>0.8842634309374845</v>
      </c>
      <c r="U8" s="224">
        <v>1.10799004565054</v>
      </c>
      <c r="V8" s="224">
        <v>0.85832397356520507</v>
      </c>
      <c r="W8" s="224">
        <v>0.97371623359632542</v>
      </c>
      <c r="X8" s="224">
        <v>0.96457575437000487</v>
      </c>
      <c r="Y8" s="224">
        <v>0.87981595075731622</v>
      </c>
      <c r="DA8" s="177" t="s">
        <v>2599</v>
      </c>
    </row>
    <row r="9" spans="1:105" ht="12" customHeight="1" x14ac:dyDescent="0.25">
      <c r="A9" s="173" t="s">
        <v>94</v>
      </c>
      <c r="B9" s="224">
        <v>0.64479223428254728</v>
      </c>
      <c r="C9" s="224">
        <v>0.64486673082707391</v>
      </c>
      <c r="D9" s="224">
        <v>0.66071336978078088</v>
      </c>
      <c r="E9" s="224">
        <v>0.68137965218606511</v>
      </c>
      <c r="F9" s="224">
        <v>0.76315744726320089</v>
      </c>
      <c r="G9" s="224">
        <v>0.70207949617398202</v>
      </c>
      <c r="H9" s="224">
        <v>0.4589860822710376</v>
      </c>
      <c r="I9" s="224">
        <v>0.34566299831268621</v>
      </c>
      <c r="J9" s="224">
        <v>0.26841109745122732</v>
      </c>
      <c r="K9" s="224">
        <v>0.18662957281574261</v>
      </c>
      <c r="L9" s="224">
        <v>0.2195130565340313</v>
      </c>
      <c r="M9" s="224">
        <v>0.24590801944662569</v>
      </c>
      <c r="N9" s="224">
        <v>0.31234079765381412</v>
      </c>
      <c r="O9" s="224">
        <v>0.28410693129263082</v>
      </c>
      <c r="P9" s="224">
        <v>0.28499963747595292</v>
      </c>
      <c r="Q9" s="224">
        <v>0.29235736710463112</v>
      </c>
      <c r="R9" s="224">
        <v>0.32834050720819802</v>
      </c>
      <c r="S9" s="224">
        <v>0.41059086973414449</v>
      </c>
      <c r="T9" s="224">
        <v>0.38781059255651018</v>
      </c>
      <c r="U9" s="224">
        <v>0.48593016641533898</v>
      </c>
      <c r="V9" s="224">
        <v>0.37643434880132842</v>
      </c>
      <c r="W9" s="224">
        <v>0.42704182523135592</v>
      </c>
      <c r="X9" s="224">
        <v>0.42303309373688258</v>
      </c>
      <c r="Y9" s="224">
        <v>0.38586006529991451</v>
      </c>
      <c r="DA9" s="177" t="s">
        <v>2600</v>
      </c>
    </row>
    <row r="10" spans="1:105" ht="12" customHeight="1" x14ac:dyDescent="0.25">
      <c r="A10" s="56" t="s">
        <v>95</v>
      </c>
      <c r="B10" s="260">
        <v>1.2230356128969091</v>
      </c>
      <c r="C10" s="260">
        <v>1.1984731593891751</v>
      </c>
      <c r="D10" s="260">
        <v>1.24583956294427</v>
      </c>
      <c r="E10" s="260">
        <v>1.295516643053739</v>
      </c>
      <c r="F10" s="260">
        <v>1.4711793606436629</v>
      </c>
      <c r="G10" s="260">
        <v>1.380431878217844</v>
      </c>
      <c r="H10" s="260">
        <v>0.86204953055621225</v>
      </c>
      <c r="I10" s="260">
        <v>0.62396761685496294</v>
      </c>
      <c r="J10" s="260">
        <v>0.48815732538716911</v>
      </c>
      <c r="K10" s="260">
        <v>0.33448639026147131</v>
      </c>
      <c r="L10" s="260">
        <v>0.39955220281948928</v>
      </c>
      <c r="M10" s="260">
        <v>0.44058800150641092</v>
      </c>
      <c r="N10" s="260">
        <v>0.5556789818897121</v>
      </c>
      <c r="O10" s="260">
        <v>0.50150155777027172</v>
      </c>
      <c r="P10" s="260">
        <v>0.499490953796911</v>
      </c>
      <c r="Q10" s="260">
        <v>0.51192512304100124</v>
      </c>
      <c r="R10" s="260">
        <v>0.58170941409149868</v>
      </c>
      <c r="S10" s="260">
        <v>0.71933517757273358</v>
      </c>
      <c r="T10" s="260">
        <v>0.7023305075841042</v>
      </c>
      <c r="U10" s="260">
        <v>0.8622922935382249</v>
      </c>
      <c r="V10" s="260">
        <v>0.67298663106970646</v>
      </c>
      <c r="W10" s="260">
        <v>0.78365724510598378</v>
      </c>
      <c r="X10" s="260">
        <v>0.78880198968811266</v>
      </c>
      <c r="Y10" s="260">
        <v>0.71615542965763557</v>
      </c>
      <c r="DA10" s="68" t="s">
        <v>2601</v>
      </c>
    </row>
    <row r="11" spans="1:105" ht="12" customHeight="1" x14ac:dyDescent="0.25">
      <c r="A11" s="37" t="s">
        <v>159</v>
      </c>
      <c r="B11" s="226">
        <v>0</v>
      </c>
      <c r="C11" s="226">
        <v>3.1300700973526892E-2</v>
      </c>
      <c r="D11" s="226">
        <v>0</v>
      </c>
      <c r="E11" s="226">
        <v>0</v>
      </c>
      <c r="F11" s="226">
        <v>3.0388711548581929E-2</v>
      </c>
      <c r="G11" s="226">
        <v>3.1961793975186732E-2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2.535430211478232E-3</v>
      </c>
      <c r="U11" s="226">
        <v>6.1670781921877114E-3</v>
      </c>
      <c r="V11" s="226">
        <v>6.5875274744407629E-3</v>
      </c>
      <c r="W11" s="226">
        <v>1.1203752647709489E-2</v>
      </c>
      <c r="X11" s="226">
        <v>1.382317878954958E-2</v>
      </c>
      <c r="Y11" s="226">
        <v>1.254725025736784E-2</v>
      </c>
      <c r="DA11" s="69" t="s">
        <v>2602</v>
      </c>
    </row>
    <row r="12" spans="1:105" ht="12" customHeight="1" x14ac:dyDescent="0.25">
      <c r="A12" s="37" t="s">
        <v>35</v>
      </c>
      <c r="B12" s="226">
        <v>0.62751519321200566</v>
      </c>
      <c r="C12" s="226">
        <v>0.51771736390941758</v>
      </c>
      <c r="D12" s="226">
        <v>0.61225517442624466</v>
      </c>
      <c r="E12" s="226">
        <v>0.68761127355600071</v>
      </c>
      <c r="F12" s="226">
        <v>0.80292859086253854</v>
      </c>
      <c r="G12" s="226">
        <v>0.78944649170623593</v>
      </c>
      <c r="H12" s="226">
        <v>0.39419540077806581</v>
      </c>
      <c r="I12" s="226">
        <v>0.1906832182492823</v>
      </c>
      <c r="J12" s="226">
        <v>0.1792292024808208</v>
      </c>
      <c r="K12" s="226">
        <v>0.10300058845415461</v>
      </c>
      <c r="L12" s="226">
        <v>0.16199741335769921</v>
      </c>
      <c r="M12" s="226">
        <v>0.1594387348666087</v>
      </c>
      <c r="N12" s="226">
        <v>0.1433275892334733</v>
      </c>
      <c r="O12" s="226">
        <v>9.2309558048125448E-2</v>
      </c>
      <c r="P12" s="226">
        <v>0.105801546819832</v>
      </c>
      <c r="Q12" s="226">
        <v>0.1075175085943811</v>
      </c>
      <c r="R12" s="226">
        <v>0.1701174055544534</v>
      </c>
      <c r="S12" s="226">
        <v>0.16676255033152229</v>
      </c>
      <c r="T12" s="226">
        <v>0.2174901000680958</v>
      </c>
      <c r="U12" s="226">
        <v>0.1671377967311396</v>
      </c>
      <c r="V12" s="226">
        <v>0.1678630975679582</v>
      </c>
      <c r="W12" s="226">
        <v>0.16565370448846359</v>
      </c>
      <c r="X12" s="226">
        <v>0.20285756384140621</v>
      </c>
      <c r="Y12" s="226">
        <v>0.1200275469723299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2.3979420950503861E-2</v>
      </c>
      <c r="U14" s="226">
        <v>3.098855715443247E-2</v>
      </c>
      <c r="V14" s="226">
        <v>2.748054146744567E-2</v>
      </c>
      <c r="W14" s="226">
        <v>6.118902875375283E-2</v>
      </c>
      <c r="X14" s="226">
        <v>7.595040832267988E-2</v>
      </c>
      <c r="Y14" s="226">
        <v>7.4151610350970842E-2</v>
      </c>
      <c r="DA14" s="69" t="s">
        <v>2605</v>
      </c>
    </row>
    <row r="15" spans="1:105" ht="12" customHeight="1" x14ac:dyDescent="0.25">
      <c r="A15" s="37" t="s">
        <v>40</v>
      </c>
      <c r="B15" s="226">
        <v>0.59552041968490288</v>
      </c>
      <c r="C15" s="226">
        <v>0.64945509450623085</v>
      </c>
      <c r="D15" s="226">
        <v>0.63358438851802512</v>
      </c>
      <c r="E15" s="226">
        <v>0.60790536949773866</v>
      </c>
      <c r="F15" s="226">
        <v>0.63786205823254238</v>
      </c>
      <c r="G15" s="226">
        <v>0.55902359253642075</v>
      </c>
      <c r="H15" s="226">
        <v>0.46785412977814639</v>
      </c>
      <c r="I15" s="226">
        <v>0.43328439860568058</v>
      </c>
      <c r="J15" s="226">
        <v>0.3089281229063483</v>
      </c>
      <c r="K15" s="226">
        <v>0.23148580180731659</v>
      </c>
      <c r="L15" s="226">
        <v>0.23755478946179001</v>
      </c>
      <c r="M15" s="226">
        <v>0.28114926663980222</v>
      </c>
      <c r="N15" s="226">
        <v>0.41235139265623888</v>
      </c>
      <c r="O15" s="226">
        <v>0.40919199972214632</v>
      </c>
      <c r="P15" s="226">
        <v>0.39368940697707899</v>
      </c>
      <c r="Q15" s="226">
        <v>0.40440761444662021</v>
      </c>
      <c r="R15" s="226">
        <v>0.41159200853704542</v>
      </c>
      <c r="S15" s="226">
        <v>0.55257262724121126</v>
      </c>
      <c r="T15" s="226">
        <v>0.45832555635402639</v>
      </c>
      <c r="U15" s="226">
        <v>0.65799886146046516</v>
      </c>
      <c r="V15" s="226">
        <v>0.47105546455986191</v>
      </c>
      <c r="W15" s="226">
        <v>0.54561075921605784</v>
      </c>
      <c r="X15" s="226">
        <v>0.49617083873447698</v>
      </c>
      <c r="Y15" s="226">
        <v>0.50942902207696705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5.9438193249182696</v>
      </c>
      <c r="C16" s="261">
        <f t="shared" si="0"/>
        <v>5.8330653859415467</v>
      </c>
      <c r="D16" s="261">
        <f t="shared" si="0"/>
        <v>6.0624825117082342</v>
      </c>
      <c r="E16" s="261">
        <f t="shared" si="0"/>
        <v>6.286956064818007</v>
      </c>
      <c r="F16" s="261">
        <f t="shared" si="0"/>
        <v>7.1481361021617893</v>
      </c>
      <c r="G16" s="261">
        <f t="shared" si="0"/>
        <v>6.7044771278827611</v>
      </c>
      <c r="H16" s="261">
        <f t="shared" si="0"/>
        <v>4.1770044331660774</v>
      </c>
      <c r="I16" s="261">
        <f t="shared" si="0"/>
        <v>3.003239473898462</v>
      </c>
      <c r="J16" s="261">
        <f t="shared" si="0"/>
        <v>2.3485505203732817</v>
      </c>
      <c r="K16" s="261">
        <f t="shared" si="0"/>
        <v>1.6122731733179787</v>
      </c>
      <c r="L16" s="261">
        <f t="shared" si="0"/>
        <v>1.9311213235575857</v>
      </c>
      <c r="M16" s="261">
        <f t="shared" si="0"/>
        <v>2.1276837660297216</v>
      </c>
      <c r="N16" s="261">
        <f t="shared" si="0"/>
        <v>2.6770593492388213</v>
      </c>
      <c r="O16" s="261">
        <f t="shared" si="0"/>
        <v>2.4153513764990722</v>
      </c>
      <c r="P16" s="261">
        <f t="shared" si="0"/>
        <v>2.4056345851018563</v>
      </c>
      <c r="Q16" s="261">
        <f t="shared" si="0"/>
        <v>2.4657079823798522</v>
      </c>
      <c r="R16" s="261">
        <f t="shared" si="0"/>
        <v>2.8093045515684723</v>
      </c>
      <c r="S16" s="261">
        <f t="shared" si="0"/>
        <v>3.470081426913211</v>
      </c>
      <c r="T16" s="261">
        <f t="shared" si="0"/>
        <v>3.3295329006164627</v>
      </c>
      <c r="U16" s="261">
        <f t="shared" si="0"/>
        <v>4.0796106543342505</v>
      </c>
      <c r="V16" s="261">
        <f t="shared" si="0"/>
        <v>3.1859550871296931</v>
      </c>
      <c r="W16" s="261">
        <f t="shared" si="0"/>
        <v>3.6279490710450202</v>
      </c>
      <c r="X16" s="261">
        <f t="shared" si="0"/>
        <v>3.609452104134923</v>
      </c>
      <c r="Y16" s="261">
        <f t="shared" si="0"/>
        <v>3.2618412409726636</v>
      </c>
      <c r="DA16" s="70"/>
    </row>
    <row r="17" spans="1:105" ht="12" customHeight="1" x14ac:dyDescent="0.25">
      <c r="A17" s="169" t="s">
        <v>2556</v>
      </c>
      <c r="B17" s="351">
        <v>3.3423692339144919</v>
      </c>
      <c r="C17" s="351">
        <v>2.8282489432508942</v>
      </c>
      <c r="D17" s="351">
        <v>3.1271919946474291</v>
      </c>
      <c r="E17" s="351">
        <v>3.387866765344294</v>
      </c>
      <c r="F17" s="351">
        <v>4.0739285776592373</v>
      </c>
      <c r="G17" s="351">
        <v>4.0781617800384602</v>
      </c>
      <c r="H17" s="351">
        <v>2.0260194314881459</v>
      </c>
      <c r="I17" s="351">
        <v>1.099567289492277</v>
      </c>
      <c r="J17" s="351">
        <v>1.023222354113273</v>
      </c>
      <c r="K17" s="351">
        <v>0.55807908311614363</v>
      </c>
      <c r="L17" s="351">
        <v>0.83733640937216269</v>
      </c>
      <c r="M17" s="351">
        <v>0.82446948402308162</v>
      </c>
      <c r="N17" s="351">
        <v>0.78298175406388337</v>
      </c>
      <c r="O17" s="351">
        <v>0.50804958097469699</v>
      </c>
      <c r="P17" s="351">
        <v>0.5666445658800654</v>
      </c>
      <c r="Q17" s="351">
        <v>0.57445601110817834</v>
      </c>
      <c r="R17" s="351">
        <v>0.87988609344227042</v>
      </c>
      <c r="S17" s="351">
        <v>0.88535321449705173</v>
      </c>
      <c r="T17" s="351">
        <v>1.160480568770385</v>
      </c>
      <c r="U17" s="351">
        <v>0.92515837437883708</v>
      </c>
      <c r="V17" s="351">
        <v>0.88692973139247722</v>
      </c>
      <c r="W17" s="351">
        <v>0.91638957115939013</v>
      </c>
      <c r="X17" s="351">
        <v>1.129311964525388</v>
      </c>
      <c r="Y17" s="351">
        <v>0.71101139125683543</v>
      </c>
      <c r="DA17" s="170" t="s">
        <v>2607</v>
      </c>
    </row>
    <row r="18" spans="1:105" ht="12" customHeight="1" x14ac:dyDescent="0.25">
      <c r="A18" s="59" t="s">
        <v>28</v>
      </c>
      <c r="B18" s="230">
        <v>0.28356545372586373</v>
      </c>
      <c r="C18" s="230">
        <v>9.6842709126553433E-2</v>
      </c>
      <c r="D18" s="230">
        <v>9.8622154542976348E-2</v>
      </c>
      <c r="E18" s="230">
        <v>9.6423736877530669E-2</v>
      </c>
      <c r="F18" s="230">
        <v>3.9120227003314009E-2</v>
      </c>
      <c r="G18" s="230">
        <v>0.20105352192654921</v>
      </c>
      <c r="H18" s="230">
        <v>0.2069209638533295</v>
      </c>
      <c r="I18" s="230">
        <v>0.25865765924838169</v>
      </c>
      <c r="J18" s="230">
        <v>0.25144417589094947</v>
      </c>
      <c r="K18" s="230">
        <v>8.7260425489568375E-2</v>
      </c>
      <c r="L18" s="230">
        <v>8.8660327651390938E-2</v>
      </c>
      <c r="M18" s="230">
        <v>8.2663289343468338E-2</v>
      </c>
      <c r="N18" s="230">
        <v>0.1221698807837088</v>
      </c>
      <c r="O18" s="230">
        <v>7.6175942474838915E-2</v>
      </c>
      <c r="P18" s="230">
        <v>7.0583205079870134E-2</v>
      </c>
      <c r="Q18" s="230">
        <v>6.9763335349768529E-2</v>
      </c>
      <c r="R18" s="230">
        <v>7.9451248912492459E-2</v>
      </c>
      <c r="S18" s="230">
        <v>7.6625942845705217E-2</v>
      </c>
      <c r="T18" s="230">
        <v>7.1925068135835699E-2</v>
      </c>
      <c r="U18" s="230">
        <v>4.3690753554579062E-2</v>
      </c>
      <c r="V18" s="230">
        <v>6.0302987749569058E-3</v>
      </c>
      <c r="W18" s="230">
        <v>6.2707864837274214E-3</v>
      </c>
      <c r="X18" s="230">
        <v>1.2983238207622779E-2</v>
      </c>
      <c r="Y18" s="230">
        <v>5.8816826009783192E-3</v>
      </c>
      <c r="DA18" s="71" t="s">
        <v>2608</v>
      </c>
    </row>
    <row r="19" spans="1:105" ht="12" customHeight="1" x14ac:dyDescent="0.25">
      <c r="A19" s="59" t="s">
        <v>31</v>
      </c>
      <c r="B19" s="230">
        <v>0.1739620358700629</v>
      </c>
      <c r="C19" s="230">
        <v>0.1782335043017719</v>
      </c>
      <c r="D19" s="230">
        <v>0.1815084724965208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2.5763289230069951E-2</v>
      </c>
      <c r="T19" s="230">
        <v>4.3090426414277308E-2</v>
      </c>
      <c r="U19" s="230">
        <v>4.6813945097681622E-2</v>
      </c>
      <c r="V19" s="230">
        <v>2.550952183317879E-2</v>
      </c>
      <c r="W19" s="230">
        <v>2.652683899878415E-2</v>
      </c>
      <c r="X19" s="230">
        <v>2.7493393980296259E-2</v>
      </c>
      <c r="Y19" s="230">
        <v>3.7272361897789319E-2</v>
      </c>
      <c r="DA19" s="71" t="s">
        <v>2609</v>
      </c>
    </row>
    <row r="20" spans="1:105" ht="12" customHeight="1" x14ac:dyDescent="0.25">
      <c r="A20" s="59" t="s">
        <v>159</v>
      </c>
      <c r="B20" s="230">
        <v>0</v>
      </c>
      <c r="C20" s="230">
        <v>0.14892457871399681</v>
      </c>
      <c r="D20" s="230">
        <v>0</v>
      </c>
      <c r="E20" s="230">
        <v>0</v>
      </c>
      <c r="F20" s="230">
        <v>0.15061290857455659</v>
      </c>
      <c r="G20" s="230">
        <v>0.15441567346844159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1.2339316793655819E-2</v>
      </c>
      <c r="U20" s="230">
        <v>3.040337330370782E-2</v>
      </c>
      <c r="V20" s="230">
        <v>3.3062649393261603E-2</v>
      </c>
      <c r="W20" s="230">
        <v>5.725892922963223E-2</v>
      </c>
      <c r="X20" s="230">
        <v>7.1055288608066675E-2</v>
      </c>
      <c r="Y20" s="230">
        <v>6.4608530756996796E-2</v>
      </c>
      <c r="DA20" s="71" t="s">
        <v>2610</v>
      </c>
    </row>
    <row r="21" spans="1:105" ht="12" customHeight="1" x14ac:dyDescent="0.25">
      <c r="A21" s="59" t="s">
        <v>32</v>
      </c>
      <c r="B21" s="230">
        <v>0.1333968042203495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2.7514449400982159</v>
      </c>
      <c r="C22" s="230">
        <v>2.4042481511085709</v>
      </c>
      <c r="D22" s="230">
        <v>2.8470613676079322</v>
      </c>
      <c r="E22" s="230">
        <v>3.2914430284667642</v>
      </c>
      <c r="F22" s="230">
        <v>3.8841954420813671</v>
      </c>
      <c r="G22" s="230">
        <v>3.72269258464347</v>
      </c>
      <c r="H22" s="230">
        <v>1.819098467634817</v>
      </c>
      <c r="I22" s="230">
        <v>0.84090963024389576</v>
      </c>
      <c r="J22" s="230">
        <v>0.77177817822232408</v>
      </c>
      <c r="K22" s="230">
        <v>0.47081865762657532</v>
      </c>
      <c r="L22" s="230">
        <v>0.74867608172077171</v>
      </c>
      <c r="M22" s="230">
        <v>0.74180619467961328</v>
      </c>
      <c r="N22" s="230">
        <v>0.66081187328017454</v>
      </c>
      <c r="O22" s="230">
        <v>0.43187363849985799</v>
      </c>
      <c r="P22" s="230">
        <v>0.49606136080019531</v>
      </c>
      <c r="Q22" s="230">
        <v>0.50469267575840981</v>
      </c>
      <c r="R22" s="230">
        <v>0.80043484452977798</v>
      </c>
      <c r="S22" s="230">
        <v>0.78296398242127663</v>
      </c>
      <c r="T22" s="230">
        <v>1.0331257574266159</v>
      </c>
      <c r="U22" s="230">
        <v>0.80425030242286855</v>
      </c>
      <c r="V22" s="230">
        <v>0.82232726139107992</v>
      </c>
      <c r="W22" s="230">
        <v>0.82633301644724633</v>
      </c>
      <c r="X22" s="230">
        <v>1.017780043729402</v>
      </c>
      <c r="Y22" s="230">
        <v>0.60324881600107094</v>
      </c>
      <c r="DA22" s="71" t="s">
        <v>2612</v>
      </c>
    </row>
    <row r="23" spans="1:105" ht="12" customHeight="1" x14ac:dyDescent="0.25">
      <c r="A23" s="60" t="s">
        <v>2563</v>
      </c>
      <c r="B23" s="329">
        <v>2.6014500910037781</v>
      </c>
      <c r="C23" s="329">
        <v>3.004816442690653</v>
      </c>
      <c r="D23" s="329">
        <v>2.935290517060805</v>
      </c>
      <c r="E23" s="329">
        <v>2.899089299473713</v>
      </c>
      <c r="F23" s="329">
        <v>3.074207524502552</v>
      </c>
      <c r="G23" s="329">
        <v>2.6263153478443009</v>
      </c>
      <c r="H23" s="329">
        <v>2.1509850016779311</v>
      </c>
      <c r="I23" s="329">
        <v>1.903672184406185</v>
      </c>
      <c r="J23" s="329">
        <v>1.3253281662600089</v>
      </c>
      <c r="K23" s="329">
        <v>1.054194090201835</v>
      </c>
      <c r="L23" s="329">
        <v>1.093784914185423</v>
      </c>
      <c r="M23" s="329">
        <v>1.3032142820066399</v>
      </c>
      <c r="N23" s="329">
        <v>1.894077595174938</v>
      </c>
      <c r="O23" s="329">
        <v>1.907301795524375</v>
      </c>
      <c r="P23" s="329">
        <v>1.838990019221791</v>
      </c>
      <c r="Q23" s="329">
        <v>1.891251971271674</v>
      </c>
      <c r="R23" s="329">
        <v>1.9294184581262019</v>
      </c>
      <c r="S23" s="329">
        <v>2.584728212416159</v>
      </c>
      <c r="T23" s="329">
        <v>2.1690523318460779</v>
      </c>
      <c r="U23" s="329">
        <v>3.1544522799554131</v>
      </c>
      <c r="V23" s="329">
        <v>2.299025355737216</v>
      </c>
      <c r="W23" s="329">
        <v>2.7115594998856301</v>
      </c>
      <c r="X23" s="329">
        <v>2.4801401396095351</v>
      </c>
      <c r="Y23" s="329">
        <v>2.5508298497158282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2.5310133736244151</v>
      </c>
      <c r="C24" s="261">
        <f t="shared" si="1"/>
        <v>2.4537955629048422</v>
      </c>
      <c r="D24" s="261">
        <f t="shared" si="1"/>
        <v>2.572856383102315</v>
      </c>
      <c r="E24" s="261">
        <f t="shared" si="1"/>
        <v>2.680087244674084</v>
      </c>
      <c r="F24" s="261">
        <f t="shared" si="1"/>
        <v>3.0564376580277628</v>
      </c>
      <c r="G24" s="261">
        <f t="shared" si="1"/>
        <v>2.8837671395669977</v>
      </c>
      <c r="H24" s="261">
        <f t="shared" si="1"/>
        <v>1.7796576114685507</v>
      </c>
      <c r="I24" s="261">
        <f t="shared" si="1"/>
        <v>1.2264496761080013</v>
      </c>
      <c r="J24" s="261">
        <f t="shared" si="1"/>
        <v>0.97684161462593599</v>
      </c>
      <c r="K24" s="261">
        <f t="shared" si="1"/>
        <v>0.65184089199723261</v>
      </c>
      <c r="L24" s="261">
        <f t="shared" si="1"/>
        <v>0.80286004853016046</v>
      </c>
      <c r="M24" s="261">
        <f t="shared" si="1"/>
        <v>0.86804729969043937</v>
      </c>
      <c r="N24" s="261">
        <f t="shared" si="1"/>
        <v>1.0558502326201453</v>
      </c>
      <c r="O24" s="261">
        <f t="shared" si="1"/>
        <v>0.90353331815244786</v>
      </c>
      <c r="P24" s="261">
        <f t="shared" si="1"/>
        <v>0.90684284815305838</v>
      </c>
      <c r="Q24" s="261">
        <f t="shared" si="1"/>
        <v>0.92708257557988905</v>
      </c>
      <c r="R24" s="261">
        <f t="shared" si="1"/>
        <v>1.1131522921276111</v>
      </c>
      <c r="S24" s="261">
        <f t="shared" si="1"/>
        <v>1.3213275867396235</v>
      </c>
      <c r="T24" s="261">
        <f t="shared" si="1"/>
        <v>1.3325267960327898</v>
      </c>
      <c r="U24" s="261">
        <f t="shared" si="1"/>
        <v>1.5107860682748555</v>
      </c>
      <c r="V24" s="261">
        <f t="shared" si="1"/>
        <v>1.2251740256974706</v>
      </c>
      <c r="W24" s="261">
        <f t="shared" si="1"/>
        <v>1.382497466252637</v>
      </c>
      <c r="X24" s="261">
        <f t="shared" si="1"/>
        <v>1.4179439371266291</v>
      </c>
      <c r="Y24" s="261">
        <f t="shared" si="1"/>
        <v>1.2068025059623388</v>
      </c>
      <c r="DA24" s="70"/>
    </row>
    <row r="25" spans="1:105" ht="12" customHeight="1" x14ac:dyDescent="0.25">
      <c r="A25" s="169" t="s">
        <v>2566</v>
      </c>
      <c r="B25" s="352">
        <v>1.8064162111763069</v>
      </c>
      <c r="C25" s="352">
        <v>1.7291146835911979</v>
      </c>
      <c r="D25" s="352">
        <v>1.8303675510719759</v>
      </c>
      <c r="E25" s="352">
        <v>1.9143742967300621</v>
      </c>
      <c r="F25" s="352">
        <v>2.198825404984186</v>
      </c>
      <c r="G25" s="352">
        <v>2.0947923602619758</v>
      </c>
      <c r="H25" s="352">
        <v>1.263863538379526</v>
      </c>
      <c r="I25" s="352">
        <v>0.83800450815499605</v>
      </c>
      <c r="J25" s="352">
        <v>0.67520969469571457</v>
      </c>
      <c r="K25" s="352">
        <v>0.4421124683265289</v>
      </c>
      <c r="L25" s="352">
        <v>0.5561782037001699</v>
      </c>
      <c r="M25" s="352">
        <v>0.59170362859687753</v>
      </c>
      <c r="N25" s="352">
        <v>0.70485150207780645</v>
      </c>
      <c r="O25" s="352">
        <v>0.58426291553114262</v>
      </c>
      <c r="P25" s="352">
        <v>0.58656925049784447</v>
      </c>
      <c r="Q25" s="352">
        <v>0.59854059358699352</v>
      </c>
      <c r="R25" s="352">
        <v>0.74417359295863372</v>
      </c>
      <c r="S25" s="352">
        <v>0.85991852608692954</v>
      </c>
      <c r="T25" s="352">
        <v>0.89671749189866157</v>
      </c>
      <c r="U25" s="352">
        <v>0.96471308381301046</v>
      </c>
      <c r="V25" s="352">
        <v>0.80214898524712386</v>
      </c>
      <c r="W25" s="352">
        <v>0.90260134102463385</v>
      </c>
      <c r="X25" s="352">
        <v>0.94255269783160189</v>
      </c>
      <c r="Y25" s="352">
        <v>0.77318514279812556</v>
      </c>
      <c r="DA25" s="170" t="s">
        <v>2614</v>
      </c>
    </row>
    <row r="26" spans="1:105" ht="12" customHeight="1" x14ac:dyDescent="0.25">
      <c r="A26" s="61" t="s">
        <v>2568</v>
      </c>
      <c r="B26" s="263">
        <v>0.72459716244810835</v>
      </c>
      <c r="C26" s="263">
        <v>0.72468087931364433</v>
      </c>
      <c r="D26" s="263">
        <v>0.74248883203033933</v>
      </c>
      <c r="E26" s="263">
        <v>0.76571294794402189</v>
      </c>
      <c r="F26" s="263">
        <v>0.85761225304357691</v>
      </c>
      <c r="G26" s="263">
        <v>0.78897477930502202</v>
      </c>
      <c r="H26" s="263">
        <v>0.51579407308902481</v>
      </c>
      <c r="I26" s="263">
        <v>0.38844516795300532</v>
      </c>
      <c r="J26" s="263">
        <v>0.30163191993022143</v>
      </c>
      <c r="K26" s="263">
        <v>0.20972842367070371</v>
      </c>
      <c r="L26" s="263">
        <v>0.24668184482999059</v>
      </c>
      <c r="M26" s="263">
        <v>0.27634367109356189</v>
      </c>
      <c r="N26" s="263">
        <v>0.35099873054233888</v>
      </c>
      <c r="O26" s="263">
        <v>0.31927040262130518</v>
      </c>
      <c r="P26" s="263">
        <v>0.3202735976552139</v>
      </c>
      <c r="Q26" s="263">
        <v>0.32854198199289553</v>
      </c>
      <c r="R26" s="263">
        <v>0.36897869916897741</v>
      </c>
      <c r="S26" s="263">
        <v>0.46140906065269388</v>
      </c>
      <c r="T26" s="263">
        <v>0.43580930413412822</v>
      </c>
      <c r="U26" s="263">
        <v>0.54607298446184505</v>
      </c>
      <c r="V26" s="263">
        <v>0.42302504045034678</v>
      </c>
      <c r="W26" s="263">
        <v>0.47989612522800318</v>
      </c>
      <c r="X26" s="263">
        <v>0.47539123929502719</v>
      </c>
      <c r="Y26" s="263">
        <v>0.43361736316421329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7.278146112144821</v>
      </c>
      <c r="C27" s="261">
        <f t="shared" si="2"/>
        <v>7.1425290440100575</v>
      </c>
      <c r="D27" s="261">
        <f t="shared" si="2"/>
        <v>7.4234479735202852</v>
      </c>
      <c r="E27" s="261">
        <f t="shared" si="2"/>
        <v>7.6983135487567438</v>
      </c>
      <c r="F27" s="261">
        <f t="shared" si="2"/>
        <v>8.7528197169328017</v>
      </c>
      <c r="G27" s="261">
        <f t="shared" si="2"/>
        <v>8.2095638300605227</v>
      </c>
      <c r="H27" s="261">
        <f t="shared" si="2"/>
        <v>5.114699305917644</v>
      </c>
      <c r="I27" s="261">
        <f t="shared" si="2"/>
        <v>3.6774360904879142</v>
      </c>
      <c r="J27" s="261">
        <f t="shared" si="2"/>
        <v>2.875776147395857</v>
      </c>
      <c r="K27" s="261">
        <f t="shared" si="2"/>
        <v>1.9742120489607902</v>
      </c>
      <c r="L27" s="261">
        <f t="shared" si="2"/>
        <v>2.3646383553766359</v>
      </c>
      <c r="M27" s="261">
        <f t="shared" si="2"/>
        <v>2.6053270604445569</v>
      </c>
      <c r="N27" s="261">
        <f t="shared" si="2"/>
        <v>3.2780318562108013</v>
      </c>
      <c r="O27" s="261">
        <f t="shared" si="2"/>
        <v>2.9575731140804979</v>
      </c>
      <c r="P27" s="261">
        <f t="shared" si="2"/>
        <v>2.9456750021655385</v>
      </c>
      <c r="Q27" s="261">
        <f t="shared" si="2"/>
        <v>3.0192342641385936</v>
      </c>
      <c r="R27" s="261">
        <f t="shared" si="2"/>
        <v>3.4399647570226204</v>
      </c>
      <c r="S27" s="261">
        <f t="shared" si="2"/>
        <v>4.2490792982610746</v>
      </c>
      <c r="T27" s="261">
        <f t="shared" si="2"/>
        <v>4.0769790619793422</v>
      </c>
      <c r="U27" s="261">
        <f t="shared" si="2"/>
        <v>4.9954416175521441</v>
      </c>
      <c r="V27" s="261">
        <f t="shared" si="2"/>
        <v>3.901169494444523</v>
      </c>
      <c r="W27" s="261">
        <f t="shared" si="2"/>
        <v>4.4423866176061448</v>
      </c>
      <c r="X27" s="261">
        <f t="shared" si="2"/>
        <v>4.4197372703692945</v>
      </c>
      <c r="Y27" s="261">
        <f t="shared" si="2"/>
        <v>3.9940913154767297</v>
      </c>
      <c r="DA27" s="70"/>
    </row>
    <row r="28" spans="1:105" ht="12" customHeight="1" x14ac:dyDescent="0.25">
      <c r="A28" s="169" t="s">
        <v>2571</v>
      </c>
      <c r="B28" s="351">
        <v>4.0926970211197862</v>
      </c>
      <c r="C28" s="351">
        <v>3.4631619713276249</v>
      </c>
      <c r="D28" s="351">
        <v>3.8292146873233812</v>
      </c>
      <c r="E28" s="351">
        <v>4.1484082840950549</v>
      </c>
      <c r="F28" s="351">
        <v>4.9884839726439623</v>
      </c>
      <c r="G28" s="351">
        <v>4.9936674857613772</v>
      </c>
      <c r="H28" s="351">
        <v>2.480840120189566</v>
      </c>
      <c r="I28" s="351">
        <v>1.346408925908912</v>
      </c>
      <c r="J28" s="351">
        <v>1.2529253315672739</v>
      </c>
      <c r="K28" s="351">
        <v>0.68336214259119632</v>
      </c>
      <c r="L28" s="351">
        <v>1.0253098890271379</v>
      </c>
      <c r="M28" s="351">
        <v>1.0095544702323449</v>
      </c>
      <c r="N28" s="351">
        <v>0.95875316824148937</v>
      </c>
      <c r="O28" s="351">
        <v>0.62210152772411886</v>
      </c>
      <c r="P28" s="351">
        <v>0.69385048883273315</v>
      </c>
      <c r="Q28" s="351">
        <v>0.70341552380593242</v>
      </c>
      <c r="R28" s="351">
        <v>1.0774115429905351</v>
      </c>
      <c r="S28" s="351">
        <v>1.084105976935166</v>
      </c>
      <c r="T28" s="351">
        <v>1.420996614820879</v>
      </c>
      <c r="U28" s="351">
        <v>1.132846989035311</v>
      </c>
      <c r="V28" s="351">
        <v>1.086036405786706</v>
      </c>
      <c r="W28" s="351">
        <v>1.122109678970681</v>
      </c>
      <c r="X28" s="351">
        <v>1.382830976969863</v>
      </c>
      <c r="Y28" s="351">
        <v>0.87062619337571678</v>
      </c>
      <c r="DA28" s="170" t="s">
        <v>2616</v>
      </c>
    </row>
    <row r="29" spans="1:105" ht="12" customHeight="1" x14ac:dyDescent="0.25">
      <c r="A29" s="59" t="s">
        <v>28</v>
      </c>
      <c r="B29" s="230">
        <v>0.34722300456228211</v>
      </c>
      <c r="C29" s="230">
        <v>0.1185829091345552</v>
      </c>
      <c r="D29" s="230">
        <v>0.1207618218893587</v>
      </c>
      <c r="E29" s="230">
        <v>0.11806988189085391</v>
      </c>
      <c r="F29" s="230">
        <v>4.7902318779568159E-2</v>
      </c>
      <c r="G29" s="230">
        <v>0.24618798603250899</v>
      </c>
      <c r="H29" s="230">
        <v>0.25337260879999518</v>
      </c>
      <c r="I29" s="230">
        <v>0.3167236643857736</v>
      </c>
      <c r="J29" s="230">
        <v>0.30789082762157077</v>
      </c>
      <c r="K29" s="230">
        <v>0.1068495005994715</v>
      </c>
      <c r="L29" s="230">
        <v>0.1085636665119073</v>
      </c>
      <c r="M29" s="230">
        <v>0.1012203542981245</v>
      </c>
      <c r="N29" s="230">
        <v>0.14959577238821481</v>
      </c>
      <c r="O29" s="230">
        <v>9.3276664254904815E-2</v>
      </c>
      <c r="P29" s="230">
        <v>8.642841438351441E-2</v>
      </c>
      <c r="Q29" s="230">
        <v>8.5424492265022647E-2</v>
      </c>
      <c r="R29" s="230">
        <v>9.7287243566317308E-2</v>
      </c>
      <c r="S29" s="230">
        <v>9.3827685117190057E-2</v>
      </c>
      <c r="T29" s="230">
        <v>8.8071512003064095E-2</v>
      </c>
      <c r="U29" s="230">
        <v>5.3498881903566192E-2</v>
      </c>
      <c r="V29" s="230">
        <v>7.3840393162737609E-3</v>
      </c>
      <c r="W29" s="230">
        <v>7.678514061707044E-3</v>
      </c>
      <c r="X29" s="230">
        <v>1.5897842703211571E-2</v>
      </c>
      <c r="Y29" s="230">
        <v>7.2020603277285532E-3</v>
      </c>
      <c r="DA29" s="71" t="s">
        <v>2617</v>
      </c>
    </row>
    <row r="30" spans="1:105" ht="12" customHeight="1" x14ac:dyDescent="0.25">
      <c r="A30" s="59" t="s">
        <v>31</v>
      </c>
      <c r="B30" s="230">
        <v>0.2130147378000769</v>
      </c>
      <c r="C30" s="230">
        <v>0.21824510730829211</v>
      </c>
      <c r="D30" s="230">
        <v>0.22225527244471929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3.1546884771514232E-2</v>
      </c>
      <c r="T30" s="230">
        <v>5.2763787446053839E-2</v>
      </c>
      <c r="U30" s="230">
        <v>5.7323198078793818E-2</v>
      </c>
      <c r="V30" s="230">
        <v>3.1236149183484239E-2</v>
      </c>
      <c r="W30" s="230">
        <v>3.2481843671980593E-2</v>
      </c>
      <c r="X30" s="230">
        <v>3.3665380384036242E-2</v>
      </c>
      <c r="Y30" s="230">
        <v>4.5639626813619542E-2</v>
      </c>
      <c r="DA30" s="71" t="s">
        <v>2618</v>
      </c>
    </row>
    <row r="31" spans="1:105" ht="12" customHeight="1" x14ac:dyDescent="0.25">
      <c r="A31" s="59" t="s">
        <v>159</v>
      </c>
      <c r="B31" s="230">
        <v>0</v>
      </c>
      <c r="C31" s="230">
        <v>0.18235662699673069</v>
      </c>
      <c r="D31" s="230">
        <v>0</v>
      </c>
      <c r="E31" s="230">
        <v>0</v>
      </c>
      <c r="F31" s="230">
        <v>0.18442396968313041</v>
      </c>
      <c r="G31" s="230">
        <v>0.18908041649196941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1.5109367502435699E-2</v>
      </c>
      <c r="U31" s="230">
        <v>3.7228620371887143E-2</v>
      </c>
      <c r="V31" s="230">
        <v>4.0484876808075422E-2</v>
      </c>
      <c r="W31" s="230">
        <v>7.0112974566896608E-2</v>
      </c>
      <c r="X31" s="230">
        <v>8.700647584661228E-2</v>
      </c>
      <c r="Y31" s="230">
        <v>7.9112486641220559E-2</v>
      </c>
      <c r="DA31" s="71" t="s">
        <v>2619</v>
      </c>
    </row>
    <row r="32" spans="1:105" ht="12" customHeight="1" x14ac:dyDescent="0.25">
      <c r="A32" s="59" t="s">
        <v>32</v>
      </c>
      <c r="B32" s="230">
        <v>0.16334302557593819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3.3691162531814891</v>
      </c>
      <c r="C33" s="230">
        <v>2.9439773278880468</v>
      </c>
      <c r="D33" s="230">
        <v>3.4861975929893032</v>
      </c>
      <c r="E33" s="230">
        <v>4.030338402204201</v>
      </c>
      <c r="F33" s="230">
        <v>4.7561576841812636</v>
      </c>
      <c r="G33" s="230">
        <v>4.5583990832368988</v>
      </c>
      <c r="H33" s="230">
        <v>2.227467511389571</v>
      </c>
      <c r="I33" s="230">
        <v>1.029685261523138</v>
      </c>
      <c r="J33" s="230">
        <v>0.94503450394570288</v>
      </c>
      <c r="K33" s="230">
        <v>0.57651264199172481</v>
      </c>
      <c r="L33" s="230">
        <v>0.91674622251523041</v>
      </c>
      <c r="M33" s="230">
        <v>0.90833411593422042</v>
      </c>
      <c r="N33" s="230">
        <v>0.80915739585327462</v>
      </c>
      <c r="O33" s="230">
        <v>0.52882486346921409</v>
      </c>
      <c r="P33" s="230">
        <v>0.6074220744492187</v>
      </c>
      <c r="Q33" s="230">
        <v>0.61799103154090973</v>
      </c>
      <c r="R33" s="230">
        <v>0.9801242994242173</v>
      </c>
      <c r="S33" s="230">
        <v>0.9587314070464612</v>
      </c>
      <c r="T33" s="230">
        <v>1.2650519478693261</v>
      </c>
      <c r="U33" s="230">
        <v>0.9847962886810635</v>
      </c>
      <c r="V33" s="230">
        <v>1.0069313404788729</v>
      </c>
      <c r="W33" s="230">
        <v>1.011836346670097</v>
      </c>
      <c r="X33" s="230">
        <v>1.246261278036003</v>
      </c>
      <c r="Y33" s="230">
        <v>0.7386720195931481</v>
      </c>
      <c r="DA33" s="71" t="s">
        <v>2621</v>
      </c>
    </row>
    <row r="34" spans="1:105" ht="12" customHeight="1" x14ac:dyDescent="0.25">
      <c r="A34" s="60" t="s">
        <v>2578</v>
      </c>
      <c r="B34" s="329">
        <v>3.1854490910250348</v>
      </c>
      <c r="C34" s="329">
        <v>3.679367072682433</v>
      </c>
      <c r="D34" s="329">
        <v>3.594233286196904</v>
      </c>
      <c r="E34" s="329">
        <v>3.5499052646616889</v>
      </c>
      <c r="F34" s="329">
        <v>3.764335744288839</v>
      </c>
      <c r="G34" s="329">
        <v>3.2158963442991451</v>
      </c>
      <c r="H34" s="329">
        <v>2.633859185728078</v>
      </c>
      <c r="I34" s="329">
        <v>2.3310271645790022</v>
      </c>
      <c r="J34" s="329">
        <v>1.622850815828583</v>
      </c>
      <c r="K34" s="329">
        <v>1.290849906369594</v>
      </c>
      <c r="L34" s="329">
        <v>1.339328466349498</v>
      </c>
      <c r="M34" s="329">
        <v>1.595772590212212</v>
      </c>
      <c r="N34" s="329">
        <v>2.3192786879693119</v>
      </c>
      <c r="O34" s="329">
        <v>2.3354715863563791</v>
      </c>
      <c r="P34" s="329">
        <v>2.2518245133328052</v>
      </c>
      <c r="Q34" s="329">
        <v>2.3158187403326611</v>
      </c>
      <c r="R34" s="329">
        <v>2.3625532140320851</v>
      </c>
      <c r="S34" s="329">
        <v>3.1649733213259088</v>
      </c>
      <c r="T34" s="329">
        <v>2.655982447158463</v>
      </c>
      <c r="U34" s="329">
        <v>3.8625946285168329</v>
      </c>
      <c r="V34" s="329">
        <v>2.815133088657817</v>
      </c>
      <c r="W34" s="329">
        <v>3.3202769386354638</v>
      </c>
      <c r="X34" s="329">
        <v>3.036906293399432</v>
      </c>
      <c r="Y34" s="329">
        <v>3.1234651221010128</v>
      </c>
      <c r="DA34" s="72" t="s">
        <v>2622</v>
      </c>
    </row>
    <row r="35" spans="1:105" ht="12" customHeight="1" x14ac:dyDescent="0.25">
      <c r="A35" s="39" t="s">
        <v>2580</v>
      </c>
      <c r="B35" s="228">
        <v>9.9003627790383177</v>
      </c>
      <c r="C35" s="228">
        <v>10.7198020475912</v>
      </c>
      <c r="D35" s="228">
        <v>11.477339805699749</v>
      </c>
      <c r="E35" s="228">
        <v>11.12443019498847</v>
      </c>
      <c r="F35" s="228">
        <v>12.914494348896</v>
      </c>
      <c r="G35" s="228">
        <v>12.931234874591951</v>
      </c>
      <c r="H35" s="228">
        <v>9.1607232194638151</v>
      </c>
      <c r="I35" s="228">
        <v>4.8047806908262016</v>
      </c>
      <c r="J35" s="228">
        <v>3.4661102780319091</v>
      </c>
      <c r="K35" s="228">
        <v>2.3462696879174452</v>
      </c>
      <c r="L35" s="228">
        <v>2.8164397656947999</v>
      </c>
      <c r="M35" s="228">
        <v>2.6978938527045102</v>
      </c>
      <c r="N35" s="228">
        <v>3.5424048288547372</v>
      </c>
      <c r="O35" s="228">
        <v>2.9114755201701228</v>
      </c>
      <c r="P35" s="228">
        <v>2.601189254435087</v>
      </c>
      <c r="Q35" s="228">
        <v>2.621925448867318</v>
      </c>
      <c r="R35" s="228">
        <v>3.5673185068990709</v>
      </c>
      <c r="S35" s="228">
        <v>3.7827061493205161</v>
      </c>
      <c r="T35" s="228">
        <v>4.0697191917537578</v>
      </c>
      <c r="U35" s="228">
        <v>3.9011218075014389</v>
      </c>
      <c r="V35" s="228">
        <v>3.3549288078319481</v>
      </c>
      <c r="W35" s="228">
        <v>4.1127943724490157</v>
      </c>
      <c r="X35" s="228">
        <v>4.1041117016312647</v>
      </c>
      <c r="Y35" s="228">
        <v>3.348674622183704</v>
      </c>
      <c r="DA35" s="92" t="s">
        <v>2623</v>
      </c>
    </row>
    <row r="36" spans="1:105" ht="12" customHeight="1" x14ac:dyDescent="0.25">
      <c r="A36" s="64" t="s">
        <v>28</v>
      </c>
      <c r="B36" s="229">
        <v>0.25463708994623302</v>
      </c>
      <c r="C36" s="229">
        <v>7.7378853225959165E-2</v>
      </c>
      <c r="D36" s="229">
        <v>7.1628409151397551E-2</v>
      </c>
      <c r="E36" s="229">
        <v>7.8732801182910608E-2</v>
      </c>
      <c r="F36" s="229">
        <v>2.973256120123512E-2</v>
      </c>
      <c r="G36" s="229">
        <v>0.13094699120295941</v>
      </c>
      <c r="H36" s="229">
        <v>0.1119858045682125</v>
      </c>
      <c r="I36" s="229">
        <v>0.24726878381882919</v>
      </c>
      <c r="J36" s="229">
        <v>0.27057982906842237</v>
      </c>
      <c r="K36" s="229">
        <v>0.1083448978397803</v>
      </c>
      <c r="L36" s="229">
        <v>0.1038209832434514</v>
      </c>
      <c r="M36" s="229">
        <v>0.12320097269873501</v>
      </c>
      <c r="N36" s="229">
        <v>0.17269083159213319</v>
      </c>
      <c r="O36" s="229">
        <v>0.1441654400611552</v>
      </c>
      <c r="P36" s="229">
        <v>0.16223889334065389</v>
      </c>
      <c r="Q36" s="229">
        <v>0.16488837895876979</v>
      </c>
      <c r="R36" s="229">
        <v>0.1335809813708895</v>
      </c>
      <c r="S36" s="229">
        <v>0.17354860700805599</v>
      </c>
      <c r="T36" s="229">
        <v>0.12183766406091311</v>
      </c>
      <c r="U36" s="229">
        <v>0.1228693465593655</v>
      </c>
      <c r="V36" s="229">
        <v>1.3987634879226231E-2</v>
      </c>
      <c r="W36" s="229">
        <v>1.3210476385728059E-2</v>
      </c>
      <c r="X36" s="229">
        <v>2.4993670293010899E-2</v>
      </c>
      <c r="Y36" s="229">
        <v>1.4467901926627341E-2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0.1577721233056526</v>
      </c>
      <c r="C38" s="229">
        <v>0.14383088467191271</v>
      </c>
      <c r="D38" s="229">
        <v>0.13314202816889209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5.8932390332879107E-2</v>
      </c>
      <c r="T38" s="229">
        <v>7.3720711907026698E-2</v>
      </c>
      <c r="U38" s="229">
        <v>0.13296480519072251</v>
      </c>
      <c r="V38" s="229">
        <v>5.9760637548073418E-2</v>
      </c>
      <c r="W38" s="229">
        <v>5.6440313029428223E-2</v>
      </c>
      <c r="X38" s="229">
        <v>5.3454320529058137E-2</v>
      </c>
      <c r="Y38" s="229">
        <v>9.2597301953019698E-2</v>
      </c>
      <c r="DA38" s="73" t="s">
        <v>2626</v>
      </c>
    </row>
    <row r="39" spans="1:105" ht="12" customHeight="1" x14ac:dyDescent="0.25">
      <c r="A39" s="64" t="s">
        <v>159</v>
      </c>
      <c r="B39" s="229">
        <v>0</v>
      </c>
      <c r="C39" s="229">
        <v>0.1224645945607819</v>
      </c>
      <c r="D39" s="229">
        <v>0</v>
      </c>
      <c r="E39" s="229">
        <v>0</v>
      </c>
      <c r="F39" s="229">
        <v>0.1178099470142705</v>
      </c>
      <c r="G39" s="229">
        <v>0.10350564321883921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2.1512020643838069E-2</v>
      </c>
      <c r="U39" s="229">
        <v>8.7996337185804741E-2</v>
      </c>
      <c r="V39" s="229">
        <v>7.8928149161887382E-2</v>
      </c>
      <c r="W39" s="229">
        <v>0.124144789830647</v>
      </c>
      <c r="X39" s="229">
        <v>0.14077716945793389</v>
      </c>
      <c r="Y39" s="229">
        <v>0.1635620881578416</v>
      </c>
      <c r="DA39" s="73" t="s">
        <v>2627</v>
      </c>
    </row>
    <row r="40" spans="1:105" ht="12" customHeight="1" x14ac:dyDescent="0.25">
      <c r="A40" s="64" t="s">
        <v>32</v>
      </c>
      <c r="B40" s="229">
        <v>0.1195198300616208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0.61397424339441209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2.4893847388703798</v>
      </c>
      <c r="C42" s="229">
        <v>1.9355192901878711</v>
      </c>
      <c r="D42" s="229">
        <v>2.0833896498306612</v>
      </c>
      <c r="E42" s="229">
        <v>2.7078271686995299</v>
      </c>
      <c r="F42" s="229">
        <v>2.9743692592091171</v>
      </c>
      <c r="G42" s="229">
        <v>2.4428897502388511</v>
      </c>
      <c r="H42" s="229">
        <v>0.99192204917679039</v>
      </c>
      <c r="I42" s="229">
        <v>0.80994612164626134</v>
      </c>
      <c r="J42" s="229">
        <v>0.83677594439328307</v>
      </c>
      <c r="K42" s="229">
        <v>0.5889896417972188</v>
      </c>
      <c r="L42" s="229">
        <v>0.88330892526099558</v>
      </c>
      <c r="M42" s="229">
        <v>1.1139219553866311</v>
      </c>
      <c r="N42" s="229">
        <v>0.94112177680099651</v>
      </c>
      <c r="O42" s="229">
        <v>0.82349862000332597</v>
      </c>
      <c r="P42" s="229">
        <v>1.1488196483744799</v>
      </c>
      <c r="Q42" s="229">
        <v>1.20185664527356</v>
      </c>
      <c r="R42" s="229">
        <v>1.355915863505248</v>
      </c>
      <c r="S42" s="229">
        <v>1.7866930144175741</v>
      </c>
      <c r="T42" s="229">
        <v>1.7632639382326249</v>
      </c>
      <c r="U42" s="229">
        <v>2.2788099160395889</v>
      </c>
      <c r="V42" s="229">
        <v>1.921821287434867</v>
      </c>
      <c r="W42" s="229">
        <v>1.7539387589208171</v>
      </c>
      <c r="X42" s="229">
        <v>1.9740756729719111</v>
      </c>
      <c r="Y42" s="229">
        <v>1.495076117667115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1.955018564638791</v>
      </c>
      <c r="C44" s="229">
        <v>2.5387871080293229</v>
      </c>
      <c r="D44" s="229">
        <v>3.5841844099383748</v>
      </c>
      <c r="E44" s="229">
        <v>2.5931366241168812</v>
      </c>
      <c r="F44" s="229">
        <v>3.733547828282032</v>
      </c>
      <c r="G44" s="229">
        <v>5.0504483334209214</v>
      </c>
      <c r="H44" s="229">
        <v>4.4395050318127831</v>
      </c>
      <c r="I44" s="229">
        <v>2.5252486042694149</v>
      </c>
      <c r="J44" s="229">
        <v>1.398375903738893</v>
      </c>
      <c r="K44" s="229">
        <v>0.58376854333839556</v>
      </c>
      <c r="L44" s="229">
        <v>0.62453068041235626</v>
      </c>
      <c r="M44" s="229">
        <v>0.57023003981174603</v>
      </c>
      <c r="N44" s="229">
        <v>1.39837590365844</v>
      </c>
      <c r="O44" s="229">
        <v>0.65165656299741193</v>
      </c>
      <c r="P44" s="229">
        <v>0.19007667991960181</v>
      </c>
      <c r="Q44" s="229">
        <v>0.19007667992609259</v>
      </c>
      <c r="R44" s="229">
        <v>0.24437732055256389</v>
      </c>
      <c r="S44" s="229">
        <v>0.12218866028070011</v>
      </c>
      <c r="T44" s="229">
        <v>0.44804137954102607</v>
      </c>
      <c r="U44" s="229">
        <v>0.23078994155204219</v>
      </c>
      <c r="V44" s="229">
        <v>0.16290192188376651</v>
      </c>
      <c r="W44" s="229">
        <v>0.36656598084783321</v>
      </c>
      <c r="X44" s="229">
        <v>0.58376854335439421</v>
      </c>
      <c r="Y44" s="229">
        <v>0.57023003976207209</v>
      </c>
      <c r="DA44" s="73" t="s">
        <v>2632</v>
      </c>
    </row>
    <row r="45" spans="1:105" ht="12" customHeight="1" x14ac:dyDescent="0.25">
      <c r="A45" s="64" t="s">
        <v>39</v>
      </c>
      <c r="B45" s="229">
        <v>4.9240304322156394</v>
      </c>
      <c r="C45" s="229">
        <v>5.9018213169153499</v>
      </c>
      <c r="D45" s="229">
        <v>5.6049953086104276</v>
      </c>
      <c r="E45" s="229">
        <v>5.7447336009891456</v>
      </c>
      <c r="F45" s="229">
        <v>6.0590347531893487</v>
      </c>
      <c r="G45" s="229">
        <v>5.2034441565103764</v>
      </c>
      <c r="H45" s="229">
        <v>3.0033360905116169</v>
      </c>
      <c r="I45" s="229">
        <v>1.222317181091696</v>
      </c>
      <c r="J45" s="229">
        <v>0.96037860083131066</v>
      </c>
      <c r="K45" s="229">
        <v>1.065166604942051</v>
      </c>
      <c r="L45" s="229">
        <v>1.204779176777997</v>
      </c>
      <c r="M45" s="229">
        <v>0.89054088480739779</v>
      </c>
      <c r="N45" s="229">
        <v>1.0302163168031679</v>
      </c>
      <c r="O45" s="229">
        <v>1.2921548971082299</v>
      </c>
      <c r="P45" s="229">
        <v>1.1000540328003521</v>
      </c>
      <c r="Q45" s="229">
        <v>1.0651037447088949</v>
      </c>
      <c r="R45" s="229">
        <v>1.8334443414703701</v>
      </c>
      <c r="S45" s="229">
        <v>1.641343477281306</v>
      </c>
      <c r="T45" s="229">
        <v>1.6413434773683291</v>
      </c>
      <c r="U45" s="229">
        <v>1.047691460973915</v>
      </c>
      <c r="V45" s="229">
        <v>1.117529176924128</v>
      </c>
      <c r="W45" s="229">
        <v>1.798494053434563</v>
      </c>
      <c r="X45" s="229">
        <v>1.3270423250249559</v>
      </c>
      <c r="Y45" s="229">
        <v>1.0127411727170279</v>
      </c>
      <c r="DA45" s="73" t="s">
        <v>2633</v>
      </c>
    </row>
    <row r="46" spans="1:105" ht="12" customHeight="1" x14ac:dyDescent="0.25">
      <c r="A46" s="39" t="s">
        <v>2592</v>
      </c>
      <c r="B46" s="228">
        <v>3.9439113918460662</v>
      </c>
      <c r="C46" s="228">
        <v>3.9443670545463729</v>
      </c>
      <c r="D46" s="228">
        <v>4.0412939971630717</v>
      </c>
      <c r="E46" s="228">
        <v>4.1677005856295084</v>
      </c>
      <c r="F46" s="228">
        <v>4.6678995031360717</v>
      </c>
      <c r="G46" s="228">
        <v>4.2943124555820349</v>
      </c>
      <c r="H46" s="228">
        <v>2.8074166255766539</v>
      </c>
      <c r="I46" s="228">
        <v>2.1142690068250571</v>
      </c>
      <c r="J46" s="228">
        <v>1.6417529998848071</v>
      </c>
      <c r="K46" s="228">
        <v>1.141531270305026</v>
      </c>
      <c r="L46" s="228">
        <v>1.342665122644993</v>
      </c>
      <c r="M46" s="228">
        <v>1.5041115380692811</v>
      </c>
      <c r="N46" s="228">
        <v>1.9104517153123319</v>
      </c>
      <c r="O46" s="228">
        <v>1.737757533749134</v>
      </c>
      <c r="P46" s="228">
        <v>1.7432178260708819</v>
      </c>
      <c r="Q46" s="228">
        <v>1.7882218322573951</v>
      </c>
      <c r="R46" s="228">
        <v>2.0083149236804898</v>
      </c>
      <c r="S46" s="228">
        <v>2.5114043290770871</v>
      </c>
      <c r="T46" s="228">
        <v>2.3720673614564212</v>
      </c>
      <c r="U46" s="228">
        <v>2.9722217748164068</v>
      </c>
      <c r="V46" s="228">
        <v>2.3024838662513329</v>
      </c>
      <c r="W46" s="228">
        <v>2.61202761103146</v>
      </c>
      <c r="X46" s="228">
        <v>2.587507958083878</v>
      </c>
      <c r="Y46" s="228">
        <v>2.360136841424719</v>
      </c>
      <c r="DA46" s="92" t="s">
        <v>2634</v>
      </c>
    </row>
    <row r="47" spans="1:105" ht="12" customHeight="1" x14ac:dyDescent="0.25">
      <c r="A47" s="39" t="s">
        <v>2594</v>
      </c>
      <c r="B47" s="228">
        <v>2.4701530904046689</v>
      </c>
      <c r="C47" s="228">
        <v>2.4704384813568279</v>
      </c>
      <c r="D47" s="228">
        <v>2.5311458256808201</v>
      </c>
      <c r="E47" s="228">
        <v>2.6103168805360162</v>
      </c>
      <c r="F47" s="228">
        <v>2.9236017845656588</v>
      </c>
      <c r="G47" s="228">
        <v>2.689616507422095</v>
      </c>
      <c r="H47" s="228">
        <v>1.7583429658331149</v>
      </c>
      <c r="I47" s="228">
        <v>1.324210308566578</v>
      </c>
      <c r="J47" s="228">
        <v>1.0282637826830969</v>
      </c>
      <c r="K47" s="228">
        <v>0.7149645909812532</v>
      </c>
      <c r="L47" s="228">
        <v>0.84093887325588823</v>
      </c>
      <c r="M47" s="228">
        <v>0.94205609480898045</v>
      </c>
      <c r="N47" s="228">
        <v>1.1965553329631831</v>
      </c>
      <c r="O47" s="228">
        <v>1.0883934033708531</v>
      </c>
      <c r="P47" s="228">
        <v>1.091813297129361</v>
      </c>
      <c r="Q47" s="228">
        <v>1.1200002348967859</v>
      </c>
      <c r="R47" s="228">
        <v>1.257849079847889</v>
      </c>
      <c r="S47" s="228">
        <v>1.572944356090533</v>
      </c>
      <c r="T47" s="228">
        <v>1.4856747379425721</v>
      </c>
      <c r="U47" s="228">
        <v>1.861563831684929</v>
      </c>
      <c r="V47" s="228">
        <v>1.4420931589858621</v>
      </c>
      <c r="W47" s="228">
        <v>1.6359667940185609</v>
      </c>
      <c r="X47" s="228">
        <v>1.620609629395303</v>
      </c>
      <c r="Y47" s="228">
        <v>1.4782024070511199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0.99999999999999967</v>
      </c>
      <c r="F51" s="232">
        <f t="shared" si="3"/>
        <v>1</v>
      </c>
      <c r="G51" s="232">
        <f t="shared" si="3"/>
        <v>1</v>
      </c>
      <c r="H51" s="232">
        <f t="shared" si="3"/>
        <v>0.99999999999999989</v>
      </c>
      <c r="I51" s="232">
        <f t="shared" si="3"/>
        <v>0.99999999999999989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1.0000000000000004</v>
      </c>
      <c r="M51" s="232">
        <f t="shared" si="3"/>
        <v>1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0.99999999999999967</v>
      </c>
      <c r="Q51" s="232">
        <f t="shared" si="3"/>
        <v>0.99999999999999978</v>
      </c>
      <c r="R51" s="232">
        <f t="shared" si="3"/>
        <v>0.99999999999999956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0.99999999999999967</v>
      </c>
      <c r="Y51" s="232">
        <f t="shared" si="3"/>
        <v>0.99999999999999978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1.7347403981029692E-2</v>
      </c>
      <c r="C52" s="233">
        <f t="shared" si="4"/>
        <v>1.7126276774439338E-2</v>
      </c>
      <c r="D52" s="233">
        <f t="shared" si="4"/>
        <v>1.6786249879707768E-2</v>
      </c>
      <c r="E52" s="233">
        <f t="shared" si="4"/>
        <v>1.7043192022157688E-2</v>
      </c>
      <c r="F52" s="233">
        <f t="shared" si="4"/>
        <v>1.6749071859180838E-2</v>
      </c>
      <c r="G52" s="233">
        <f t="shared" si="4"/>
        <v>1.6181194802630288E-2</v>
      </c>
      <c r="H52" s="233">
        <f t="shared" si="4"/>
        <v>1.6121477284132369E-2</v>
      </c>
      <c r="I52" s="233">
        <f t="shared" si="4"/>
        <v>1.8360160284148993E-2</v>
      </c>
      <c r="J52" s="233">
        <f t="shared" si="4"/>
        <v>1.8621346630113455E-2</v>
      </c>
      <c r="K52" s="233">
        <f t="shared" si="4"/>
        <v>1.8896042232651587E-2</v>
      </c>
      <c r="L52" s="233">
        <f t="shared" si="4"/>
        <v>1.8606376116156224E-2</v>
      </c>
      <c r="M52" s="233">
        <f t="shared" si="4"/>
        <v>1.9474763018642583E-2</v>
      </c>
      <c r="N52" s="233">
        <f t="shared" si="4"/>
        <v>1.9464221521761572E-2</v>
      </c>
      <c r="O52" s="233">
        <f t="shared" si="4"/>
        <v>2.0049164426348052E-2</v>
      </c>
      <c r="P52" s="233">
        <f t="shared" si="4"/>
        <v>2.0585171472355428E-2</v>
      </c>
      <c r="Q52" s="233">
        <f t="shared" si="4"/>
        <v>2.0666579684086341E-2</v>
      </c>
      <c r="R52" s="233">
        <f t="shared" si="4"/>
        <v>1.9663353903243311E-2</v>
      </c>
      <c r="S52" s="233">
        <f t="shared" si="4"/>
        <v>2.0522383459645376E-2</v>
      </c>
      <c r="T52" s="233">
        <f t="shared" si="4"/>
        <v>1.9750980923718225E-2</v>
      </c>
      <c r="U52" s="233">
        <f t="shared" si="4"/>
        <v>2.1143222595671519E-2</v>
      </c>
      <c r="V52" s="233">
        <f t="shared" si="4"/>
        <v>2.0609615591988383E-2</v>
      </c>
      <c r="W52" s="233">
        <f t="shared" si="4"/>
        <v>2.025873561829776E-2</v>
      </c>
      <c r="X52" s="233">
        <f t="shared" si="4"/>
        <v>2.0134714721613944E-2</v>
      </c>
      <c r="Y52" s="233">
        <f t="shared" si="4"/>
        <v>2.0747810739596445E-2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6.1260112592301996E-3</v>
      </c>
      <c r="C53" s="233">
        <f t="shared" si="5"/>
        <v>6.04792304737003E-3</v>
      </c>
      <c r="D53" s="233">
        <f t="shared" si="5"/>
        <v>5.9278469490763276E-3</v>
      </c>
      <c r="E53" s="233">
        <f t="shared" si="5"/>
        <v>6.0185827421287185E-3</v>
      </c>
      <c r="F53" s="233">
        <f t="shared" si="5"/>
        <v>5.9147180121706718E-3</v>
      </c>
      <c r="G53" s="233">
        <f t="shared" si="5"/>
        <v>5.7141795773655883E-3</v>
      </c>
      <c r="H53" s="233">
        <f t="shared" si="5"/>
        <v>5.6930911083882384E-3</v>
      </c>
      <c r="I53" s="233">
        <f t="shared" si="5"/>
        <v>6.4836530437041044E-3</v>
      </c>
      <c r="J53" s="233">
        <f t="shared" si="5"/>
        <v>6.5758876223122485E-3</v>
      </c>
      <c r="K53" s="233">
        <f t="shared" si="5"/>
        <v>6.6728928200841921E-3</v>
      </c>
      <c r="L53" s="233">
        <f t="shared" si="5"/>
        <v>6.5706009790105361E-3</v>
      </c>
      <c r="M53" s="233">
        <f t="shared" si="5"/>
        <v>6.8772605776350236E-3</v>
      </c>
      <c r="N53" s="233">
        <f t="shared" si="5"/>
        <v>6.8735379844070826E-3</v>
      </c>
      <c r="O53" s="233">
        <f t="shared" si="5"/>
        <v>7.080103002632409E-3</v>
      </c>
      <c r="P53" s="233">
        <f t="shared" si="5"/>
        <v>7.2693869555776874E-3</v>
      </c>
      <c r="Q53" s="233">
        <f t="shared" si="5"/>
        <v>7.2981352122161317E-3</v>
      </c>
      <c r="R53" s="233">
        <f t="shared" si="5"/>
        <v>6.9438590083694242E-3</v>
      </c>
      <c r="S53" s="233">
        <f t="shared" si="5"/>
        <v>7.2472141812981979E-3</v>
      </c>
      <c r="T53" s="233">
        <f t="shared" si="5"/>
        <v>6.974803356851138E-3</v>
      </c>
      <c r="U53" s="233">
        <f t="shared" si="5"/>
        <v>7.4664554891979871E-3</v>
      </c>
      <c r="V53" s="233">
        <f t="shared" si="5"/>
        <v>7.2780190801455579E-3</v>
      </c>
      <c r="W53" s="233">
        <f t="shared" si="5"/>
        <v>7.1541103574445861E-3</v>
      </c>
      <c r="X53" s="233">
        <f t="shared" si="5"/>
        <v>7.110313982477144E-3</v>
      </c>
      <c r="Y53" s="233">
        <f t="shared" si="5"/>
        <v>7.3268209084274023E-3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4.0550454141659996E-2</v>
      </c>
      <c r="C54" s="233">
        <f t="shared" si="6"/>
        <v>4.0033557857920878E-2</v>
      </c>
      <c r="D54" s="233">
        <f t="shared" si="6"/>
        <v>3.9238727402780636E-2</v>
      </c>
      <c r="E54" s="233">
        <f t="shared" si="6"/>
        <v>3.9839342951704805E-2</v>
      </c>
      <c r="F54" s="233">
        <f t="shared" si="6"/>
        <v>3.915182185667683E-2</v>
      </c>
      <c r="G54" s="233">
        <f t="shared" si="6"/>
        <v>3.7824379862189603E-2</v>
      </c>
      <c r="H54" s="233">
        <f t="shared" si="6"/>
        <v>3.7684787073669082E-2</v>
      </c>
      <c r="I54" s="233">
        <f t="shared" si="6"/>
        <v>4.2917824387445826E-2</v>
      </c>
      <c r="J54" s="233">
        <f t="shared" si="6"/>
        <v>4.352836098162681E-2</v>
      </c>
      <c r="K54" s="233">
        <f t="shared" si="6"/>
        <v>4.4170476161847397E-2</v>
      </c>
      <c r="L54" s="233">
        <f t="shared" si="6"/>
        <v>4.3493366630866136E-2</v>
      </c>
      <c r="M54" s="233">
        <f t="shared" si="6"/>
        <v>4.5523265934819555E-2</v>
      </c>
      <c r="N54" s="233">
        <f t="shared" si="6"/>
        <v>4.549862464057601E-2</v>
      </c>
      <c r="O54" s="233">
        <f t="shared" si="6"/>
        <v>4.6865958937619107E-2</v>
      </c>
      <c r="P54" s="233">
        <f t="shared" si="6"/>
        <v>4.8118903133909069E-2</v>
      </c>
      <c r="Q54" s="233">
        <f t="shared" si="6"/>
        <v>4.8309199039864754E-2</v>
      </c>
      <c r="R54" s="233">
        <f t="shared" si="6"/>
        <v>4.5964106882888781E-2</v>
      </c>
      <c r="S54" s="233">
        <f t="shared" si="6"/>
        <v>4.7972132906339046E-2</v>
      </c>
      <c r="T54" s="233">
        <f t="shared" si="6"/>
        <v>4.6168939575966308E-2</v>
      </c>
      <c r="U54" s="233">
        <f t="shared" si="6"/>
        <v>4.9423376501190865E-2</v>
      </c>
      <c r="V54" s="233">
        <f t="shared" si="6"/>
        <v>4.8176042527981716E-2</v>
      </c>
      <c r="W54" s="233">
        <f t="shared" si="6"/>
        <v>4.7355842439373186E-2</v>
      </c>
      <c r="X54" s="233">
        <f t="shared" si="6"/>
        <v>4.706593717809697E-2</v>
      </c>
      <c r="Y54" s="233">
        <f t="shared" si="6"/>
        <v>4.8499080833990418E-2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1.7784175053400506E-2</v>
      </c>
      <c r="C55" s="233">
        <f t="shared" si="7"/>
        <v>1.7557480329776574E-2</v>
      </c>
      <c r="D55" s="233">
        <f t="shared" si="7"/>
        <v>1.7208892274446608E-2</v>
      </c>
      <c r="E55" s="233">
        <f t="shared" si="7"/>
        <v>1.7472303678534633E-2</v>
      </c>
      <c r="F55" s="233">
        <f t="shared" si="7"/>
        <v>1.7170778189715956E-2</v>
      </c>
      <c r="G55" s="233">
        <f t="shared" si="7"/>
        <v>1.6588603185689488E-2</v>
      </c>
      <c r="H55" s="233">
        <f t="shared" si="7"/>
        <v>1.6527382105931205E-2</v>
      </c>
      <c r="I55" s="233">
        <f t="shared" si="7"/>
        <v>1.8822430425835739E-2</v>
      </c>
      <c r="J55" s="233">
        <f t="shared" si="7"/>
        <v>1.9090192893538086E-2</v>
      </c>
      <c r="K55" s="233">
        <f t="shared" si="7"/>
        <v>1.9371804752423692E-2</v>
      </c>
      <c r="L55" s="233">
        <f t="shared" si="7"/>
        <v>1.9074845453589968E-2</v>
      </c>
      <c r="M55" s="233">
        <f t="shared" si="7"/>
        <v>1.9965096508144629E-2</v>
      </c>
      <c r="N55" s="233">
        <f t="shared" si="7"/>
        <v>1.9954289598588491E-2</v>
      </c>
      <c r="O55" s="233">
        <f t="shared" si="7"/>
        <v>2.0553960132737966E-2</v>
      </c>
      <c r="P55" s="233">
        <f t="shared" si="7"/>
        <v>2.1103462706522226E-2</v>
      </c>
      <c r="Q55" s="233">
        <f t="shared" si="7"/>
        <v>2.1186920605455704E-2</v>
      </c>
      <c r="R55" s="233">
        <f t="shared" si="7"/>
        <v>2.0158435713761962E-2</v>
      </c>
      <c r="S55" s="233">
        <f t="shared" si="7"/>
        <v>2.1039093823978651E-2</v>
      </c>
      <c r="T55" s="233">
        <f t="shared" si="7"/>
        <v>2.0248268997937378E-2</v>
      </c>
      <c r="U55" s="233">
        <f t="shared" si="7"/>
        <v>2.1675564381023665E-2</v>
      </c>
      <c r="V55" s="233">
        <f t="shared" si="7"/>
        <v>2.1128522277571237E-2</v>
      </c>
      <c r="W55" s="233">
        <f t="shared" si="7"/>
        <v>2.0768807885627048E-2</v>
      </c>
      <c r="X55" s="233">
        <f t="shared" si="7"/>
        <v>2.0641664404140316E-2</v>
      </c>
      <c r="Y55" s="233">
        <f t="shared" si="7"/>
        <v>2.1270196887748071E-2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3.3732849559677675E-2</v>
      </c>
      <c r="C56" s="233">
        <f t="shared" si="8"/>
        <v>3.2630259735609235E-2</v>
      </c>
      <c r="D56" s="233">
        <f t="shared" si="8"/>
        <v>3.244904645574985E-2</v>
      </c>
      <c r="E56" s="233">
        <f t="shared" si="8"/>
        <v>3.3220334853570795E-2</v>
      </c>
      <c r="F56" s="233">
        <f t="shared" si="8"/>
        <v>3.3101025967172737E-2</v>
      </c>
      <c r="G56" s="233">
        <f t="shared" si="8"/>
        <v>3.2616586550986745E-2</v>
      </c>
      <c r="H56" s="233">
        <f t="shared" si="8"/>
        <v>3.1041076268033419E-2</v>
      </c>
      <c r="I56" s="233">
        <f t="shared" si="8"/>
        <v>3.3976986583918178E-2</v>
      </c>
      <c r="J56" s="233">
        <f t="shared" si="8"/>
        <v>3.4719196011364785E-2</v>
      </c>
      <c r="K56" s="233">
        <f t="shared" si="8"/>
        <v>3.4719069152483462E-2</v>
      </c>
      <c r="L56" s="233">
        <f t="shared" si="8"/>
        <v>3.4719559008289061E-2</v>
      </c>
      <c r="M56" s="233">
        <f t="shared" si="8"/>
        <v>3.577102524025378E-2</v>
      </c>
      <c r="N56" s="233">
        <f t="shared" si="8"/>
        <v>3.5500259369785611E-2</v>
      </c>
      <c r="O56" s="233">
        <f t="shared" si="8"/>
        <v>3.6281561234769902E-2</v>
      </c>
      <c r="P56" s="233">
        <f t="shared" si="8"/>
        <v>3.6985972364921807E-2</v>
      </c>
      <c r="Q56" s="233">
        <f t="shared" si="8"/>
        <v>3.7098832313420524E-2</v>
      </c>
      <c r="R56" s="233">
        <f t="shared" si="8"/>
        <v>3.5713996813125558E-2</v>
      </c>
      <c r="S56" s="233">
        <f t="shared" si="8"/>
        <v>3.6859466216675442E-2</v>
      </c>
      <c r="T56" s="233">
        <f t="shared" si="8"/>
        <v>3.6669903597201556E-2</v>
      </c>
      <c r="U56" s="233">
        <f t="shared" si="8"/>
        <v>3.8463699962749127E-2</v>
      </c>
      <c r="V56" s="233">
        <f t="shared" si="8"/>
        <v>3.777342071025621E-2</v>
      </c>
      <c r="W56" s="233">
        <f t="shared" si="8"/>
        <v>3.8112488777810871E-2</v>
      </c>
      <c r="X56" s="233">
        <f t="shared" si="8"/>
        <v>3.8489154143073592E-2</v>
      </c>
      <c r="Y56" s="233">
        <f t="shared" si="8"/>
        <v>3.9477438483321317E-2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0.16393795976427827</v>
      </c>
      <c r="C57" s="234">
        <f t="shared" si="9"/>
        <v>0.15881410201549445</v>
      </c>
      <c r="D57" s="234">
        <f t="shared" si="9"/>
        <v>0.15790297764720404</v>
      </c>
      <c r="E57" s="234">
        <f t="shared" si="9"/>
        <v>0.16121351030322384</v>
      </c>
      <c r="F57" s="234">
        <f t="shared" si="9"/>
        <v>0.16083058603474537</v>
      </c>
      <c r="G57" s="234">
        <f t="shared" si="9"/>
        <v>0.15841213316734923</v>
      </c>
      <c r="H57" s="234">
        <f t="shared" si="9"/>
        <v>0.15040749816099711</v>
      </c>
      <c r="I57" s="234">
        <f t="shared" si="9"/>
        <v>0.16353577422377719</v>
      </c>
      <c r="J57" s="234">
        <f t="shared" si="9"/>
        <v>0.16703587474542475</v>
      </c>
      <c r="K57" s="234">
        <f t="shared" si="9"/>
        <v>0.16735097578518329</v>
      </c>
      <c r="L57" s="234">
        <f t="shared" si="9"/>
        <v>0.16780706068516868</v>
      </c>
      <c r="M57" s="234">
        <f t="shared" si="9"/>
        <v>0.17274512569044606</v>
      </c>
      <c r="N57" s="234">
        <f t="shared" si="9"/>
        <v>0.17102734554237625</v>
      </c>
      <c r="O57" s="234">
        <f t="shared" si="9"/>
        <v>0.17474067131428481</v>
      </c>
      <c r="P57" s="234">
        <f t="shared" si="9"/>
        <v>0.17813082220674972</v>
      </c>
      <c r="Q57" s="234">
        <f t="shared" si="9"/>
        <v>0.17868802067923939</v>
      </c>
      <c r="R57" s="234">
        <f t="shared" si="9"/>
        <v>0.17247699860335097</v>
      </c>
      <c r="S57" s="234">
        <f t="shared" si="9"/>
        <v>0.17781050213061159</v>
      </c>
      <c r="T57" s="234">
        <f t="shared" si="9"/>
        <v>0.17384073334546959</v>
      </c>
      <c r="U57" s="234">
        <f t="shared" si="9"/>
        <v>0.18197648448100298</v>
      </c>
      <c r="V57" s="234">
        <f t="shared" si="9"/>
        <v>0.17882141533605866</v>
      </c>
      <c r="W57" s="234">
        <f t="shared" si="9"/>
        <v>0.17644214880955092</v>
      </c>
      <c r="X57" s="234">
        <f t="shared" si="9"/>
        <v>0.17612120687350236</v>
      </c>
      <c r="Y57" s="234">
        <f t="shared" si="9"/>
        <v>0.17980613090431782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9.2186717501607437E-2</v>
      </c>
      <c r="C58" s="302">
        <f t="shared" si="10"/>
        <v>7.7003391266830382E-2</v>
      </c>
      <c r="D58" s="302">
        <f t="shared" si="10"/>
        <v>8.1450614773021707E-2</v>
      </c>
      <c r="E58" s="302">
        <f t="shared" si="10"/>
        <v>8.687350254237737E-2</v>
      </c>
      <c r="F58" s="302">
        <f t="shared" si="10"/>
        <v>9.1661981703241205E-2</v>
      </c>
      <c r="G58" s="302">
        <f t="shared" si="10"/>
        <v>9.6358044729650608E-2</v>
      </c>
      <c r="H58" s="302">
        <f t="shared" si="10"/>
        <v>7.2953840196123554E-2</v>
      </c>
      <c r="I58" s="302">
        <f t="shared" si="10"/>
        <v>5.987487496787585E-2</v>
      </c>
      <c r="J58" s="302">
        <f t="shared" si="10"/>
        <v>7.2774606931264946E-2</v>
      </c>
      <c r="K58" s="302">
        <f t="shared" si="10"/>
        <v>5.7927577454250249E-2</v>
      </c>
      <c r="L58" s="302">
        <f t="shared" si="10"/>
        <v>7.2761332986868515E-2</v>
      </c>
      <c r="M58" s="302">
        <f t="shared" si="10"/>
        <v>6.6938088695044792E-2</v>
      </c>
      <c r="N58" s="302">
        <f t="shared" si="10"/>
        <v>5.0021786421632811E-2</v>
      </c>
      <c r="O58" s="302">
        <f t="shared" si="10"/>
        <v>3.6755283601484619E-2</v>
      </c>
      <c r="P58" s="302">
        <f t="shared" si="10"/>
        <v>4.1958518157457013E-2</v>
      </c>
      <c r="Q58" s="302">
        <f t="shared" si="10"/>
        <v>4.1630399189906235E-2</v>
      </c>
      <c r="R58" s="302">
        <f t="shared" si="10"/>
        <v>5.4020527046460924E-2</v>
      </c>
      <c r="S58" s="302">
        <f t="shared" si="10"/>
        <v>4.5366399304557048E-2</v>
      </c>
      <c r="T58" s="302">
        <f t="shared" si="10"/>
        <v>6.0590719217959811E-2</v>
      </c>
      <c r="U58" s="302">
        <f t="shared" si="10"/>
        <v>4.1267925501360006E-2</v>
      </c>
      <c r="V58" s="302">
        <f t="shared" si="10"/>
        <v>4.9781627654431775E-2</v>
      </c>
      <c r="W58" s="302">
        <f t="shared" si="10"/>
        <v>4.4567810053477791E-2</v>
      </c>
      <c r="X58" s="302">
        <f t="shared" si="10"/>
        <v>5.5104148882054921E-2</v>
      </c>
      <c r="Y58" s="302">
        <f t="shared" si="10"/>
        <v>3.9193877888632378E-2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7.175124226267085E-2</v>
      </c>
      <c r="C59" s="302">
        <f t="shared" si="11"/>
        <v>8.1810710748664084E-2</v>
      </c>
      <c r="D59" s="302">
        <f t="shared" si="11"/>
        <v>7.6452362874182334E-2</v>
      </c>
      <c r="E59" s="302">
        <f t="shared" si="11"/>
        <v>7.4340007760846469E-2</v>
      </c>
      <c r="F59" s="302">
        <f t="shared" si="11"/>
        <v>6.9168604331504166E-2</v>
      </c>
      <c r="G59" s="302">
        <f t="shared" si="11"/>
        <v>6.2054088437698614E-2</v>
      </c>
      <c r="H59" s="302">
        <f t="shared" si="11"/>
        <v>7.7453657964873524E-2</v>
      </c>
      <c r="I59" s="302">
        <f t="shared" si="11"/>
        <v>0.10366089925590133</v>
      </c>
      <c r="J59" s="302">
        <f t="shared" si="11"/>
        <v>9.4261267814159819E-2</v>
      </c>
      <c r="K59" s="302">
        <f t="shared" si="11"/>
        <v>0.10942339833093304</v>
      </c>
      <c r="L59" s="302">
        <f t="shared" si="11"/>
        <v>9.5045727698300164E-2</v>
      </c>
      <c r="M59" s="302">
        <f t="shared" si="11"/>
        <v>0.10580703699540125</v>
      </c>
      <c r="N59" s="302">
        <f t="shared" si="11"/>
        <v>0.12100555912074346</v>
      </c>
      <c r="O59" s="302">
        <f t="shared" si="11"/>
        <v>0.13798538771280017</v>
      </c>
      <c r="P59" s="302">
        <f t="shared" si="11"/>
        <v>0.1361723040492927</v>
      </c>
      <c r="Q59" s="302">
        <f t="shared" si="11"/>
        <v>0.13705762148933315</v>
      </c>
      <c r="R59" s="302">
        <f t="shared" si="11"/>
        <v>0.11845647155689007</v>
      </c>
      <c r="S59" s="302">
        <f t="shared" si="11"/>
        <v>0.13244410282605451</v>
      </c>
      <c r="T59" s="302">
        <f t="shared" si="11"/>
        <v>0.11325001412750979</v>
      </c>
      <c r="U59" s="302">
        <f t="shared" si="11"/>
        <v>0.14070855897964296</v>
      </c>
      <c r="V59" s="302">
        <f t="shared" si="11"/>
        <v>0.12903978768162691</v>
      </c>
      <c r="W59" s="302">
        <f t="shared" si="11"/>
        <v>0.13187433875607313</v>
      </c>
      <c r="X59" s="302">
        <f t="shared" si="11"/>
        <v>0.12101705799144744</v>
      </c>
      <c r="Y59" s="302">
        <f t="shared" si="11"/>
        <v>0.14061225301568545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6.9808509634298993E-2</v>
      </c>
      <c r="C60" s="301">
        <f t="shared" si="12"/>
        <v>6.6808326851874322E-2</v>
      </c>
      <c r="D60" s="301">
        <f t="shared" si="12"/>
        <v>6.7012429836436446E-2</v>
      </c>
      <c r="E60" s="301">
        <f t="shared" si="12"/>
        <v>6.8724239230914932E-2</v>
      </c>
      <c r="F60" s="301">
        <f t="shared" si="12"/>
        <v>6.8768788491674934E-2</v>
      </c>
      <c r="G60" s="301">
        <f t="shared" si="12"/>
        <v>6.8137111279992613E-2</v>
      </c>
      <c r="H60" s="301">
        <f t="shared" si="12"/>
        <v>6.4082730388981088E-2</v>
      </c>
      <c r="I60" s="301">
        <f t="shared" si="12"/>
        <v>6.6784017415856545E-2</v>
      </c>
      <c r="J60" s="301">
        <f t="shared" si="12"/>
        <v>6.9475871253918034E-2</v>
      </c>
      <c r="K60" s="301">
        <f t="shared" si="12"/>
        <v>6.7659879937050069E-2</v>
      </c>
      <c r="L60" s="301">
        <f t="shared" si="12"/>
        <v>6.9765469026669691E-2</v>
      </c>
      <c r="M60" s="301">
        <f t="shared" si="12"/>
        <v>7.0476140432319576E-2</v>
      </c>
      <c r="N60" s="301">
        <f t="shared" si="12"/>
        <v>6.7454336649902344E-2</v>
      </c>
      <c r="O60" s="301">
        <f t="shared" si="12"/>
        <v>6.5366894483744553E-2</v>
      </c>
      <c r="P60" s="301">
        <f t="shared" si="12"/>
        <v>6.7149293227747389E-2</v>
      </c>
      <c r="Q60" s="301">
        <f t="shared" si="12"/>
        <v>6.7184983631634831E-2</v>
      </c>
      <c r="R60" s="301">
        <f t="shared" si="12"/>
        <v>6.8341884196008076E-2</v>
      </c>
      <c r="S60" s="301">
        <f t="shared" si="12"/>
        <v>6.7706169617522877E-2</v>
      </c>
      <c r="T60" s="301">
        <f t="shared" si="12"/>
        <v>6.9573553510145422E-2</v>
      </c>
      <c r="U60" s="301">
        <f t="shared" si="12"/>
        <v>6.7390631313173688E-2</v>
      </c>
      <c r="V60" s="301">
        <f t="shared" si="12"/>
        <v>6.8766617016431233E-2</v>
      </c>
      <c r="W60" s="301">
        <f t="shared" si="12"/>
        <v>6.7236562281485196E-2</v>
      </c>
      <c r="X60" s="301">
        <f t="shared" si="12"/>
        <v>6.9187785370422653E-2</v>
      </c>
      <c r="Y60" s="301">
        <f t="shared" si="12"/>
        <v>6.6523927233815242E-2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4.9823214999798714E-2</v>
      </c>
      <c r="C61" s="302">
        <f t="shared" si="13"/>
        <v>4.7077784593017376E-2</v>
      </c>
      <c r="D61" s="302">
        <f t="shared" si="13"/>
        <v>4.767361983229014E-2</v>
      </c>
      <c r="E61" s="302">
        <f t="shared" si="13"/>
        <v>4.9089415804443461E-2</v>
      </c>
      <c r="F61" s="302">
        <f t="shared" si="13"/>
        <v>4.9472809893021365E-2</v>
      </c>
      <c r="G61" s="302">
        <f t="shared" si="13"/>
        <v>4.9495362576702444E-2</v>
      </c>
      <c r="H61" s="302">
        <f t="shared" si="13"/>
        <v>4.5509780002910449E-2</v>
      </c>
      <c r="I61" s="302">
        <f t="shared" si="13"/>
        <v>4.5631964162434376E-2</v>
      </c>
      <c r="J61" s="302">
        <f t="shared" si="13"/>
        <v>4.8022914990205869E-2</v>
      </c>
      <c r="K61" s="302">
        <f t="shared" si="13"/>
        <v>4.5890457154340043E-2</v>
      </c>
      <c r="L61" s="302">
        <f t="shared" si="13"/>
        <v>4.8329759731587069E-2</v>
      </c>
      <c r="M61" s="302">
        <f t="shared" si="13"/>
        <v>4.8039995099550335E-2</v>
      </c>
      <c r="N61" s="302">
        <f t="shared" si="13"/>
        <v>4.5030335781012877E-2</v>
      </c>
      <c r="O61" s="302">
        <f t="shared" si="13"/>
        <v>4.2269002794919998E-2</v>
      </c>
      <c r="P61" s="302">
        <f t="shared" si="13"/>
        <v>4.3433887889483415E-2</v>
      </c>
      <c r="Q61" s="302">
        <f t="shared" si="13"/>
        <v>4.3375790940583699E-2</v>
      </c>
      <c r="R61" s="302">
        <f t="shared" si="13"/>
        <v>4.568847036598999E-2</v>
      </c>
      <c r="S61" s="302">
        <f t="shared" si="13"/>
        <v>4.4063099997900007E-2</v>
      </c>
      <c r="T61" s="302">
        <f t="shared" si="13"/>
        <v>4.6819187870620296E-2</v>
      </c>
      <c r="U61" s="302">
        <f t="shared" si="13"/>
        <v>4.3032316169339835E-2</v>
      </c>
      <c r="V61" s="302">
        <f t="shared" si="13"/>
        <v>4.5023050523133365E-2</v>
      </c>
      <c r="W61" s="302">
        <f t="shared" si="13"/>
        <v>4.3897231468824106E-2</v>
      </c>
      <c r="X61" s="302">
        <f t="shared" si="13"/>
        <v>4.5991334389451154E-2</v>
      </c>
      <c r="Y61" s="302">
        <f t="shared" si="13"/>
        <v>4.2621151285026179E-2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1.9985294634500283E-2</v>
      </c>
      <c r="C62" s="302">
        <f t="shared" si="14"/>
        <v>1.9730542258856936E-2</v>
      </c>
      <c r="D62" s="302">
        <f t="shared" si="14"/>
        <v>1.933881000414632E-2</v>
      </c>
      <c r="E62" s="302">
        <f t="shared" si="14"/>
        <v>1.9634823426471465E-2</v>
      </c>
      <c r="F62" s="302">
        <f t="shared" si="14"/>
        <v>1.9295978598653566E-2</v>
      </c>
      <c r="G62" s="302">
        <f t="shared" si="14"/>
        <v>1.8641748703290176E-2</v>
      </c>
      <c r="H62" s="302">
        <f t="shared" si="14"/>
        <v>1.8572950386070645E-2</v>
      </c>
      <c r="I62" s="302">
        <f t="shared" si="14"/>
        <v>2.1152053253422183E-2</v>
      </c>
      <c r="J62" s="302">
        <f t="shared" si="14"/>
        <v>2.1452956263712162E-2</v>
      </c>
      <c r="K62" s="302">
        <f t="shared" si="14"/>
        <v>2.1769422782710029E-2</v>
      </c>
      <c r="L62" s="302">
        <f t="shared" si="14"/>
        <v>2.1435709295082622E-2</v>
      </c>
      <c r="M62" s="302">
        <f t="shared" si="14"/>
        <v>2.2436145332769247E-2</v>
      </c>
      <c r="N62" s="302">
        <f t="shared" si="14"/>
        <v>2.242400086888947E-2</v>
      </c>
      <c r="O62" s="302">
        <f t="shared" si="14"/>
        <v>2.3097891688824552E-2</v>
      </c>
      <c r="P62" s="302">
        <f t="shared" si="14"/>
        <v>2.3715405338263974E-2</v>
      </c>
      <c r="Q62" s="302">
        <f t="shared" si="14"/>
        <v>2.3809192691051129E-2</v>
      </c>
      <c r="R62" s="302">
        <f t="shared" si="14"/>
        <v>2.2653413830018083E-2</v>
      </c>
      <c r="S62" s="302">
        <f t="shared" si="14"/>
        <v>2.364306961962287E-2</v>
      </c>
      <c r="T62" s="302">
        <f t="shared" si="14"/>
        <v>2.2754365639525119E-2</v>
      </c>
      <c r="U62" s="302">
        <f t="shared" si="14"/>
        <v>2.4358315143833856E-2</v>
      </c>
      <c r="V62" s="302">
        <f t="shared" si="14"/>
        <v>2.3743566493297872E-2</v>
      </c>
      <c r="W62" s="302">
        <f t="shared" si="14"/>
        <v>2.333933081266109E-2</v>
      </c>
      <c r="X62" s="302">
        <f t="shared" si="14"/>
        <v>2.3196450980971492E-2</v>
      </c>
      <c r="Y62" s="302">
        <f t="shared" si="14"/>
        <v>2.3902775948789062E-2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0.20074035889503467</v>
      </c>
      <c r="C63" s="301">
        <f t="shared" si="15"/>
        <v>0.19446624736591159</v>
      </c>
      <c r="D63" s="301">
        <f t="shared" si="15"/>
        <v>0.19335058487412735</v>
      </c>
      <c r="E63" s="301">
        <f t="shared" si="15"/>
        <v>0.19740429833047818</v>
      </c>
      <c r="F63" s="301">
        <f t="shared" si="15"/>
        <v>0.19693541147111673</v>
      </c>
      <c r="G63" s="301">
        <f t="shared" si="15"/>
        <v>0.19397404061308066</v>
      </c>
      <c r="H63" s="301">
        <f t="shared" si="15"/>
        <v>0.18417244672775149</v>
      </c>
      <c r="I63" s="301">
        <f t="shared" si="15"/>
        <v>0.20024788680462521</v>
      </c>
      <c r="J63" s="301">
        <f t="shared" si="15"/>
        <v>0.20453372417807125</v>
      </c>
      <c r="K63" s="301">
        <f t="shared" si="15"/>
        <v>0.20491956218593874</v>
      </c>
      <c r="L63" s="301">
        <f t="shared" si="15"/>
        <v>0.20547803349204333</v>
      </c>
      <c r="M63" s="301">
        <f t="shared" si="15"/>
        <v>0.211524643702587</v>
      </c>
      <c r="N63" s="301">
        <f t="shared" si="15"/>
        <v>0.20942123943964439</v>
      </c>
      <c r="O63" s="301">
        <f t="shared" si="15"/>
        <v>0.21396816895626719</v>
      </c>
      <c r="P63" s="301">
        <f t="shared" si="15"/>
        <v>0.21811937413071394</v>
      </c>
      <c r="Q63" s="301">
        <f t="shared" si="15"/>
        <v>0.21880165797457876</v>
      </c>
      <c r="R63" s="301">
        <f t="shared" si="15"/>
        <v>0.21119632482042985</v>
      </c>
      <c r="S63" s="301">
        <f t="shared" si="15"/>
        <v>0.21772714546605498</v>
      </c>
      <c r="T63" s="301">
        <f t="shared" si="15"/>
        <v>0.21286620409649337</v>
      </c>
      <c r="U63" s="301">
        <f t="shared" si="15"/>
        <v>0.22282834834408533</v>
      </c>
      <c r="V63" s="301">
        <f t="shared" si="15"/>
        <v>0.21896499837068414</v>
      </c>
      <c r="W63" s="301">
        <f t="shared" si="15"/>
        <v>0.21605161078720508</v>
      </c>
      <c r="X63" s="301">
        <f t="shared" si="15"/>
        <v>0.21565862066143152</v>
      </c>
      <c r="Y63" s="301">
        <f t="shared" si="15"/>
        <v>0.22017077253589931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0.11288169489992748</v>
      </c>
      <c r="C64" s="302">
        <f t="shared" si="16"/>
        <v>9.4289866857343307E-2</v>
      </c>
      <c r="D64" s="302">
        <f t="shared" si="16"/>
        <v>9.9735446660842858E-2</v>
      </c>
      <c r="E64" s="302">
        <f t="shared" si="16"/>
        <v>0.10637571739882945</v>
      </c>
      <c r="F64" s="302">
        <f t="shared" si="16"/>
        <v>0.1122391612692749</v>
      </c>
      <c r="G64" s="302">
        <f t="shared" si="16"/>
        <v>0.11798944252610272</v>
      </c>
      <c r="H64" s="302">
        <f t="shared" si="16"/>
        <v>8.9331232893212514E-2</v>
      </c>
      <c r="I64" s="302">
        <f t="shared" si="16"/>
        <v>7.3316173430052131E-2</v>
      </c>
      <c r="J64" s="302">
        <f t="shared" si="16"/>
        <v>8.9111763589304074E-2</v>
      </c>
      <c r="K64" s="302">
        <f t="shared" si="16"/>
        <v>7.0931727495000318E-2</v>
      </c>
      <c r="L64" s="302">
        <f t="shared" si="16"/>
        <v>8.9095509779839002E-2</v>
      </c>
      <c r="M64" s="302">
        <f t="shared" si="16"/>
        <v>8.1965006565360987E-2</v>
      </c>
      <c r="N64" s="302">
        <f t="shared" si="16"/>
        <v>6.1251167046897294E-2</v>
      </c>
      <c r="O64" s="302">
        <f t="shared" si="16"/>
        <v>4.5006469716103621E-2</v>
      </c>
      <c r="P64" s="302">
        <f t="shared" si="16"/>
        <v>5.1377777335661651E-2</v>
      </c>
      <c r="Q64" s="302">
        <f t="shared" si="16"/>
        <v>5.0975999008048431E-2</v>
      </c>
      <c r="R64" s="302">
        <f t="shared" si="16"/>
        <v>6.6147584138523577E-2</v>
      </c>
      <c r="S64" s="302">
        <f t="shared" si="16"/>
        <v>5.5550693025988251E-2</v>
      </c>
      <c r="T64" s="302">
        <f t="shared" si="16"/>
        <v>7.4192717409746672E-2</v>
      </c>
      <c r="U64" s="302">
        <f t="shared" si="16"/>
        <v>5.0532153675134715E-2</v>
      </c>
      <c r="V64" s="302">
        <f t="shared" si="16"/>
        <v>6.0957095087059272E-2</v>
      </c>
      <c r="W64" s="302">
        <f t="shared" si="16"/>
        <v>5.4572828636911541E-2</v>
      </c>
      <c r="X64" s="302">
        <f t="shared" si="16"/>
        <v>6.747446801884277E-2</v>
      </c>
      <c r="Y64" s="302">
        <f t="shared" si="16"/>
        <v>4.799250353710087E-2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8.7858663995107167E-2</v>
      </c>
      <c r="C65" s="302">
        <f t="shared" si="17"/>
        <v>0.10017638050856829</v>
      </c>
      <c r="D65" s="302">
        <f t="shared" si="17"/>
        <v>9.3615138213284488E-2</v>
      </c>
      <c r="E65" s="302">
        <f t="shared" si="17"/>
        <v>9.1028580931648714E-2</v>
      </c>
      <c r="F65" s="302">
        <f t="shared" si="17"/>
        <v>8.4696250201841836E-2</v>
      </c>
      <c r="G65" s="302">
        <f t="shared" si="17"/>
        <v>7.5984598086977925E-2</v>
      </c>
      <c r="H65" s="302">
        <f t="shared" si="17"/>
        <v>9.4841213834538973E-2</v>
      </c>
      <c r="I65" s="302">
        <f t="shared" si="17"/>
        <v>0.12693171337457307</v>
      </c>
      <c r="J65" s="302">
        <f t="shared" si="17"/>
        <v>0.11542196058876716</v>
      </c>
      <c r="K65" s="302">
        <f t="shared" si="17"/>
        <v>0.13398783469093842</v>
      </c>
      <c r="L65" s="302">
        <f t="shared" si="17"/>
        <v>0.11638252371220432</v>
      </c>
      <c r="M65" s="302">
        <f t="shared" si="17"/>
        <v>0.12955963713722601</v>
      </c>
      <c r="N65" s="302">
        <f t="shared" si="17"/>
        <v>0.1481700723927471</v>
      </c>
      <c r="O65" s="302">
        <f t="shared" si="17"/>
        <v>0.16896169924016358</v>
      </c>
      <c r="P65" s="302">
        <f t="shared" si="17"/>
        <v>0.16674159679505229</v>
      </c>
      <c r="Q65" s="302">
        <f t="shared" si="17"/>
        <v>0.16782565896653032</v>
      </c>
      <c r="R65" s="302">
        <f t="shared" si="17"/>
        <v>0.14504874068190626</v>
      </c>
      <c r="S65" s="302">
        <f t="shared" si="17"/>
        <v>0.16217645244006676</v>
      </c>
      <c r="T65" s="302">
        <f t="shared" si="17"/>
        <v>0.1386734866867467</v>
      </c>
      <c r="U65" s="302">
        <f t="shared" si="17"/>
        <v>0.1722961946689506</v>
      </c>
      <c r="V65" s="302">
        <f t="shared" si="17"/>
        <v>0.15800790328362485</v>
      </c>
      <c r="W65" s="302">
        <f t="shared" si="17"/>
        <v>0.16147878215029354</v>
      </c>
      <c r="X65" s="302">
        <f t="shared" si="17"/>
        <v>0.14818415264258875</v>
      </c>
      <c r="Y65" s="302">
        <f t="shared" si="17"/>
        <v>0.17217826899879843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0.27306436925453814</v>
      </c>
      <c r="C66" s="301">
        <f t="shared" si="18"/>
        <v>0.29186296112421384</v>
      </c>
      <c r="D66" s="301">
        <f t="shared" si="18"/>
        <v>0.2989379560747164</v>
      </c>
      <c r="E66" s="301">
        <f t="shared" si="18"/>
        <v>0.28525862490009035</v>
      </c>
      <c r="F66" s="301">
        <f t="shared" si="18"/>
        <v>0.29057164899912807</v>
      </c>
      <c r="G66" s="301">
        <f t="shared" si="18"/>
        <v>0.30553680203530276</v>
      </c>
      <c r="H66" s="301">
        <f t="shared" si="18"/>
        <v>0.32986353805244434</v>
      </c>
      <c r="I66" s="301">
        <f t="shared" si="18"/>
        <v>0.26163532314981947</v>
      </c>
      <c r="J66" s="301">
        <f t="shared" si="18"/>
        <v>0.2465200374583153</v>
      </c>
      <c r="K66" s="301">
        <f t="shared" si="18"/>
        <v>0.24353845751841577</v>
      </c>
      <c r="L66" s="301">
        <f t="shared" si="18"/>
        <v>0.24473784889257694</v>
      </c>
      <c r="M66" s="301">
        <f t="shared" si="18"/>
        <v>0.21904007546881485</v>
      </c>
      <c r="N66" s="301">
        <f t="shared" si="18"/>
        <v>0.22631104345437261</v>
      </c>
      <c r="O66" s="301">
        <f t="shared" si="18"/>
        <v>0.21063319890418819</v>
      </c>
      <c r="P66" s="301">
        <f t="shared" si="18"/>
        <v>0.19261112368330274</v>
      </c>
      <c r="Q66" s="301">
        <f t="shared" si="18"/>
        <v>0.19000898410298936</v>
      </c>
      <c r="R66" s="301">
        <f t="shared" si="18"/>
        <v>0.2190151967641315</v>
      </c>
      <c r="S66" s="301">
        <f t="shared" si="18"/>
        <v>0.19382971091302159</v>
      </c>
      <c r="T66" s="301">
        <f t="shared" si="18"/>
        <v>0.21248715358049611</v>
      </c>
      <c r="U66" s="301">
        <f t="shared" si="18"/>
        <v>0.174014750968224</v>
      </c>
      <c r="V66" s="301">
        <f t="shared" si="18"/>
        <v>0.18830557913128643</v>
      </c>
      <c r="W66" s="301">
        <f t="shared" si="18"/>
        <v>0.20002217850255147</v>
      </c>
      <c r="X66" s="301">
        <f t="shared" si="18"/>
        <v>0.20025784667066532</v>
      </c>
      <c r="Y66" s="301">
        <f t="shared" si="18"/>
        <v>0.18459274470782749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0.10877800143752345</v>
      </c>
      <c r="C67" s="301">
        <f t="shared" si="19"/>
        <v>0.10739140920604802</v>
      </c>
      <c r="D67" s="301">
        <f t="shared" si="19"/>
        <v>0.10525924890792186</v>
      </c>
      <c r="E67" s="301">
        <f t="shared" si="19"/>
        <v>0.10687042097558931</v>
      </c>
      <c r="F67" s="301">
        <f t="shared" si="19"/>
        <v>0.10502612176251468</v>
      </c>
      <c r="G67" s="301">
        <f t="shared" si="19"/>
        <v>0.10146521251399866</v>
      </c>
      <c r="H67" s="301">
        <f t="shared" si="19"/>
        <v>0.1010907500111299</v>
      </c>
      <c r="I67" s="301">
        <f t="shared" si="19"/>
        <v>0.11512855433391327</v>
      </c>
      <c r="J67" s="301">
        <f t="shared" si="19"/>
        <v>0.1167663399500119</v>
      </c>
      <c r="K67" s="301">
        <f t="shared" si="19"/>
        <v>0.11848883621979674</v>
      </c>
      <c r="L67" s="301">
        <f t="shared" si="19"/>
        <v>0.11667246638884164</v>
      </c>
      <c r="M67" s="301">
        <f t="shared" si="19"/>
        <v>0.12211774176435512</v>
      </c>
      <c r="N67" s="301">
        <f t="shared" si="19"/>
        <v>0.12205164063682442</v>
      </c>
      <c r="O67" s="301">
        <f t="shared" si="19"/>
        <v>0.12571956237229331</v>
      </c>
      <c r="P67" s="301">
        <f t="shared" si="19"/>
        <v>0.12908062869004744</v>
      </c>
      <c r="Q67" s="301">
        <f t="shared" si="19"/>
        <v>0.12959110406621188</v>
      </c>
      <c r="R67" s="301">
        <f t="shared" si="19"/>
        <v>0.12330031291670945</v>
      </c>
      <c r="S67" s="301">
        <f t="shared" si="19"/>
        <v>0.12868691245767622</v>
      </c>
      <c r="T67" s="301">
        <f t="shared" si="19"/>
        <v>0.12384978372914968</v>
      </c>
      <c r="U67" s="301">
        <f t="shared" si="19"/>
        <v>0.13257992379844935</v>
      </c>
      <c r="V67" s="301">
        <f t="shared" si="19"/>
        <v>0.12923390709893678</v>
      </c>
      <c r="W67" s="301">
        <f t="shared" si="19"/>
        <v>0.12703369187801633</v>
      </c>
      <c r="X67" s="301">
        <f t="shared" si="19"/>
        <v>0.12625601094705355</v>
      </c>
      <c r="Y67" s="301">
        <f t="shared" si="19"/>
        <v>0.1301004685730113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6.8129907019328279E-2</v>
      </c>
      <c r="C68" s="235">
        <f t="shared" si="20"/>
        <v>6.7261455691341718E-2</v>
      </c>
      <c r="D68" s="235">
        <f t="shared" si="20"/>
        <v>6.5926039697832506E-2</v>
      </c>
      <c r="E68" s="235">
        <f t="shared" si="20"/>
        <v>6.6935150011606437E-2</v>
      </c>
      <c r="F68" s="235">
        <f t="shared" si="20"/>
        <v>6.578002735590327E-2</v>
      </c>
      <c r="G68" s="235">
        <f t="shared" si="20"/>
        <v>6.354975641141454E-2</v>
      </c>
      <c r="H68" s="235">
        <f t="shared" si="20"/>
        <v>6.3315222818541642E-2</v>
      </c>
      <c r="I68" s="235">
        <f t="shared" si="20"/>
        <v>7.21073893469555E-2</v>
      </c>
      <c r="J68" s="235">
        <f t="shared" si="20"/>
        <v>7.3133168275303334E-2</v>
      </c>
      <c r="K68" s="235">
        <f t="shared" si="20"/>
        <v>7.4212003234125232E-2</v>
      </c>
      <c r="L68" s="235">
        <f t="shared" si="20"/>
        <v>7.3074373326788122E-2</v>
      </c>
      <c r="M68" s="235">
        <f t="shared" si="20"/>
        <v>7.6484861661981984E-2</v>
      </c>
      <c r="N68" s="235">
        <f t="shared" si="20"/>
        <v>7.6443461161761136E-2</v>
      </c>
      <c r="O68" s="235">
        <f t="shared" si="20"/>
        <v>7.8740756235114631E-2</v>
      </c>
      <c r="P68" s="235">
        <f t="shared" si="20"/>
        <v>8.0845861428152338E-2</v>
      </c>
      <c r="Q68" s="235">
        <f t="shared" si="20"/>
        <v>8.1165582690302093E-2</v>
      </c>
      <c r="R68" s="235">
        <f t="shared" si="20"/>
        <v>7.7225530377980758E-2</v>
      </c>
      <c r="S68" s="235">
        <f t="shared" si="20"/>
        <v>8.0599268827176232E-2</v>
      </c>
      <c r="T68" s="235">
        <f t="shared" si="20"/>
        <v>7.7569675286571355E-2</v>
      </c>
      <c r="U68" s="235">
        <f t="shared" si="20"/>
        <v>8.3037542165231723E-2</v>
      </c>
      <c r="V68" s="235">
        <f t="shared" si="20"/>
        <v>8.0941862858659355E-2</v>
      </c>
      <c r="W68" s="235">
        <f t="shared" si="20"/>
        <v>7.9563822662637618E-2</v>
      </c>
      <c r="X68" s="235">
        <f t="shared" si="20"/>
        <v>7.9076745047522282E-2</v>
      </c>
      <c r="Y68" s="235">
        <f t="shared" si="20"/>
        <v>8.1484608192045005E-2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0.54938982791175006</v>
      </c>
      <c r="C72" s="322">
        <f>IF(C$5=0,0,C$5/MAE_fec!C$5)</f>
        <v>0.55800312068921776</v>
      </c>
      <c r="D72" s="322">
        <f>IF(D$5=0,0,D$5/MAE_fec!D$5)</f>
        <v>0.55534143520138191</v>
      </c>
      <c r="E72" s="322">
        <f>IF(E$5=0,0,E$5/MAE_fec!E$5)</f>
        <v>0.55490564161811828</v>
      </c>
      <c r="F72" s="322">
        <f>IF(F$5=0,0,F$5/MAE_fec!F$5)</f>
        <v>0.55214170899385417</v>
      </c>
      <c r="G72" s="322">
        <f>IF(G$5=0,0,G$5/MAE_fec!G$5)</f>
        <v>0.5473499903582284</v>
      </c>
      <c r="H72" s="322">
        <f>IF(H$5=0,0,H$5/MAE_fec!H$5)</f>
        <v>0.55106859948783493</v>
      </c>
      <c r="I72" s="322">
        <f>IF(I$5=0,0,I$5/MAE_fec!I$5)</f>
        <v>0.54806219340509821</v>
      </c>
      <c r="J72" s="322">
        <f>IF(J$5=0,0,J$5/MAE_fec!J$5)</f>
        <v>0.54420555098289047</v>
      </c>
      <c r="K72" s="322">
        <f>IF(K$5=0,0,K$5/MAE_fec!K$5)</f>
        <v>0.55666483208266426</v>
      </c>
      <c r="L72" s="322">
        <f>IF(L$5=0,0,L$5/MAE_fec!L$5)</f>
        <v>0.55285946746185755</v>
      </c>
      <c r="M72" s="322">
        <f>IF(M$5=0,0,M$5/MAE_fec!M$5)</f>
        <v>0.55206322707310618</v>
      </c>
      <c r="N72" s="322">
        <f>IF(N$5=0,0,N$5/MAE_fec!N$5)</f>
        <v>0.55402207362376577</v>
      </c>
      <c r="O72" s="322">
        <f>IF(O$5=0,0,O$5/MAE_fec!O$5)</f>
        <v>0.56251905904589605</v>
      </c>
      <c r="P72" s="322">
        <f>IF(P$5=0,0,P$5/MAE_fec!P$5)</f>
        <v>0.56137974615270936</v>
      </c>
      <c r="Q72" s="322">
        <f>IF(Q$5=0,0,Q$5/MAE_fec!Q$5)</f>
        <v>0.56118028457834845</v>
      </c>
      <c r="R72" s="322">
        <f>IF(R$5=0,0,R$5/MAE_fec!R$5)</f>
        <v>0.56117914047772188</v>
      </c>
      <c r="S72" s="322">
        <f>IF(S$5=0,0,S$5/MAE_fec!S$5)</f>
        <v>0.56167619574200023</v>
      </c>
      <c r="T72" s="322">
        <f>IF(T$5=0,0,T$5/MAE_fec!T$5)</f>
        <v>0.55713000951693326</v>
      </c>
      <c r="U72" s="322">
        <f>IF(U$5=0,0,U$5/MAE_fec!U$5)</f>
        <v>0.56036108273856955</v>
      </c>
      <c r="V72" s="322">
        <f>IF(V$5=0,0,V$5/MAE_fec!V$5)</f>
        <v>0.56029469735803505</v>
      </c>
      <c r="W72" s="322">
        <f>IF(W$5=0,0,W$5/MAE_fec!W$5)</f>
        <v>0.56344538071050299</v>
      </c>
      <c r="X72" s="322">
        <f>IF(X$5=0,0,X$5/MAE_fec!X$5)</f>
        <v>0.55795460390640517</v>
      </c>
      <c r="Y72" s="322">
        <f>IF(Y$5=0,0,Y$5/MAE_fec!Y$5)</f>
        <v>0.56149125692862778</v>
      </c>
      <c r="DA72" s="95"/>
    </row>
    <row r="73" spans="1:105" ht="12" customHeight="1" x14ac:dyDescent="0.25">
      <c r="A73" s="173" t="s">
        <v>91</v>
      </c>
      <c r="B73" s="335">
        <f>IF(B$6=0,0,B$6/MAE_fec!B$6)</f>
        <v>0.47441061347678265</v>
      </c>
      <c r="C73" s="335">
        <f>IF(C$6=0,0,C$6/MAE_fec!C$6)</f>
        <v>0.47441061347678271</v>
      </c>
      <c r="D73" s="335">
        <f>IF(D$6=0,0,D$6/MAE_fec!D$6)</f>
        <v>0.47441061347678259</v>
      </c>
      <c r="E73" s="335">
        <f>IF(E$6=0,0,E$6/MAE_fec!E$6)</f>
        <v>0.47441061347678248</v>
      </c>
      <c r="F73" s="335">
        <f>IF(F$6=0,0,F$6/MAE_fec!F$6)</f>
        <v>0.47441061347678271</v>
      </c>
      <c r="G73" s="335">
        <f>IF(G$6=0,0,G$6/MAE_fec!G$6)</f>
        <v>0.47441061347678254</v>
      </c>
      <c r="H73" s="335">
        <f>IF(H$6=0,0,H$6/MAE_fec!H$6)</f>
        <v>0.47441061347678265</v>
      </c>
      <c r="I73" s="335">
        <f>IF(I$6=0,0,I$6/MAE_fec!I$6)</f>
        <v>0.47441061347678276</v>
      </c>
      <c r="J73" s="335">
        <f>IF(J$6=0,0,J$6/MAE_fec!J$6)</f>
        <v>0.47441061347678276</v>
      </c>
      <c r="K73" s="335">
        <f>IF(K$6=0,0,K$6/MAE_fec!K$6)</f>
        <v>0.47441061347678287</v>
      </c>
      <c r="L73" s="335">
        <f>IF(L$6=0,0,L$6/MAE_fec!L$6)</f>
        <v>0.47441061347678254</v>
      </c>
      <c r="M73" s="335">
        <f>IF(M$6=0,0,M$6/MAE_fec!M$6)</f>
        <v>0.47441061347678271</v>
      </c>
      <c r="N73" s="335">
        <f>IF(N$6=0,0,N$6/MAE_fec!N$6)</f>
        <v>0.47441061347678271</v>
      </c>
      <c r="O73" s="335">
        <f>IF(O$6=0,0,O$6/MAE_fec!O$6)</f>
        <v>0.47441061347678276</v>
      </c>
      <c r="P73" s="335">
        <f>IF(P$6=0,0,P$6/MAE_fec!P$6)</f>
        <v>0.47441061347678259</v>
      </c>
      <c r="Q73" s="335">
        <f>IF(Q$6=0,0,Q$6/MAE_fec!Q$6)</f>
        <v>0.47441061347678265</v>
      </c>
      <c r="R73" s="335">
        <f>IF(R$6=0,0,R$6/MAE_fec!R$6)</f>
        <v>0.47441061347678271</v>
      </c>
      <c r="S73" s="335">
        <f>IF(S$6=0,0,S$6/MAE_fec!S$6)</f>
        <v>0.47441061347678265</v>
      </c>
      <c r="T73" s="335">
        <f>IF(T$6=0,0,T$6/MAE_fec!T$6)</f>
        <v>0.47441061347678276</v>
      </c>
      <c r="U73" s="335">
        <f>IF(U$6=0,0,U$6/MAE_fec!U$6)</f>
        <v>0.47441061347678259</v>
      </c>
      <c r="V73" s="335">
        <f>IF(V$6=0,0,V$6/MAE_fec!V$6)</f>
        <v>0.47441061347678265</v>
      </c>
      <c r="W73" s="335">
        <f>IF(W$6=0,0,W$6/MAE_fec!W$6)</f>
        <v>0.47441061347678271</v>
      </c>
      <c r="X73" s="335">
        <f>IF(X$6=0,0,X$6/MAE_fec!X$6)</f>
        <v>0.47441061347678271</v>
      </c>
      <c r="Y73" s="335">
        <f>IF(Y$6=0,0,Y$6/MAE_fec!Y$6)</f>
        <v>0.47441061347678265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0.12318527190323705</v>
      </c>
      <c r="C74" s="335">
        <f>IF(C$7=0,0,C$7/MAE_fec!C$7)</f>
        <v>0.12318527190323707</v>
      </c>
      <c r="D74" s="335">
        <f>IF(D$7=0,0,D$7/MAE_fec!D$7)</f>
        <v>0.12318527190323703</v>
      </c>
      <c r="E74" s="335">
        <f>IF(E$7=0,0,E$7/MAE_fec!E$7)</f>
        <v>0.12318527190323701</v>
      </c>
      <c r="F74" s="335">
        <f>IF(F$7=0,0,F$7/MAE_fec!F$7)</f>
        <v>0.12318527190323707</v>
      </c>
      <c r="G74" s="335">
        <f>IF(G$7=0,0,G$7/MAE_fec!G$7)</f>
        <v>0.12318527190323704</v>
      </c>
      <c r="H74" s="335">
        <f>IF(H$7=0,0,H$7/MAE_fec!H$7)</f>
        <v>0.12318527190323704</v>
      </c>
      <c r="I74" s="335">
        <f>IF(I$7=0,0,I$7/MAE_fec!I$7)</f>
        <v>0.12318527190323703</v>
      </c>
      <c r="J74" s="335">
        <f>IF(J$7=0,0,J$7/MAE_fec!J$7)</f>
        <v>0.12318527190323704</v>
      </c>
      <c r="K74" s="335">
        <f>IF(K$7=0,0,K$7/MAE_fec!K$7)</f>
        <v>0.12318527190323704</v>
      </c>
      <c r="L74" s="335">
        <f>IF(L$7=0,0,L$7/MAE_fec!L$7)</f>
        <v>0.12318527190323704</v>
      </c>
      <c r="M74" s="335">
        <f>IF(M$7=0,0,M$7/MAE_fec!M$7)</f>
        <v>0.12318527190323704</v>
      </c>
      <c r="N74" s="335">
        <f>IF(N$7=0,0,N$7/MAE_fec!N$7)</f>
        <v>0.1231852719032371</v>
      </c>
      <c r="O74" s="335">
        <f>IF(O$7=0,0,O$7/MAE_fec!O$7)</f>
        <v>0.12318527190323704</v>
      </c>
      <c r="P74" s="335">
        <f>IF(P$7=0,0,P$7/MAE_fec!P$7)</f>
        <v>0.12318527190323704</v>
      </c>
      <c r="Q74" s="335">
        <f>IF(Q$7=0,0,Q$7/MAE_fec!Q$7)</f>
        <v>0.1231852719032371</v>
      </c>
      <c r="R74" s="335">
        <f>IF(R$7=0,0,R$7/MAE_fec!R$7)</f>
        <v>0.12318527190323701</v>
      </c>
      <c r="S74" s="335">
        <f>IF(S$7=0,0,S$7/MAE_fec!S$7)</f>
        <v>0.123185271903237</v>
      </c>
      <c r="T74" s="335">
        <f>IF(T$7=0,0,T$7/MAE_fec!T$7)</f>
        <v>0.12318527190323703</v>
      </c>
      <c r="U74" s="335">
        <f>IF(U$7=0,0,U$7/MAE_fec!U$7)</f>
        <v>0.12318527190323705</v>
      </c>
      <c r="V74" s="335">
        <f>IF(V$7=0,0,V$7/MAE_fec!V$7)</f>
        <v>0.12318527190323707</v>
      </c>
      <c r="W74" s="335">
        <f>IF(W$7=0,0,W$7/MAE_fec!W$7)</f>
        <v>0.123185271903237</v>
      </c>
      <c r="X74" s="335">
        <f>IF(X$7=0,0,X$7/MAE_fec!X$7)</f>
        <v>0.12318527190323705</v>
      </c>
      <c r="Y74" s="335">
        <f>IF(Y$7=0,0,Y$7/MAE_fec!Y$7)</f>
        <v>0.12318527190323704</v>
      </c>
      <c r="DA74" s="177"/>
    </row>
    <row r="75" spans="1:105" ht="12" customHeight="1" x14ac:dyDescent="0.25">
      <c r="A75" s="173" t="s">
        <v>93</v>
      </c>
      <c r="B75" s="335">
        <f>IF(B$8=0,0,B$8/MAE_fec!B$8)</f>
        <v>0.66009485061117179</v>
      </c>
      <c r="C75" s="335">
        <f>IF(C$8=0,0,C$8/MAE_fec!C$8)</f>
        <v>0.66009485061117179</v>
      </c>
      <c r="D75" s="335">
        <f>IF(D$8=0,0,D$8/MAE_fec!D$8)</f>
        <v>0.66009485061117179</v>
      </c>
      <c r="E75" s="335">
        <f>IF(E$8=0,0,E$8/MAE_fec!E$8)</f>
        <v>0.66009485061117201</v>
      </c>
      <c r="F75" s="335">
        <f>IF(F$8=0,0,F$8/MAE_fec!F$8)</f>
        <v>0.66009485061117201</v>
      </c>
      <c r="G75" s="335">
        <f>IF(G$8=0,0,G$8/MAE_fec!G$8)</f>
        <v>0.66009485061117212</v>
      </c>
      <c r="H75" s="335">
        <f>IF(H$8=0,0,H$8/MAE_fec!H$8)</f>
        <v>0.66009485061117179</v>
      </c>
      <c r="I75" s="335">
        <f>IF(I$8=0,0,I$8/MAE_fec!I$8)</f>
        <v>0.66009485061117168</v>
      </c>
      <c r="J75" s="335">
        <f>IF(J$8=0,0,J$8/MAE_fec!J$8)</f>
        <v>0.6600948506111719</v>
      </c>
      <c r="K75" s="335">
        <f>IF(K$8=0,0,K$8/MAE_fec!K$8)</f>
        <v>0.66009485061117201</v>
      </c>
      <c r="L75" s="335">
        <f>IF(L$8=0,0,L$8/MAE_fec!L$8)</f>
        <v>0.6600948506111719</v>
      </c>
      <c r="M75" s="335">
        <f>IF(M$8=0,0,M$8/MAE_fec!M$8)</f>
        <v>0.66009485061117201</v>
      </c>
      <c r="N75" s="335">
        <f>IF(N$8=0,0,N$8/MAE_fec!N$8)</f>
        <v>0.66009485061117157</v>
      </c>
      <c r="O75" s="335">
        <f>IF(O$8=0,0,O$8/MAE_fec!O$8)</f>
        <v>0.6600948506111719</v>
      </c>
      <c r="P75" s="335">
        <f>IF(P$8=0,0,P$8/MAE_fec!P$8)</f>
        <v>0.6600948506111719</v>
      </c>
      <c r="Q75" s="335">
        <f>IF(Q$8=0,0,Q$8/MAE_fec!Q$8)</f>
        <v>0.66009485061117223</v>
      </c>
      <c r="R75" s="335">
        <f>IF(R$8=0,0,R$8/MAE_fec!R$8)</f>
        <v>0.66009485061117201</v>
      </c>
      <c r="S75" s="335">
        <f>IF(S$8=0,0,S$8/MAE_fec!S$8)</f>
        <v>0.6600948506111719</v>
      </c>
      <c r="T75" s="335">
        <f>IF(T$8=0,0,T$8/MAE_fec!T$8)</f>
        <v>0.66009485061117212</v>
      </c>
      <c r="U75" s="335">
        <f>IF(U$8=0,0,U$8/MAE_fec!U$8)</f>
        <v>0.66009485061117212</v>
      </c>
      <c r="V75" s="335">
        <f>IF(V$8=0,0,V$8/MAE_fec!V$8)</f>
        <v>0.66009485061117168</v>
      </c>
      <c r="W75" s="335">
        <f>IF(W$8=0,0,W$8/MAE_fec!W$8)</f>
        <v>0.6600948506111719</v>
      </c>
      <c r="X75" s="335">
        <f>IF(X$8=0,0,X$8/MAE_fec!X$8)</f>
        <v>0.66009485061117179</v>
      </c>
      <c r="Y75" s="335">
        <f>IF(Y$8=0,0,Y$8/MAE_fec!Y$8)</f>
        <v>0.6600948506111719</v>
      </c>
      <c r="DA75" s="177"/>
    </row>
    <row r="76" spans="1:105" ht="12" customHeight="1" x14ac:dyDescent="0.25">
      <c r="A76" s="173" t="s">
        <v>94</v>
      </c>
      <c r="B76" s="335">
        <f>IF(B$9=0,0,B$9/MAE_fec!B$9)</f>
        <v>0.46764930086327772</v>
      </c>
      <c r="C76" s="335">
        <f>IF(C$9=0,0,C$9/MAE_fec!C$9)</f>
        <v>0.46764930086327777</v>
      </c>
      <c r="D76" s="335">
        <f>IF(D$9=0,0,D$9/MAE_fec!D$9)</f>
        <v>0.46764930086327755</v>
      </c>
      <c r="E76" s="335">
        <f>IF(E$9=0,0,E$9/MAE_fec!E$9)</f>
        <v>0.46764930086327755</v>
      </c>
      <c r="F76" s="335">
        <f>IF(F$9=0,0,F$9/MAE_fec!F$9)</f>
        <v>0.46764930086327772</v>
      </c>
      <c r="G76" s="335">
        <f>IF(G$9=0,0,G$9/MAE_fec!G$9)</f>
        <v>0.46764930086327766</v>
      </c>
      <c r="H76" s="335">
        <f>IF(H$9=0,0,H$9/MAE_fec!H$9)</f>
        <v>0.46764930086327772</v>
      </c>
      <c r="I76" s="335">
        <f>IF(I$9=0,0,I$9/MAE_fec!I$9)</f>
        <v>0.46764930086327783</v>
      </c>
      <c r="J76" s="335">
        <f>IF(J$9=0,0,J$9/MAE_fec!J$9)</f>
        <v>0.46764930086327772</v>
      </c>
      <c r="K76" s="335">
        <f>IF(K$9=0,0,K$9/MAE_fec!K$9)</f>
        <v>0.46764930086327772</v>
      </c>
      <c r="L76" s="335">
        <f>IF(L$9=0,0,L$9/MAE_fec!L$9)</f>
        <v>0.46764930086327777</v>
      </c>
      <c r="M76" s="335">
        <f>IF(M$9=0,0,M$9/MAE_fec!M$9)</f>
        <v>0.46764930086327761</v>
      </c>
      <c r="N76" s="335">
        <f>IF(N$9=0,0,N$9/MAE_fec!N$9)</f>
        <v>0.46764930086327772</v>
      </c>
      <c r="O76" s="335">
        <f>IF(O$9=0,0,O$9/MAE_fec!O$9)</f>
        <v>0.46764930086327783</v>
      </c>
      <c r="P76" s="335">
        <f>IF(P$9=0,0,P$9/MAE_fec!P$9)</f>
        <v>0.46764930086327772</v>
      </c>
      <c r="Q76" s="335">
        <f>IF(Q$9=0,0,Q$9/MAE_fec!Q$9)</f>
        <v>0.46764930086327783</v>
      </c>
      <c r="R76" s="335">
        <f>IF(R$9=0,0,R$9/MAE_fec!R$9)</f>
        <v>0.46764930086327777</v>
      </c>
      <c r="S76" s="335">
        <f>IF(S$9=0,0,S$9/MAE_fec!S$9)</f>
        <v>0.46764930086327772</v>
      </c>
      <c r="T76" s="335">
        <f>IF(T$9=0,0,T$9/MAE_fec!T$9)</f>
        <v>0.46764930086327772</v>
      </c>
      <c r="U76" s="335">
        <f>IF(U$9=0,0,U$9/MAE_fec!U$9)</f>
        <v>0.46764930086327766</v>
      </c>
      <c r="V76" s="335">
        <f>IF(V$9=0,0,V$9/MAE_fec!V$9)</f>
        <v>0.46764930086327766</v>
      </c>
      <c r="W76" s="335">
        <f>IF(W$9=0,0,W$9/MAE_fec!W$9)</f>
        <v>0.46764930086327788</v>
      </c>
      <c r="X76" s="335">
        <f>IF(X$9=0,0,X$9/MAE_fec!X$9)</f>
        <v>0.46764930086327772</v>
      </c>
      <c r="Y76" s="335">
        <f>IF(Y$9=0,0,Y$9/MAE_fec!Y$9)</f>
        <v>0.46764930086327766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0.7422210341345834</v>
      </c>
      <c r="C77" s="335">
        <f>IF(C$10=0,0,C$10/MAE_fec!C$10)</f>
        <v>0.74884732347141691</v>
      </c>
      <c r="D77" s="335">
        <f>IF(D$10=0,0,D$10/MAE_fec!D$10)</f>
        <v>0.74574624306409198</v>
      </c>
      <c r="E77" s="335">
        <f>IF(E$10=0,0,E$10/MAE_fec!E$10)</f>
        <v>0.73936524886970956</v>
      </c>
      <c r="F77" s="335">
        <f>IF(F$10=0,0,F$10/MAE_fec!F$10)</f>
        <v>0.73186235792002285</v>
      </c>
      <c r="G77" s="335">
        <f>IF(G$10=0,0,G$10/MAE_fec!G$10)</f>
        <v>0.72716468725551453</v>
      </c>
      <c r="H77" s="335">
        <f>IF(H$10=0,0,H$10/MAE_fec!H$10)</f>
        <v>0.75138006635248344</v>
      </c>
      <c r="I77" s="335">
        <f>IF(I$10=0,0,I$10/MAE_fec!I$10)</f>
        <v>0.77745721588165717</v>
      </c>
      <c r="J77" s="335">
        <f>IF(J$10=0,0,J$10/MAE_fec!J$10)</f>
        <v>0.76665899751606115</v>
      </c>
      <c r="K77" s="335">
        <f>IF(K$10=0,0,K$10/MAE_fec!K$10)</f>
        <v>0.77704142133571685</v>
      </c>
      <c r="L77" s="335">
        <f>IF(L$10=0,0,L$10/MAE_fec!L$10)</f>
        <v>0.76009173748814485</v>
      </c>
      <c r="M77" s="335">
        <f>IF(M$10=0,0,M$10/MAE_fec!M$10)</f>
        <v>0.7675729902414381</v>
      </c>
      <c r="N77" s="335">
        <f>IF(N$10=0,0,N$10/MAE_fec!N$10)</f>
        <v>0.78602994094341971</v>
      </c>
      <c r="O77" s="335">
        <f>IF(O$10=0,0,O$10/MAE_fec!O$10)</f>
        <v>0.79969484022639259</v>
      </c>
      <c r="P77" s="335">
        <f>IF(P$10=0,0,P$10/MAE_fec!P$10)</f>
        <v>0.79450540484974963</v>
      </c>
      <c r="Q77" s="335">
        <f>IF(Q$10=0,0,Q$10/MAE_fec!Q$10)</f>
        <v>0.79483862345028733</v>
      </c>
      <c r="R77" s="335">
        <f>IF(R$10=0,0,R$10/MAE_fec!R$10)</f>
        <v>0.779804240287434</v>
      </c>
      <c r="S77" s="335">
        <f>IF(S$10=0,0,S$10/MAE_fec!S$10)</f>
        <v>0.79080532332749709</v>
      </c>
      <c r="T77" s="335">
        <f>IF(T$10=0,0,T$10/MAE_fec!T$10)</f>
        <v>0.7787304543649809</v>
      </c>
      <c r="U77" s="335">
        <f>IF(U$10=0,0,U$10/MAE_fec!U$10)</f>
        <v>0.79909930022147002</v>
      </c>
      <c r="V77" s="335">
        <f>IF(V$10=0,0,V$10/MAE_fec!V$10)</f>
        <v>0.78847676417445012</v>
      </c>
      <c r="W77" s="335">
        <f>IF(W$10=0,0,W$10/MAE_fec!W$10)</f>
        <v>0.79761946324477428</v>
      </c>
      <c r="X77" s="335">
        <f>IF(X$10=0,0,X$10/MAE_fec!X$10)</f>
        <v>0.78986349108945919</v>
      </c>
      <c r="Y77" s="335">
        <f>IF(Y$10=0,0,Y$10/MAE_fec!Y$10)</f>
        <v>0.80734632182483623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0.54197795450070929</v>
      </c>
      <c r="C78" s="353">
        <f>IF(C$16=0,0,C$16/MAE_fec!C$16)</f>
        <v>0.55560788566560904</v>
      </c>
      <c r="D78" s="353">
        <f>IF(D$16=0,0,D$16/MAE_fec!D$16)</f>
        <v>0.55327845716136048</v>
      </c>
      <c r="E78" s="353">
        <f>IF(E$16=0,0,E$16/MAE_fec!E$16)</f>
        <v>0.55131461142406857</v>
      </c>
      <c r="F78" s="353">
        <f>IF(F$16=0,0,F$16/MAE_fec!F$16)</f>
        <v>0.54783738443237595</v>
      </c>
      <c r="G78" s="353">
        <f>IF(G$16=0,0,G$16/MAE_fec!G$16)</f>
        <v>0.54045496025775097</v>
      </c>
      <c r="H78" s="353">
        <f>IF(H$16=0,0,H$16/MAE_fec!H$16)</f>
        <v>0.55348306642269429</v>
      </c>
      <c r="I78" s="353">
        <f>IF(I$16=0,0,I$16/MAE_fec!I$16)</f>
        <v>0.56323480008582272</v>
      </c>
      <c r="J78" s="353">
        <f>IF(J$16=0,0,J$16/MAE_fec!J$16)</f>
        <v>0.5522758655251464</v>
      </c>
      <c r="K78" s="353">
        <f>IF(K$16=0,0,K$16/MAE_fec!K$16)</f>
        <v>0.56981920207743941</v>
      </c>
      <c r="L78" s="353">
        <f>IF(L$16=0,0,L$16/MAE_fec!L$16)</f>
        <v>0.56008999515535096</v>
      </c>
      <c r="M78" s="353">
        <f>IF(M$16=0,0,M$16/MAE_fec!M$16)</f>
        <v>0.56663593062617024</v>
      </c>
      <c r="N78" s="353">
        <f>IF(N$16=0,0,N$16/MAE_fec!N$16)</f>
        <v>0.57775857868561009</v>
      </c>
      <c r="O78" s="353">
        <f>IF(O$16=0,0,O$16/MAE_fec!O$16)</f>
        <v>0.59050221569245076</v>
      </c>
      <c r="P78" s="353">
        <f>IF(P$16=0,0,P$16/MAE_fec!P$16)</f>
        <v>0.58743092875007497</v>
      </c>
      <c r="Q78" s="353">
        <f>IF(Q$16=0,0,Q$16/MAE_fec!Q$16)</f>
        <v>0.58791841535018319</v>
      </c>
      <c r="R78" s="353">
        <f>IF(R$16=0,0,R$16/MAE_fec!R$16)</f>
        <v>0.57740439532675447</v>
      </c>
      <c r="S78" s="353">
        <f>IF(S$16=0,0,S$16/MAE_fec!S$16)</f>
        <v>0.58564931843568391</v>
      </c>
      <c r="T78" s="353">
        <f>IF(T$16=0,0,T$16/MAE_fec!T$16)</f>
        <v>0.57327164054636182</v>
      </c>
      <c r="U78" s="353">
        <f>IF(U$16=0,0,U$16/MAE_fec!U$16)</f>
        <v>0.59048778218131559</v>
      </c>
      <c r="V78" s="353">
        <f>IF(V$16=0,0,V$16/MAE_fec!V$16)</f>
        <v>0.58474185177948024</v>
      </c>
      <c r="W78" s="353">
        <f>IF(W$16=0,0,W$16/MAE_fec!W$16)</f>
        <v>0.5878994376418859</v>
      </c>
      <c r="X78" s="353">
        <f>IF(X$16=0,0,X$16/MAE_fec!X$16)</f>
        <v>0.57948872169390808</v>
      </c>
      <c r="Y78" s="353">
        <f>IF(Y$16=0,0,Y$16/MAE_fec!Y$16)</f>
        <v>0.59221169399060647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0.45708883483294793</v>
      </c>
      <c r="C79" s="349">
        <f>IF(C$24=0,0,C$24/MAE_fec!C$24)</f>
        <v>0.45794154859421354</v>
      </c>
      <c r="D79" s="349">
        <f>IF(D$24=0,0,D$24/MAE_fec!D$24)</f>
        <v>0.45730522394438433</v>
      </c>
      <c r="E79" s="349">
        <f>IF(E$24=0,0,E$24/MAE_fec!E$24)</f>
        <v>0.45703398172000148</v>
      </c>
      <c r="F79" s="349">
        <f>IF(F$24=0,0,F$24/MAE_fec!F$24)</f>
        <v>0.45655343712386781</v>
      </c>
      <c r="G79" s="349">
        <f>IF(G$24=0,0,G$24/MAE_fec!G$24)</f>
        <v>0.45589706470985647</v>
      </c>
      <c r="H79" s="349">
        <f>IF(H$24=0,0,H$24/MAE_fec!H$24)</f>
        <v>0.4574222854087624</v>
      </c>
      <c r="I79" s="349">
        <f>IF(I$24=0,0,I$24/MAE_fec!I$24)</f>
        <v>0.45997145607846945</v>
      </c>
      <c r="J79" s="349">
        <f>IF(J$24=0,0,J$24/MAE_fec!J$24)</f>
        <v>0.45921590688146607</v>
      </c>
      <c r="K79" s="349">
        <f>IF(K$24=0,0,K$24/MAE_fec!K$24)</f>
        <v>0.46045084163608707</v>
      </c>
      <c r="L79" s="349">
        <f>IF(L$24=0,0,L$24/MAE_fec!L$24)</f>
        <v>0.45907070669414007</v>
      </c>
      <c r="M79" s="349">
        <f>IF(M$24=0,0,M$24/MAE_fec!M$24)</f>
        <v>0.46012663761310535</v>
      </c>
      <c r="N79" s="349">
        <f>IF(N$24=0,0,N$24/MAE_fec!N$24)</f>
        <v>0.46147354865173806</v>
      </c>
      <c r="O79" s="349">
        <f>IF(O$24=0,0,O$24/MAE_fec!O$24)</f>
        <v>0.46348972752496614</v>
      </c>
      <c r="P79" s="349">
        <f>IF(P$24=0,0,P$24/MAE_fec!P$24)</f>
        <v>0.46347198685621466</v>
      </c>
      <c r="Q79" s="349">
        <f>IF(Q$24=0,0,Q$24/MAE_fec!Q$24)</f>
        <v>0.46358894112653398</v>
      </c>
      <c r="R79" s="349">
        <f>IF(R$24=0,0,R$24/MAE_fec!R$24)</f>
        <v>0.4613814326093531</v>
      </c>
      <c r="S79" s="349">
        <f>IF(S$24=0,0,S$24/MAE_fec!S$24)</f>
        <v>0.4630878402071108</v>
      </c>
      <c r="T79" s="349">
        <f>IF(T$24=0,0,T$24/MAE_fec!T$24)</f>
        <v>0.46095825105876137</v>
      </c>
      <c r="U79" s="349">
        <f>IF(U$24=0,0,U$24/MAE_fec!U$24)</f>
        <v>0.46427412594969902</v>
      </c>
      <c r="V79" s="349">
        <f>IF(V$24=0,0,V$24/MAE_fec!V$24)</f>
        <v>0.4627091137464156</v>
      </c>
      <c r="W79" s="349">
        <f>IF(W$24=0,0,W$24/MAE_fec!W$24)</f>
        <v>0.46288713487025901</v>
      </c>
      <c r="X79" s="349">
        <f>IF(X$24=0,0,X$24/MAE_fec!X$24)</f>
        <v>0.46174574333473078</v>
      </c>
      <c r="Y79" s="349">
        <f>IF(Y$24=0,0,Y$24/MAE_fec!Y$24)</f>
        <v>0.46406655907502697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0.46455253242917943</v>
      </c>
      <c r="C80" s="349">
        <f>IF(C$27=0,0,C$27/MAE_fec!C$27)</f>
        <v>0.47623533057052203</v>
      </c>
      <c r="D80" s="349">
        <f>IF(D$27=0,0,D$27/MAE_fec!D$27)</f>
        <v>0.47423867756688048</v>
      </c>
      <c r="E80" s="349">
        <f>IF(E$27=0,0,E$27/MAE_fec!E$27)</f>
        <v>0.47255538122063029</v>
      </c>
      <c r="F80" s="349">
        <f>IF(F$27=0,0,F$27/MAE_fec!F$27)</f>
        <v>0.46957490094203647</v>
      </c>
      <c r="G80" s="349">
        <f>IF(G$27=0,0,G$27/MAE_fec!G$27)</f>
        <v>0.46324710879235809</v>
      </c>
      <c r="H80" s="349">
        <f>IF(H$27=0,0,H$27/MAE_fec!H$27)</f>
        <v>0.47441405693373789</v>
      </c>
      <c r="I80" s="349">
        <f>IF(I$27=0,0,I$27/MAE_fec!I$27)</f>
        <v>0.48277268578784815</v>
      </c>
      <c r="J80" s="349">
        <f>IF(J$27=0,0,J$27/MAE_fec!J$27)</f>
        <v>0.47337931330726862</v>
      </c>
      <c r="K80" s="349">
        <f>IF(K$27=0,0,K$27/MAE_fec!K$27)</f>
        <v>0.48841645892351931</v>
      </c>
      <c r="L80" s="349">
        <f>IF(L$27=0,0,L$27/MAE_fec!L$27)</f>
        <v>0.48007713870458651</v>
      </c>
      <c r="M80" s="349">
        <f>IF(M$27=0,0,M$27/MAE_fec!M$27)</f>
        <v>0.48568794053671721</v>
      </c>
      <c r="N80" s="349">
        <f>IF(N$27=0,0,N$27/MAE_fec!N$27)</f>
        <v>0.49522163887338011</v>
      </c>
      <c r="O80" s="349">
        <f>IF(O$27=0,0,O$27/MAE_fec!O$27)</f>
        <v>0.50614475630781497</v>
      </c>
      <c r="P80" s="349">
        <f>IF(P$27=0,0,P$27/MAE_fec!P$27)</f>
        <v>0.50351222464292145</v>
      </c>
      <c r="Q80" s="349">
        <f>IF(Q$27=0,0,Q$27/MAE_fec!Q$27)</f>
        <v>0.50393007030015713</v>
      </c>
      <c r="R80" s="349">
        <f>IF(R$27=0,0,R$27/MAE_fec!R$27)</f>
        <v>0.49491805313721843</v>
      </c>
      <c r="S80" s="349">
        <f>IF(S$27=0,0,S$27/MAE_fec!S$27)</f>
        <v>0.50198513008772894</v>
      </c>
      <c r="T80" s="349">
        <f>IF(T$27=0,0,T$27/MAE_fec!T$27)</f>
        <v>0.49137569189688157</v>
      </c>
      <c r="U80" s="349">
        <f>IF(U$27=0,0,U$27/MAE_fec!U$27)</f>
        <v>0.50613238472684197</v>
      </c>
      <c r="V80" s="349">
        <f>IF(V$27=0,0,V$27/MAE_fec!V$27)</f>
        <v>0.50120730152526882</v>
      </c>
      <c r="W80" s="349">
        <f>IF(W$27=0,0,W$27/MAE_fec!W$27)</f>
        <v>0.50391380369304495</v>
      </c>
      <c r="X80" s="349">
        <f>IF(X$27=0,0,X$27/MAE_fec!X$27)</f>
        <v>0.49670461859477827</v>
      </c>
      <c r="Y80" s="349">
        <f>IF(Y$27=0,0,Y$27/MAE_fec!Y$27)</f>
        <v>0.50761002342051986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0.67041760639293069</v>
      </c>
      <c r="C81" s="349">
        <f>IF(C$35=0,0,C$35/MAE_fec!C$35)</f>
        <v>0.67178910812607695</v>
      </c>
      <c r="D81" s="349">
        <f>IF(D$35=0,0,D$35/MAE_fec!D$35)</f>
        <v>0.65998630490790455</v>
      </c>
      <c r="E81" s="349">
        <f>IF(E$35=0,0,E$35/MAE_fec!E$35)</f>
        <v>0.67128316785645514</v>
      </c>
      <c r="F81" s="349">
        <f>IF(F$35=0,0,F$35/MAE_fec!F$35)</f>
        <v>0.66228159930900321</v>
      </c>
      <c r="G81" s="349">
        <f>IF(G$35=0,0,G$35/MAE_fec!G$35)</f>
        <v>0.64597253588510395</v>
      </c>
      <c r="H81" s="349">
        <f>IF(H$35=0,0,H$35/MAE_fec!H$35)</f>
        <v>0.62581529036017147</v>
      </c>
      <c r="I81" s="349">
        <f>IF(I$35=0,0,I$35/MAE_fec!I$35)</f>
        <v>0.61937166739701255</v>
      </c>
      <c r="J81" s="349">
        <f>IF(J$35=0,0,J$35/MAE_fec!J$35)</f>
        <v>0.63039849699386841</v>
      </c>
      <c r="K81" s="349">
        <f>IF(K$35=0,0,K$35/MAE_fec!K$35)</f>
        <v>0.66080213343597582</v>
      </c>
      <c r="L81" s="349">
        <f>IF(L$35=0,0,L$35/MAE_fec!L$35)</f>
        <v>0.66407590514982417</v>
      </c>
      <c r="M81" s="349">
        <f>IF(M$35=0,0,M$35/MAE_fec!M$35)</f>
        <v>0.659294148541964</v>
      </c>
      <c r="N81" s="349">
        <f>IF(N$35=0,0,N$35/MAE_fec!N$35)</f>
        <v>0.63565284807948819</v>
      </c>
      <c r="O81" s="349">
        <f>IF(O$35=0,0,O$35/MAE_fec!O$35)</f>
        <v>0.66288517921807766</v>
      </c>
      <c r="P81" s="349">
        <f>IF(P$35=0,0,P$35/MAE_fec!P$35)</f>
        <v>0.67888294884031331</v>
      </c>
      <c r="Q81" s="349">
        <f>IF(Q$35=0,0,Q$35/MAE_fec!Q$35)</f>
        <v>0.67801325807481683</v>
      </c>
      <c r="R81" s="349">
        <f>IF(R$35=0,0,R$35/MAE_fec!R$35)</f>
        <v>0.68792216805958073</v>
      </c>
      <c r="S81" s="349">
        <f>IF(S$35=0,0,S$35/MAE_fec!S$35)</f>
        <v>0.68679682678240406</v>
      </c>
      <c r="T81" s="349">
        <f>IF(T$35=0,0,T$35/MAE_fec!T$35)</f>
        <v>0.67715885705058565</v>
      </c>
      <c r="U81" s="349">
        <f>IF(U$35=0,0,U$35/MAE_fec!U$35)</f>
        <v>0.67537785734338307</v>
      </c>
      <c r="V81" s="349">
        <f>IF(V$35=0,0,V$35/MAE_fec!V$35)</f>
        <v>0.6843813866741556</v>
      </c>
      <c r="W81" s="349">
        <f>IF(W$35=0,0,W$35/MAE_fec!W$35)</f>
        <v>0.68457948568454763</v>
      </c>
      <c r="X81" s="349">
        <f>IF(X$35=0,0,X$35/MAE_fec!X$35)</f>
        <v>0.67129437898020172</v>
      </c>
      <c r="Y81" s="349">
        <f>IF(Y$35=0,0,Y$35/MAE_fec!Y$35)</f>
        <v>0.66609916337667596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0.61975457599673045</v>
      </c>
      <c r="C82" s="349">
        <f>IF(C$46=0,0,C$46/MAE_fec!C$46)</f>
        <v>0.61975457599673023</v>
      </c>
      <c r="D82" s="349">
        <f>IF(D$46=0,0,D$46/MAE_fec!D$46)</f>
        <v>0.61975457599673023</v>
      </c>
      <c r="E82" s="349">
        <f>IF(E$46=0,0,E$46/MAE_fec!E$46)</f>
        <v>0.61975457599673034</v>
      </c>
      <c r="F82" s="349">
        <f>IF(F$46=0,0,F$46/MAE_fec!F$46)</f>
        <v>0.61975457599673034</v>
      </c>
      <c r="G82" s="349">
        <f>IF(G$46=0,0,G$46/MAE_fec!G$46)</f>
        <v>0.61975457599673023</v>
      </c>
      <c r="H82" s="349">
        <f>IF(H$46=0,0,H$46/MAE_fec!H$46)</f>
        <v>0.61975457599673023</v>
      </c>
      <c r="I82" s="349">
        <f>IF(I$46=0,0,I$46/MAE_fec!I$46)</f>
        <v>0.61975457599673056</v>
      </c>
      <c r="J82" s="349">
        <f>IF(J$46=0,0,J$46/MAE_fec!J$46)</f>
        <v>0.61975457599673056</v>
      </c>
      <c r="K82" s="349">
        <f>IF(K$46=0,0,K$46/MAE_fec!K$46)</f>
        <v>0.61975457599673045</v>
      </c>
      <c r="L82" s="349">
        <f>IF(L$46=0,0,L$46/MAE_fec!L$46)</f>
        <v>0.61975457599673045</v>
      </c>
      <c r="M82" s="349">
        <f>IF(M$46=0,0,M$46/MAE_fec!M$46)</f>
        <v>0.61975457599673034</v>
      </c>
      <c r="N82" s="349">
        <f>IF(N$46=0,0,N$46/MAE_fec!N$46)</f>
        <v>0.61975457599673023</v>
      </c>
      <c r="O82" s="349">
        <f>IF(O$46=0,0,O$46/MAE_fec!O$46)</f>
        <v>0.61975457599673045</v>
      </c>
      <c r="P82" s="349">
        <f>IF(P$46=0,0,P$46/MAE_fec!P$46)</f>
        <v>0.61975457599673045</v>
      </c>
      <c r="Q82" s="349">
        <f>IF(Q$46=0,0,Q$46/MAE_fec!Q$46)</f>
        <v>0.61975457599673056</v>
      </c>
      <c r="R82" s="349">
        <f>IF(R$46=0,0,R$46/MAE_fec!R$46)</f>
        <v>0.61975457599673034</v>
      </c>
      <c r="S82" s="349">
        <f>IF(S$46=0,0,S$46/MAE_fec!S$46)</f>
        <v>0.61975457599673045</v>
      </c>
      <c r="T82" s="349">
        <f>IF(T$46=0,0,T$46/MAE_fec!T$46)</f>
        <v>0.61975457599673023</v>
      </c>
      <c r="U82" s="349">
        <f>IF(U$46=0,0,U$46/MAE_fec!U$46)</f>
        <v>0.61975457599673023</v>
      </c>
      <c r="V82" s="349">
        <f>IF(V$46=0,0,V$46/MAE_fec!V$46)</f>
        <v>0.61975457599673034</v>
      </c>
      <c r="W82" s="349">
        <f>IF(W$46=0,0,W$46/MAE_fec!W$46)</f>
        <v>0.61975457599673023</v>
      </c>
      <c r="X82" s="349">
        <f>IF(X$46=0,0,X$46/MAE_fec!X$46)</f>
        <v>0.61975457599673034</v>
      </c>
      <c r="Y82" s="349">
        <f>IF(Y$46=0,0,Y$46/MAE_fec!Y$46)</f>
        <v>0.61975457599673034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0.57322871432631761</v>
      </c>
      <c r="C83" s="337">
        <f>IF(C$47=0,0,C$47/MAE_fec!C$47)</f>
        <v>0.5732287143263175</v>
      </c>
      <c r="D83" s="337">
        <f>IF(D$47=0,0,D$47/MAE_fec!D$47)</f>
        <v>0.57322871432631783</v>
      </c>
      <c r="E83" s="337">
        <f>IF(E$47=0,0,E$47/MAE_fec!E$47)</f>
        <v>0.57322871432631772</v>
      </c>
      <c r="F83" s="337">
        <f>IF(F$47=0,0,F$47/MAE_fec!F$47)</f>
        <v>0.57322871432631772</v>
      </c>
      <c r="G83" s="337">
        <f>IF(G$47=0,0,G$47/MAE_fec!G$47)</f>
        <v>0.57322871432631772</v>
      </c>
      <c r="H83" s="337">
        <f>IF(H$47=0,0,H$47/MAE_fec!H$47)</f>
        <v>0.57322871432631772</v>
      </c>
      <c r="I83" s="337">
        <f>IF(I$47=0,0,I$47/MAE_fec!I$47)</f>
        <v>0.5732287143263175</v>
      </c>
      <c r="J83" s="337">
        <f>IF(J$47=0,0,J$47/MAE_fec!J$47)</f>
        <v>0.57322871432631772</v>
      </c>
      <c r="K83" s="337">
        <f>IF(K$47=0,0,K$47/MAE_fec!K$47)</f>
        <v>0.57322871432631761</v>
      </c>
      <c r="L83" s="337">
        <f>IF(L$47=0,0,L$47/MAE_fec!L$47)</f>
        <v>0.57322871432631761</v>
      </c>
      <c r="M83" s="337">
        <f>IF(M$47=0,0,M$47/MAE_fec!M$47)</f>
        <v>0.57322871432631783</v>
      </c>
      <c r="N83" s="337">
        <f>IF(N$47=0,0,N$47/MAE_fec!N$47)</f>
        <v>0.57322871432631761</v>
      </c>
      <c r="O83" s="337">
        <f>IF(O$47=0,0,O$47/MAE_fec!O$47)</f>
        <v>0.57322871432631739</v>
      </c>
      <c r="P83" s="337">
        <f>IF(P$47=0,0,P$47/MAE_fec!P$47)</f>
        <v>0.57322871432631783</v>
      </c>
      <c r="Q83" s="337">
        <f>IF(Q$47=0,0,Q$47/MAE_fec!Q$47)</f>
        <v>0.5732287143263175</v>
      </c>
      <c r="R83" s="337">
        <f>IF(R$47=0,0,R$47/MAE_fec!R$47)</f>
        <v>0.57322871432631772</v>
      </c>
      <c r="S83" s="337">
        <f>IF(S$47=0,0,S$47/MAE_fec!S$47)</f>
        <v>0.57322871432631728</v>
      </c>
      <c r="T83" s="337">
        <f>IF(T$47=0,0,T$47/MAE_fec!T$47)</f>
        <v>0.5732287143263175</v>
      </c>
      <c r="U83" s="337">
        <f>IF(U$47=0,0,U$47/MAE_fec!U$47)</f>
        <v>0.57322871432631783</v>
      </c>
      <c r="V83" s="337">
        <f>IF(V$47=0,0,V$47/MAE_fec!V$47)</f>
        <v>0.57322871432631783</v>
      </c>
      <c r="W83" s="337">
        <f>IF(W$47=0,0,W$47/MAE_fec!W$47)</f>
        <v>0.57322871432631761</v>
      </c>
      <c r="X83" s="337">
        <f>IF(X$47=0,0,X$47/MAE_fec!X$47)</f>
        <v>0.5732287143263175</v>
      </c>
      <c r="Y83" s="337">
        <f>IF(Y$47=0,0,Y$47/MAE_fec!Y$47)</f>
        <v>0.5732287143263175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67.470432731775034</v>
      </c>
      <c r="C5" s="223">
        <v>54.487152684003362</v>
      </c>
      <c r="D5" s="223">
        <v>57.729473604104427</v>
      </c>
      <c r="E5" s="223">
        <v>62.724676643912652</v>
      </c>
      <c r="F5" s="223">
        <v>73.513750823942161</v>
      </c>
      <c r="G5" s="223">
        <v>74.393002368145531</v>
      </c>
      <c r="H5" s="223">
        <v>41.753185128317597</v>
      </c>
      <c r="I5" s="223">
        <v>26.144152487893809</v>
      </c>
      <c r="J5" s="223">
        <v>24.52847248772164</v>
      </c>
      <c r="K5" s="223">
        <v>13.345456643732289</v>
      </c>
      <c r="L5" s="223">
        <v>18.343966643613189</v>
      </c>
      <c r="M5" s="223">
        <v>19.252786643584191</v>
      </c>
      <c r="N5" s="223">
        <v>19.681031699478371</v>
      </c>
      <c r="O5" s="223">
        <v>14.45623664350966</v>
      </c>
      <c r="P5" s="223">
        <v>16.374856642916459</v>
      </c>
      <c r="Q5" s="223">
        <v>16.728286643079532</v>
      </c>
      <c r="R5" s="223">
        <v>21.625816643157371</v>
      </c>
      <c r="S5" s="223">
        <v>24.215308019004549</v>
      </c>
      <c r="T5" s="223">
        <v>27.473669099550349</v>
      </c>
      <c r="U5" s="223">
        <v>27.094735259395769</v>
      </c>
      <c r="V5" s="223">
        <v>22.72394411885444</v>
      </c>
      <c r="W5" s="223">
        <v>23.360101919260039</v>
      </c>
      <c r="X5" s="223">
        <v>27.199780558960349</v>
      </c>
      <c r="Y5" s="223">
        <v>19.594905527164109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2.1970178003879659</v>
      </c>
      <c r="C10" s="260">
        <v>1.9731886558474969</v>
      </c>
      <c r="D10" s="260">
        <v>2.1435903562890228</v>
      </c>
      <c r="E10" s="260">
        <v>2.40742251995098</v>
      </c>
      <c r="F10" s="260">
        <v>2.9670737899673991</v>
      </c>
      <c r="G10" s="260">
        <v>2.927941791255392</v>
      </c>
      <c r="H10" s="260">
        <v>1.380132818629433</v>
      </c>
      <c r="I10" s="260">
        <v>0.66760841691270378</v>
      </c>
      <c r="J10" s="260">
        <v>0.627506317710251</v>
      </c>
      <c r="K10" s="260">
        <v>0.36061935827545688</v>
      </c>
      <c r="L10" s="260">
        <v>0.5671754319475546</v>
      </c>
      <c r="M10" s="260">
        <v>0.55821714336553363</v>
      </c>
      <c r="N10" s="260">
        <v>0.50180978602417492</v>
      </c>
      <c r="O10" s="260">
        <v>0.32318857674121693</v>
      </c>
      <c r="P10" s="260">
        <v>0.37042590233065348</v>
      </c>
      <c r="Q10" s="260">
        <v>0.37643372270576292</v>
      </c>
      <c r="R10" s="260">
        <v>0.59560465181068711</v>
      </c>
      <c r="S10" s="260">
        <v>0.58385883796867255</v>
      </c>
      <c r="T10" s="260">
        <v>0.77447106022050971</v>
      </c>
      <c r="U10" s="260">
        <v>0.61681283244958518</v>
      </c>
      <c r="V10" s="260">
        <v>0.62150932709228957</v>
      </c>
      <c r="W10" s="260">
        <v>0.63745748601972818</v>
      </c>
      <c r="X10" s="260">
        <v>0.78115233219612246</v>
      </c>
      <c r="Y10" s="260">
        <v>0.48260074829748711</v>
      </c>
      <c r="DA10" s="68" t="s">
        <v>2641</v>
      </c>
    </row>
    <row r="11" spans="1:105" ht="12" customHeight="1" x14ac:dyDescent="0.25">
      <c r="A11" s="37" t="s">
        <v>159</v>
      </c>
      <c r="B11" s="226">
        <v>0</v>
      </c>
      <c r="C11" s="226">
        <v>0.16058829750901291</v>
      </c>
      <c r="D11" s="226">
        <v>0</v>
      </c>
      <c r="E11" s="226">
        <v>0</v>
      </c>
      <c r="F11" s="226">
        <v>0.1559093342735888</v>
      </c>
      <c r="G11" s="226">
        <v>0.16398003623465571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1.300802884442008E-2</v>
      </c>
      <c r="U11" s="226">
        <v>3.1640204745765912E-2</v>
      </c>
      <c r="V11" s="226">
        <v>3.3797320475634371E-2</v>
      </c>
      <c r="W11" s="226">
        <v>5.7480871272801853E-2</v>
      </c>
      <c r="X11" s="226">
        <v>7.0919841375243708E-2</v>
      </c>
      <c r="Y11" s="226">
        <v>6.4373687955244063E-2</v>
      </c>
      <c r="DA11" s="69" t="s">
        <v>2642</v>
      </c>
    </row>
    <row r="12" spans="1:105" ht="12" customHeight="1" x14ac:dyDescent="0.25">
      <c r="A12" s="37" t="s">
        <v>35</v>
      </c>
      <c r="B12" s="226">
        <v>2.1970178003879659</v>
      </c>
      <c r="C12" s="226">
        <v>1.812600358338484</v>
      </c>
      <c r="D12" s="226">
        <v>2.1435903562890228</v>
      </c>
      <c r="E12" s="226">
        <v>2.40742251995098</v>
      </c>
      <c r="F12" s="226">
        <v>2.81116445569381</v>
      </c>
      <c r="G12" s="226">
        <v>2.7639617550207358</v>
      </c>
      <c r="H12" s="226">
        <v>1.380132818629433</v>
      </c>
      <c r="I12" s="226">
        <v>0.66760841691270378</v>
      </c>
      <c r="J12" s="226">
        <v>0.627506317710251</v>
      </c>
      <c r="K12" s="226">
        <v>0.36061935827545688</v>
      </c>
      <c r="L12" s="226">
        <v>0.5671754319475546</v>
      </c>
      <c r="M12" s="226">
        <v>0.55821714336553363</v>
      </c>
      <c r="N12" s="226">
        <v>0.50180978602417492</v>
      </c>
      <c r="O12" s="226">
        <v>0.32318857674121693</v>
      </c>
      <c r="P12" s="226">
        <v>0.37042590233065348</v>
      </c>
      <c r="Q12" s="226">
        <v>0.37643372270576292</v>
      </c>
      <c r="R12" s="226">
        <v>0.59560465181068711</v>
      </c>
      <c r="S12" s="226">
        <v>0.58385883796867255</v>
      </c>
      <c r="T12" s="226">
        <v>0.76146303137608962</v>
      </c>
      <c r="U12" s="226">
        <v>0.58517262770381928</v>
      </c>
      <c r="V12" s="226">
        <v>0.58771200661665524</v>
      </c>
      <c r="W12" s="226">
        <v>0.5799766147469263</v>
      </c>
      <c r="X12" s="226">
        <v>0.71023249082087869</v>
      </c>
      <c r="Y12" s="226">
        <v>0.41822706034224311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17.865416972598329</v>
      </c>
      <c r="C16" s="261">
        <f t="shared" si="0"/>
        <v>14.23057703241782</v>
      </c>
      <c r="D16" s="261">
        <f t="shared" si="0"/>
        <v>15.33961152988836</v>
      </c>
      <c r="E16" s="261">
        <f t="shared" si="0"/>
        <v>16.402656865214428</v>
      </c>
      <c r="F16" s="261">
        <f t="shared" si="0"/>
        <v>19.528935630119062</v>
      </c>
      <c r="G16" s="261">
        <f t="shared" si="0"/>
        <v>20.58449799299072</v>
      </c>
      <c r="H16" s="261">
        <f t="shared" si="0"/>
        <v>10.739673970865621</v>
      </c>
      <c r="I16" s="261">
        <f t="shared" si="0"/>
        <v>6.646519178533242</v>
      </c>
      <c r="J16" s="261">
        <f t="shared" si="0"/>
        <v>6.2481015107239397</v>
      </c>
      <c r="K16" s="261">
        <f t="shared" si="0"/>
        <v>3.1469756523325221</v>
      </c>
      <c r="L16" s="261">
        <f t="shared" si="0"/>
        <v>4.4582011563718229</v>
      </c>
      <c r="M16" s="261">
        <f t="shared" si="0"/>
        <v>4.3608003133012581</v>
      </c>
      <c r="N16" s="261">
        <f t="shared" si="0"/>
        <v>4.3954215194551356</v>
      </c>
      <c r="O16" s="261">
        <f t="shared" si="0"/>
        <v>2.844526120756238</v>
      </c>
      <c r="P16" s="261">
        <f t="shared" si="0"/>
        <v>3.0829548905548299</v>
      </c>
      <c r="Q16" s="261">
        <f t="shared" si="0"/>
        <v>3.114277295837061</v>
      </c>
      <c r="R16" s="261">
        <f t="shared" si="0"/>
        <v>4.599246736943484</v>
      </c>
      <c r="S16" s="261">
        <f t="shared" si="0"/>
        <v>4.5881877816865471</v>
      </c>
      <c r="T16" s="261">
        <f t="shared" si="0"/>
        <v>5.8946804299545823</v>
      </c>
      <c r="U16" s="261">
        <f t="shared" si="0"/>
        <v>4.6738032620046743</v>
      </c>
      <c r="V16" s="261">
        <f t="shared" si="0"/>
        <v>4.2518302691611982</v>
      </c>
      <c r="W16" s="261">
        <f t="shared" si="0"/>
        <v>4.4397382604631543</v>
      </c>
      <c r="X16" s="261">
        <f t="shared" si="0"/>
        <v>5.493723721916048</v>
      </c>
      <c r="Y16" s="261">
        <f t="shared" si="0"/>
        <v>3.4894946920511409</v>
      </c>
      <c r="DA16" s="70"/>
    </row>
    <row r="17" spans="1:105" ht="12" customHeight="1" x14ac:dyDescent="0.25">
      <c r="A17" s="60" t="s">
        <v>2556</v>
      </c>
      <c r="B17" s="329">
        <v>17.865416972598329</v>
      </c>
      <c r="C17" s="329">
        <v>14.23057703241782</v>
      </c>
      <c r="D17" s="329">
        <v>15.33961152988836</v>
      </c>
      <c r="E17" s="329">
        <v>16.402656865214428</v>
      </c>
      <c r="F17" s="329">
        <v>19.528935630119062</v>
      </c>
      <c r="G17" s="329">
        <v>20.58449799299072</v>
      </c>
      <c r="H17" s="329">
        <v>10.739673970865621</v>
      </c>
      <c r="I17" s="329">
        <v>6.646519178533242</v>
      </c>
      <c r="J17" s="329">
        <v>6.2481015107239397</v>
      </c>
      <c r="K17" s="329">
        <v>3.1469756523325221</v>
      </c>
      <c r="L17" s="329">
        <v>4.4582011563718229</v>
      </c>
      <c r="M17" s="329">
        <v>4.3608003133012581</v>
      </c>
      <c r="N17" s="329">
        <v>4.3954215194551356</v>
      </c>
      <c r="O17" s="329">
        <v>2.844526120756238</v>
      </c>
      <c r="P17" s="329">
        <v>3.0829548905548299</v>
      </c>
      <c r="Q17" s="329">
        <v>3.114277295837061</v>
      </c>
      <c r="R17" s="329">
        <v>4.599246736943484</v>
      </c>
      <c r="S17" s="329">
        <v>4.5881877816865471</v>
      </c>
      <c r="T17" s="329">
        <v>5.8946804299545823</v>
      </c>
      <c r="U17" s="329">
        <v>4.6738032620046743</v>
      </c>
      <c r="V17" s="329">
        <v>4.2518302691611982</v>
      </c>
      <c r="W17" s="329">
        <v>4.4397382604631543</v>
      </c>
      <c r="X17" s="329">
        <v>5.493723721916048</v>
      </c>
      <c r="Y17" s="329">
        <v>3.4894946920511409</v>
      </c>
      <c r="DA17" s="72" t="s">
        <v>2647</v>
      </c>
    </row>
    <row r="18" spans="1:105" ht="12" customHeight="1" x14ac:dyDescent="0.25">
      <c r="A18" s="59" t="s">
        <v>28</v>
      </c>
      <c r="B18" s="230">
        <v>3.090435161902696</v>
      </c>
      <c r="C18" s="230">
        <v>1.0554392628798499</v>
      </c>
      <c r="D18" s="230">
        <v>1.0748325303295461</v>
      </c>
      <c r="E18" s="230">
        <v>1.050873098161164</v>
      </c>
      <c r="F18" s="230">
        <v>0.40771243634692228</v>
      </c>
      <c r="G18" s="230">
        <v>2.1911797273685671</v>
      </c>
      <c r="H18" s="230">
        <v>2.2551259824666028</v>
      </c>
      <c r="I18" s="230">
        <v>2.7243905864577611</v>
      </c>
      <c r="J18" s="230">
        <v>2.6484123756765112</v>
      </c>
      <c r="K18" s="230">
        <v>0.95100684385996415</v>
      </c>
      <c r="L18" s="230">
        <v>0.96626366307850864</v>
      </c>
      <c r="M18" s="230">
        <v>0.90090500316220368</v>
      </c>
      <c r="N18" s="230">
        <v>1.313295867708927</v>
      </c>
      <c r="O18" s="230">
        <v>0.83020272047281185</v>
      </c>
      <c r="P18" s="230">
        <v>0.76925032987092667</v>
      </c>
      <c r="Q18" s="230">
        <v>0.76031498810487674</v>
      </c>
      <c r="R18" s="230">
        <v>0.86589861377692479</v>
      </c>
      <c r="S18" s="230">
        <v>0.79642221982538375</v>
      </c>
      <c r="T18" s="230">
        <v>0.75971332259439084</v>
      </c>
      <c r="U18" s="230">
        <v>0.46561844221656362</v>
      </c>
      <c r="V18" s="230">
        <v>5.7282387024226132E-2</v>
      </c>
      <c r="W18" s="230">
        <v>5.9566802858740137E-2</v>
      </c>
      <c r="X18" s="230">
        <v>0.1233290262375238</v>
      </c>
      <c r="Y18" s="230">
        <v>5.5870667719163693E-2</v>
      </c>
      <c r="DA18" s="71" t="s">
        <v>2648</v>
      </c>
    </row>
    <row r="19" spans="1:105" ht="12" customHeight="1" x14ac:dyDescent="0.25">
      <c r="A19" s="59" t="s">
        <v>31</v>
      </c>
      <c r="B19" s="230">
        <v>0.94467799127508423</v>
      </c>
      <c r="C19" s="230">
        <v>0.96787363966859818</v>
      </c>
      <c r="D19" s="230">
        <v>0.98565792438469568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0.1399041589550046</v>
      </c>
      <c r="T19" s="230">
        <v>0.23399690205184309</v>
      </c>
      <c r="U19" s="230">
        <v>0.25421698129339082</v>
      </c>
      <c r="V19" s="230">
        <v>0.13852610843066321</v>
      </c>
      <c r="W19" s="230">
        <v>0.14405051570542951</v>
      </c>
      <c r="X19" s="230">
        <v>0.14929926560551571</v>
      </c>
      <c r="Y19" s="230">
        <v>0.20240266671735899</v>
      </c>
      <c r="DA19" s="71" t="s">
        <v>2649</v>
      </c>
    </row>
    <row r="20" spans="1:105" ht="12" customHeight="1" x14ac:dyDescent="0.25">
      <c r="A20" s="59" t="s">
        <v>159</v>
      </c>
      <c r="B20" s="230">
        <v>0</v>
      </c>
      <c r="C20" s="230">
        <v>0.993490286926762</v>
      </c>
      <c r="D20" s="230">
        <v>0</v>
      </c>
      <c r="E20" s="230">
        <v>0</v>
      </c>
      <c r="F20" s="230">
        <v>1.004753298929743</v>
      </c>
      <c r="G20" s="230">
        <v>1.0301219118085909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8.2316777308816133E-2</v>
      </c>
      <c r="U20" s="230">
        <v>0.20282384766755271</v>
      </c>
      <c r="V20" s="230">
        <v>0.22056413599364591</v>
      </c>
      <c r="W20" s="230">
        <v>0.38197986202609291</v>
      </c>
      <c r="X20" s="230">
        <v>0.47401671152256453</v>
      </c>
      <c r="Y20" s="230">
        <v>0.4310097655737235</v>
      </c>
      <c r="DA20" s="71" t="s">
        <v>2650</v>
      </c>
    </row>
    <row r="21" spans="1:105" ht="12" customHeight="1" x14ac:dyDescent="0.25">
      <c r="A21" s="59" t="s">
        <v>32</v>
      </c>
      <c r="B21" s="230">
        <v>0.99715209781323111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12.833151721607321</v>
      </c>
      <c r="C22" s="230">
        <v>11.21377384294261</v>
      </c>
      <c r="D22" s="230">
        <v>13.27912107517411</v>
      </c>
      <c r="E22" s="230">
        <v>15.351783767053259</v>
      </c>
      <c r="F22" s="230">
        <v>18.1164698948424</v>
      </c>
      <c r="G22" s="230">
        <v>17.36319635381356</v>
      </c>
      <c r="H22" s="230">
        <v>8.4845479883990187</v>
      </c>
      <c r="I22" s="230">
        <v>3.9221285920754809</v>
      </c>
      <c r="J22" s="230">
        <v>3.5996891350474289</v>
      </c>
      <c r="K22" s="230">
        <v>2.1959688084725579</v>
      </c>
      <c r="L22" s="230">
        <v>3.4919374932933152</v>
      </c>
      <c r="M22" s="230">
        <v>3.4598953101390539</v>
      </c>
      <c r="N22" s="230">
        <v>3.0821256517462099</v>
      </c>
      <c r="O22" s="230">
        <v>2.014323400283426</v>
      </c>
      <c r="P22" s="230">
        <v>2.3137045606839042</v>
      </c>
      <c r="Q22" s="230">
        <v>2.3539623077321852</v>
      </c>
      <c r="R22" s="230">
        <v>3.73334812316656</v>
      </c>
      <c r="S22" s="230">
        <v>3.6518614029061589</v>
      </c>
      <c r="T22" s="230">
        <v>4.8186534279995321</v>
      </c>
      <c r="U22" s="230">
        <v>3.7511439908271669</v>
      </c>
      <c r="V22" s="230">
        <v>3.835457637712663</v>
      </c>
      <c r="W22" s="230">
        <v>3.8541410798728921</v>
      </c>
      <c r="X22" s="230">
        <v>4.7470787185504442</v>
      </c>
      <c r="Y22" s="230">
        <v>2.800211592040895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9.8296287166470631</v>
      </c>
      <c r="C24" s="261">
        <f t="shared" si="1"/>
        <v>9.4089918165295234</v>
      </c>
      <c r="D24" s="261">
        <f t="shared" si="1"/>
        <v>9.9599601302958209</v>
      </c>
      <c r="E24" s="261">
        <f t="shared" si="1"/>
        <v>10.417083529877729</v>
      </c>
      <c r="F24" s="261">
        <f t="shared" si="1"/>
        <v>11.96492658225827</v>
      </c>
      <c r="G24" s="261">
        <f t="shared" si="1"/>
        <v>11.398829911095341</v>
      </c>
      <c r="H24" s="261">
        <f t="shared" si="1"/>
        <v>6.8773238713843847</v>
      </c>
      <c r="I24" s="261">
        <f t="shared" si="1"/>
        <v>4.5600084449397613</v>
      </c>
      <c r="J24" s="261">
        <f t="shared" si="1"/>
        <v>3.674159124390028</v>
      </c>
      <c r="K24" s="261">
        <f t="shared" si="1"/>
        <v>2.4057586439728929</v>
      </c>
      <c r="L24" s="261">
        <f t="shared" si="1"/>
        <v>3.026448284088604</v>
      </c>
      <c r="M24" s="261">
        <f t="shared" si="1"/>
        <v>3.219760176760543</v>
      </c>
      <c r="N24" s="261">
        <f t="shared" si="1"/>
        <v>3.8354552638143962</v>
      </c>
      <c r="O24" s="261">
        <f t="shared" si="1"/>
        <v>3.179271475225002</v>
      </c>
      <c r="P24" s="261">
        <f t="shared" si="1"/>
        <v>3.1918214159743372</v>
      </c>
      <c r="Q24" s="261">
        <f t="shared" si="1"/>
        <v>3.2569635781614812</v>
      </c>
      <c r="R24" s="261">
        <f t="shared" si="1"/>
        <v>4.0494267457626716</v>
      </c>
      <c r="S24" s="261">
        <f t="shared" si="1"/>
        <v>4.6792537543142734</v>
      </c>
      <c r="T24" s="261">
        <f t="shared" si="1"/>
        <v>4.8794956303824524</v>
      </c>
      <c r="U24" s="261">
        <f t="shared" si="1"/>
        <v>5.2494942047705031</v>
      </c>
      <c r="V24" s="261">
        <f t="shared" si="1"/>
        <v>4.3649003212166528</v>
      </c>
      <c r="W24" s="261">
        <f t="shared" si="1"/>
        <v>4.911512643945132</v>
      </c>
      <c r="X24" s="261">
        <f t="shared" si="1"/>
        <v>5.1289082816221558</v>
      </c>
      <c r="Y24" s="261">
        <f t="shared" si="1"/>
        <v>4.1872092121859597</v>
      </c>
      <c r="DA24" s="70"/>
    </row>
    <row r="25" spans="1:105" ht="12" customHeight="1" x14ac:dyDescent="0.25">
      <c r="A25" s="60" t="s">
        <v>2566</v>
      </c>
      <c r="B25" s="262">
        <v>9.8296287166470631</v>
      </c>
      <c r="C25" s="262">
        <v>9.4089918165295234</v>
      </c>
      <c r="D25" s="262">
        <v>9.9599601302958209</v>
      </c>
      <c r="E25" s="262">
        <v>10.417083529877729</v>
      </c>
      <c r="F25" s="262">
        <v>11.96492658225827</v>
      </c>
      <c r="G25" s="262">
        <v>11.398829911095341</v>
      </c>
      <c r="H25" s="262">
        <v>6.8773238713843847</v>
      </c>
      <c r="I25" s="262">
        <v>4.5600084449397613</v>
      </c>
      <c r="J25" s="262">
        <v>3.674159124390028</v>
      </c>
      <c r="K25" s="262">
        <v>2.4057586439728929</v>
      </c>
      <c r="L25" s="262">
        <v>3.026448284088604</v>
      </c>
      <c r="M25" s="262">
        <v>3.219760176760543</v>
      </c>
      <c r="N25" s="262">
        <v>3.8354552638143962</v>
      </c>
      <c r="O25" s="262">
        <v>3.179271475225002</v>
      </c>
      <c r="P25" s="262">
        <v>3.1918214159743372</v>
      </c>
      <c r="Q25" s="262">
        <v>3.2569635781614812</v>
      </c>
      <c r="R25" s="262">
        <v>4.0494267457626716</v>
      </c>
      <c r="S25" s="262">
        <v>4.6792537543142734</v>
      </c>
      <c r="T25" s="262">
        <v>4.8794956303824524</v>
      </c>
      <c r="U25" s="262">
        <v>5.2494942047705031</v>
      </c>
      <c r="V25" s="262">
        <v>4.3649003212166528</v>
      </c>
      <c r="W25" s="262">
        <v>4.911512643945132</v>
      </c>
      <c r="X25" s="262">
        <v>5.1289082816221558</v>
      </c>
      <c r="Y25" s="262">
        <v>4.1872092121859597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25.522024246569039</v>
      </c>
      <c r="C27" s="261">
        <f t="shared" si="2"/>
        <v>20.329395760596881</v>
      </c>
      <c r="D27" s="261">
        <f t="shared" si="2"/>
        <v>21.913730756983359</v>
      </c>
      <c r="E27" s="261">
        <f t="shared" si="2"/>
        <v>23.432366950306331</v>
      </c>
      <c r="F27" s="261">
        <f t="shared" si="2"/>
        <v>27.898479471598652</v>
      </c>
      <c r="G27" s="261">
        <f t="shared" si="2"/>
        <v>29.406425704272451</v>
      </c>
      <c r="H27" s="261">
        <f t="shared" si="2"/>
        <v>15.342391386950879</v>
      </c>
      <c r="I27" s="261">
        <f t="shared" si="2"/>
        <v>9.4950273979046322</v>
      </c>
      <c r="J27" s="261">
        <f t="shared" si="2"/>
        <v>8.9258593010342011</v>
      </c>
      <c r="K27" s="261">
        <f t="shared" si="2"/>
        <v>4.4956795033321759</v>
      </c>
      <c r="L27" s="261">
        <f t="shared" si="2"/>
        <v>6.3688587948168909</v>
      </c>
      <c r="M27" s="261">
        <f t="shared" si="2"/>
        <v>6.2297147332875138</v>
      </c>
      <c r="N27" s="261">
        <f t="shared" si="2"/>
        <v>6.2791735992216218</v>
      </c>
      <c r="O27" s="261">
        <f t="shared" si="2"/>
        <v>4.0636087439374853</v>
      </c>
      <c r="P27" s="261">
        <f t="shared" si="2"/>
        <v>4.4042212722211858</v>
      </c>
      <c r="Q27" s="261">
        <f t="shared" si="2"/>
        <v>4.4489675654815146</v>
      </c>
      <c r="R27" s="261">
        <f t="shared" si="2"/>
        <v>6.5703524813478316</v>
      </c>
      <c r="S27" s="261">
        <f t="shared" si="2"/>
        <v>6.5545539738379262</v>
      </c>
      <c r="T27" s="261">
        <f t="shared" si="2"/>
        <v>8.420972042792263</v>
      </c>
      <c r="U27" s="261">
        <f t="shared" si="2"/>
        <v>6.6768618028638214</v>
      </c>
      <c r="V27" s="261">
        <f t="shared" si="2"/>
        <v>6.0740432416588543</v>
      </c>
      <c r="W27" s="261">
        <f t="shared" si="2"/>
        <v>6.3424832292330784</v>
      </c>
      <c r="X27" s="261">
        <f t="shared" si="2"/>
        <v>7.8481767455943574</v>
      </c>
      <c r="Y27" s="261">
        <f t="shared" si="2"/>
        <v>4.9849924172159152</v>
      </c>
      <c r="DA27" s="70"/>
    </row>
    <row r="28" spans="1:105" ht="12" customHeight="1" x14ac:dyDescent="0.25">
      <c r="A28" s="60" t="s">
        <v>2571</v>
      </c>
      <c r="B28" s="329">
        <v>25.522024246569039</v>
      </c>
      <c r="C28" s="329">
        <v>20.329395760596881</v>
      </c>
      <c r="D28" s="329">
        <v>21.913730756983359</v>
      </c>
      <c r="E28" s="329">
        <v>23.432366950306331</v>
      </c>
      <c r="F28" s="329">
        <v>27.898479471598652</v>
      </c>
      <c r="G28" s="329">
        <v>29.406425704272451</v>
      </c>
      <c r="H28" s="329">
        <v>15.342391386950879</v>
      </c>
      <c r="I28" s="329">
        <v>9.4950273979046322</v>
      </c>
      <c r="J28" s="329">
        <v>8.9258593010342011</v>
      </c>
      <c r="K28" s="329">
        <v>4.4956795033321759</v>
      </c>
      <c r="L28" s="329">
        <v>6.3688587948168909</v>
      </c>
      <c r="M28" s="329">
        <v>6.2297147332875138</v>
      </c>
      <c r="N28" s="329">
        <v>6.2791735992216218</v>
      </c>
      <c r="O28" s="329">
        <v>4.0636087439374853</v>
      </c>
      <c r="P28" s="329">
        <v>4.4042212722211858</v>
      </c>
      <c r="Q28" s="329">
        <v>4.4489675654815146</v>
      </c>
      <c r="R28" s="329">
        <v>6.5703524813478316</v>
      </c>
      <c r="S28" s="329">
        <v>6.5545539738379262</v>
      </c>
      <c r="T28" s="329">
        <v>8.420972042792263</v>
      </c>
      <c r="U28" s="329">
        <v>6.6768618028638214</v>
      </c>
      <c r="V28" s="329">
        <v>6.0740432416588543</v>
      </c>
      <c r="W28" s="329">
        <v>6.3424832292330784</v>
      </c>
      <c r="X28" s="329">
        <v>7.8481767455943574</v>
      </c>
      <c r="Y28" s="329">
        <v>4.9849924172159152</v>
      </c>
      <c r="DA28" s="72" t="s">
        <v>2656</v>
      </c>
    </row>
    <row r="29" spans="1:105" ht="12" customHeight="1" x14ac:dyDescent="0.25">
      <c r="A29" s="59" t="s">
        <v>28</v>
      </c>
      <c r="B29" s="230">
        <v>4.4149073741467086</v>
      </c>
      <c r="C29" s="230">
        <v>1.507770375542643</v>
      </c>
      <c r="D29" s="230">
        <v>1.5354750433279221</v>
      </c>
      <c r="E29" s="230">
        <v>1.5012472830873771</v>
      </c>
      <c r="F29" s="230">
        <v>0.58244633763846032</v>
      </c>
      <c r="G29" s="230">
        <v>3.1302567533836672</v>
      </c>
      <c r="H29" s="230">
        <v>3.221608546380859</v>
      </c>
      <c r="I29" s="230">
        <v>3.8919865520825159</v>
      </c>
      <c r="J29" s="230">
        <v>3.783446250966445</v>
      </c>
      <c r="K29" s="230">
        <v>1.358581205514235</v>
      </c>
      <c r="L29" s="230">
        <v>1.3803766615407269</v>
      </c>
      <c r="M29" s="230">
        <v>1.287007147374577</v>
      </c>
      <c r="N29" s="230">
        <v>1.8761369538698951</v>
      </c>
      <c r="O29" s="230">
        <v>1.186003886389732</v>
      </c>
      <c r="P29" s="230">
        <v>1.098929042672752</v>
      </c>
      <c r="Q29" s="230">
        <v>1.086164268721252</v>
      </c>
      <c r="R29" s="230">
        <v>1.2369980196813211</v>
      </c>
      <c r="S29" s="230">
        <v>1.1377460283219769</v>
      </c>
      <c r="T29" s="230">
        <v>1.0853047465634149</v>
      </c>
      <c r="U29" s="230">
        <v>0.66516920316651951</v>
      </c>
      <c r="V29" s="230">
        <v>8.1831981463180187E-2</v>
      </c>
      <c r="W29" s="230">
        <v>8.5095432655343056E-2</v>
      </c>
      <c r="X29" s="230">
        <v>0.1761843231964626</v>
      </c>
      <c r="Y29" s="230">
        <v>7.9815239598805265E-2</v>
      </c>
      <c r="DA29" s="71" t="s">
        <v>2657</v>
      </c>
    </row>
    <row r="30" spans="1:105" ht="12" customHeight="1" x14ac:dyDescent="0.25">
      <c r="A30" s="59" t="s">
        <v>31</v>
      </c>
      <c r="B30" s="230">
        <v>1.3495399875358349</v>
      </c>
      <c r="C30" s="230">
        <v>1.382676628097997</v>
      </c>
      <c r="D30" s="230">
        <v>1.408082749120994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0.19986308422143531</v>
      </c>
      <c r="T30" s="230">
        <v>0.33428128864549023</v>
      </c>
      <c r="U30" s="230">
        <v>0.36316711613341551</v>
      </c>
      <c r="V30" s="230">
        <v>0.1978944406152332</v>
      </c>
      <c r="W30" s="230">
        <v>0.20578645100775639</v>
      </c>
      <c r="X30" s="230">
        <v>0.21328466515073671</v>
      </c>
      <c r="Y30" s="230">
        <v>0.28914666673908418</v>
      </c>
      <c r="DA30" s="71" t="s">
        <v>2658</v>
      </c>
    </row>
    <row r="31" spans="1:105" ht="12" customHeight="1" x14ac:dyDescent="0.25">
      <c r="A31" s="59" t="s">
        <v>159</v>
      </c>
      <c r="B31" s="230">
        <v>0</v>
      </c>
      <c r="C31" s="230">
        <v>1.419271838466803</v>
      </c>
      <c r="D31" s="230">
        <v>0</v>
      </c>
      <c r="E31" s="230">
        <v>0</v>
      </c>
      <c r="F31" s="230">
        <v>1.435361855613918</v>
      </c>
      <c r="G31" s="230">
        <v>1.4716027311551301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0.1175953961554516</v>
      </c>
      <c r="U31" s="230">
        <v>0.28974835381078973</v>
      </c>
      <c r="V31" s="230">
        <v>0.31509162284806558</v>
      </c>
      <c r="W31" s="230">
        <v>0.54568551718013258</v>
      </c>
      <c r="X31" s="230">
        <v>0.6771667307465209</v>
      </c>
      <c r="Y31" s="230">
        <v>0.61572823653389064</v>
      </c>
      <c r="DA31" s="71" t="s">
        <v>2659</v>
      </c>
    </row>
    <row r="32" spans="1:105" ht="12" customHeight="1" x14ac:dyDescent="0.25">
      <c r="A32" s="59" t="s">
        <v>32</v>
      </c>
      <c r="B32" s="230">
        <v>1.424502996876045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18.33307388801045</v>
      </c>
      <c r="C33" s="230">
        <v>16.019676918489441</v>
      </c>
      <c r="D33" s="230">
        <v>18.970172964534449</v>
      </c>
      <c r="E33" s="230">
        <v>21.931119667218951</v>
      </c>
      <c r="F33" s="230">
        <v>25.88067127834627</v>
      </c>
      <c r="G33" s="230">
        <v>24.804566219733651</v>
      </c>
      <c r="H33" s="230">
        <v>12.120782840570021</v>
      </c>
      <c r="I33" s="230">
        <v>5.6030408458221173</v>
      </c>
      <c r="J33" s="230">
        <v>5.1424130500677574</v>
      </c>
      <c r="K33" s="230">
        <v>3.1370982978179409</v>
      </c>
      <c r="L33" s="230">
        <v>4.9884821332761637</v>
      </c>
      <c r="M33" s="230">
        <v>4.9427075859129364</v>
      </c>
      <c r="N33" s="230">
        <v>4.4030366453517269</v>
      </c>
      <c r="O33" s="230">
        <v>2.877604857547754</v>
      </c>
      <c r="P33" s="230">
        <v>3.3052922295484342</v>
      </c>
      <c r="Q33" s="230">
        <v>3.362803296760263</v>
      </c>
      <c r="R33" s="230">
        <v>5.3333544616665112</v>
      </c>
      <c r="S33" s="230">
        <v>5.2169448612945137</v>
      </c>
      <c r="T33" s="230">
        <v>6.883790611427905</v>
      </c>
      <c r="U33" s="230">
        <v>5.3587771297530971</v>
      </c>
      <c r="V33" s="230">
        <v>5.4792251967323757</v>
      </c>
      <c r="W33" s="230">
        <v>5.5059158283898464</v>
      </c>
      <c r="X33" s="230">
        <v>6.7815410265006362</v>
      </c>
      <c r="Y33" s="230">
        <v>4.0003022743441354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12.056344995572649</v>
      </c>
      <c r="C35" s="261">
        <v>8.5449994186116331</v>
      </c>
      <c r="D35" s="261">
        <v>8.372580830647868</v>
      </c>
      <c r="E35" s="261">
        <v>10.065146778563181</v>
      </c>
      <c r="F35" s="261">
        <v>11.154335349998791</v>
      </c>
      <c r="G35" s="261">
        <v>10.075306968531629</v>
      </c>
      <c r="H35" s="261">
        <v>7.4136630804872752</v>
      </c>
      <c r="I35" s="261">
        <v>4.7749890496034633</v>
      </c>
      <c r="J35" s="261">
        <v>5.0528462338632174</v>
      </c>
      <c r="K35" s="261">
        <v>2.9364234858192391</v>
      </c>
      <c r="L35" s="261">
        <v>3.9232829763883101</v>
      </c>
      <c r="M35" s="261">
        <v>4.8842942768693502</v>
      </c>
      <c r="N35" s="261">
        <v>4.6691715309630419</v>
      </c>
      <c r="O35" s="261">
        <v>4.0456417268497216</v>
      </c>
      <c r="P35" s="261">
        <v>5.3254331618354556</v>
      </c>
      <c r="Q35" s="261">
        <v>5.5316444808937089</v>
      </c>
      <c r="R35" s="261">
        <v>5.8111860272926954</v>
      </c>
      <c r="S35" s="261">
        <v>7.8094536711971241</v>
      </c>
      <c r="T35" s="261">
        <v>7.5040499362005404</v>
      </c>
      <c r="U35" s="261">
        <v>9.877763157307184</v>
      </c>
      <c r="V35" s="261">
        <v>7.4116609597254426</v>
      </c>
      <c r="W35" s="261">
        <v>7.0289102995989454</v>
      </c>
      <c r="X35" s="261">
        <v>7.9478194776316711</v>
      </c>
      <c r="Y35" s="261">
        <v>6.4506084574136056</v>
      </c>
      <c r="DA35" s="70" t="s">
        <v>2663</v>
      </c>
    </row>
    <row r="36" spans="1:105" ht="12" customHeight="1" x14ac:dyDescent="0.25">
      <c r="A36" s="46" t="s">
        <v>28</v>
      </c>
      <c r="B36" s="229">
        <v>2.085557395917212</v>
      </c>
      <c r="C36" s="229">
        <v>0.63375700557631576</v>
      </c>
      <c r="D36" s="229">
        <v>0.58665907034605291</v>
      </c>
      <c r="E36" s="229">
        <v>0.64484626274581669</v>
      </c>
      <c r="F36" s="229">
        <v>0.2328729700130043</v>
      </c>
      <c r="G36" s="229">
        <v>1.072496807256567</v>
      </c>
      <c r="H36" s="229">
        <v>0.91719875923923766</v>
      </c>
      <c r="I36" s="229">
        <v>1.957255349415751</v>
      </c>
      <c r="J36" s="229">
        <v>2.1417738612577808</v>
      </c>
      <c r="K36" s="229">
        <v>0.88737859456122536</v>
      </c>
      <c r="L36" s="229">
        <v>0.85032631931387714</v>
      </c>
      <c r="M36" s="229">
        <v>1.009054493398017</v>
      </c>
      <c r="N36" s="229">
        <v>1.3950888783012689</v>
      </c>
      <c r="O36" s="229">
        <v>1.1807600370342271</v>
      </c>
      <c r="P36" s="229">
        <v>1.3287872712630731</v>
      </c>
      <c r="Q36" s="229">
        <v>1.3504873870137071</v>
      </c>
      <c r="R36" s="229">
        <v>1.094070010424494</v>
      </c>
      <c r="S36" s="229">
        <v>1.3555727717299459</v>
      </c>
      <c r="T36" s="229">
        <v>0.9671307507995075</v>
      </c>
      <c r="U36" s="229">
        <v>0.98405269457508859</v>
      </c>
      <c r="V36" s="229">
        <v>9.9852911501826486E-2</v>
      </c>
      <c r="W36" s="229">
        <v>9.4305044478973574E-2</v>
      </c>
      <c r="X36" s="229">
        <v>0.1784212105493494</v>
      </c>
      <c r="Y36" s="229">
        <v>0.1032813726673812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0.63750898117887755</v>
      </c>
      <c r="C38" s="229">
        <v>0.58117669223231216</v>
      </c>
      <c r="D38" s="229">
        <v>0.53798628649753877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0.23812779680200741</v>
      </c>
      <c r="T38" s="229">
        <v>0.2978828892895195</v>
      </c>
      <c r="U38" s="229">
        <v>0.53727018255035708</v>
      </c>
      <c r="V38" s="229">
        <v>0.24147449092806561</v>
      </c>
      <c r="W38" s="229">
        <v>0.22805807327002359</v>
      </c>
      <c r="X38" s="229">
        <v>0.21599258922357481</v>
      </c>
      <c r="Y38" s="229">
        <v>0.37415742649048522</v>
      </c>
      <c r="DA38" s="73" t="s">
        <v>2666</v>
      </c>
    </row>
    <row r="39" spans="1:105" ht="12" customHeight="1" x14ac:dyDescent="0.25">
      <c r="A39" s="46" t="s">
        <v>159</v>
      </c>
      <c r="B39" s="229">
        <v>0</v>
      </c>
      <c r="C39" s="229">
        <v>0.59655865709776612</v>
      </c>
      <c r="D39" s="229">
        <v>0</v>
      </c>
      <c r="E39" s="229">
        <v>0</v>
      </c>
      <c r="F39" s="229">
        <v>0.57388459118043622</v>
      </c>
      <c r="G39" s="229">
        <v>0.50420440080765316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0.1047909576867791</v>
      </c>
      <c r="U39" s="229">
        <v>0.42865431375785479</v>
      </c>
      <c r="V39" s="229">
        <v>0.38448068064160562</v>
      </c>
      <c r="W39" s="229">
        <v>0.60474334947720509</v>
      </c>
      <c r="X39" s="229">
        <v>0.68576423629253647</v>
      </c>
      <c r="Y39" s="229">
        <v>0.79675582982573845</v>
      </c>
      <c r="DA39" s="73" t="s">
        <v>2667</v>
      </c>
    </row>
    <row r="40" spans="1:105" ht="12" customHeight="1" x14ac:dyDescent="0.25">
      <c r="A40" s="46" t="s">
        <v>32</v>
      </c>
      <c r="B40" s="229">
        <v>0.67292074529995483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3.0456518397415429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8.6603578731766095</v>
      </c>
      <c r="C42" s="229">
        <v>6.7335070637052397</v>
      </c>
      <c r="D42" s="229">
        <v>7.2479354738042767</v>
      </c>
      <c r="E42" s="229">
        <v>9.4203005158173596</v>
      </c>
      <c r="F42" s="229">
        <v>10.347577788805349</v>
      </c>
      <c r="G42" s="229">
        <v>8.498605760467413</v>
      </c>
      <c r="H42" s="229">
        <v>3.4508124815064951</v>
      </c>
      <c r="I42" s="229">
        <v>2.8177337001877132</v>
      </c>
      <c r="J42" s="229">
        <v>2.9110723726054362</v>
      </c>
      <c r="K42" s="229">
        <v>2.049044891258013</v>
      </c>
      <c r="L42" s="229">
        <v>3.0729566570744331</v>
      </c>
      <c r="M42" s="229">
        <v>3.8752397834713328</v>
      </c>
      <c r="N42" s="229">
        <v>3.274082652661773</v>
      </c>
      <c r="O42" s="229">
        <v>2.8648816898154941</v>
      </c>
      <c r="P42" s="229">
        <v>3.996645890572383</v>
      </c>
      <c r="Q42" s="229">
        <v>4.1811570938800022</v>
      </c>
      <c r="R42" s="229">
        <v>4.7171160168682009</v>
      </c>
      <c r="S42" s="229">
        <v>6.2157531026651709</v>
      </c>
      <c r="T42" s="229">
        <v>6.1342453384247344</v>
      </c>
      <c r="U42" s="229">
        <v>7.9277859664238841</v>
      </c>
      <c r="V42" s="229">
        <v>6.6858528766539456</v>
      </c>
      <c r="W42" s="229">
        <v>6.1018038323727426</v>
      </c>
      <c r="X42" s="229">
        <v>6.8676414415662101</v>
      </c>
      <c r="Y42" s="229">
        <v>5.1764138284300012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0.99999999999999989</v>
      </c>
      <c r="D51" s="232">
        <f t="shared" si="3"/>
        <v>1</v>
      </c>
      <c r="E51" s="232">
        <f t="shared" si="3"/>
        <v>1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0.99999999999999989</v>
      </c>
      <c r="I51" s="232">
        <f t="shared" si="3"/>
        <v>0.99999999999999978</v>
      </c>
      <c r="J51" s="232">
        <f t="shared" si="3"/>
        <v>0.99999999999999989</v>
      </c>
      <c r="K51" s="232">
        <f t="shared" si="3"/>
        <v>0.99999999999999978</v>
      </c>
      <c r="L51" s="232">
        <f t="shared" si="3"/>
        <v>0.99999999999999967</v>
      </c>
      <c r="M51" s="232">
        <f t="shared" si="3"/>
        <v>1.0000000000000004</v>
      </c>
      <c r="N51" s="232">
        <f t="shared" si="3"/>
        <v>1</v>
      </c>
      <c r="O51" s="232">
        <f t="shared" si="3"/>
        <v>1.0000000000000002</v>
      </c>
      <c r="P51" s="232">
        <f t="shared" si="3"/>
        <v>1.0000000000000002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0.99999999999999978</v>
      </c>
      <c r="T51" s="232">
        <f t="shared" si="3"/>
        <v>1</v>
      </c>
      <c r="U51" s="232">
        <f t="shared" si="3"/>
        <v>1</v>
      </c>
      <c r="V51" s="232">
        <f t="shared" si="3"/>
        <v>0.99999999999999989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3.256267540364071E-2</v>
      </c>
      <c r="C56" s="300">
        <f t="shared" si="8"/>
        <v>3.6213833145052492E-2</v>
      </c>
      <c r="D56" s="300">
        <f t="shared" si="8"/>
        <v>3.7131645630259461E-2</v>
      </c>
      <c r="E56" s="300">
        <f t="shared" si="8"/>
        <v>3.8380788052808833E-2</v>
      </c>
      <c r="F56" s="300">
        <f t="shared" si="8"/>
        <v>4.0360799941676684E-2</v>
      </c>
      <c r="G56" s="300">
        <f t="shared" si="8"/>
        <v>3.9357758096198472E-2</v>
      </c>
      <c r="H56" s="300">
        <f t="shared" si="8"/>
        <v>3.3054551751871206E-2</v>
      </c>
      <c r="I56" s="300">
        <f t="shared" si="8"/>
        <v>2.553566872063814E-2</v>
      </c>
      <c r="J56" s="300">
        <f t="shared" si="8"/>
        <v>2.5582771940827767E-2</v>
      </c>
      <c r="K56" s="300">
        <f t="shared" si="8"/>
        <v>2.7021882270684399E-2</v>
      </c>
      <c r="L56" s="300">
        <f t="shared" si="8"/>
        <v>3.0918908814360924E-2</v>
      </c>
      <c r="M56" s="300">
        <f t="shared" si="8"/>
        <v>2.8994095956054976E-2</v>
      </c>
      <c r="N56" s="300">
        <f t="shared" si="8"/>
        <v>2.5497128081830942E-2</v>
      </c>
      <c r="O56" s="300">
        <f t="shared" si="8"/>
        <v>2.2356342436211929E-2</v>
      </c>
      <c r="P56" s="300">
        <f t="shared" si="8"/>
        <v>2.2621627193963538E-2</v>
      </c>
      <c r="Q56" s="300">
        <f t="shared" si="8"/>
        <v>2.250282594610447E-2</v>
      </c>
      <c r="R56" s="300">
        <f t="shared" si="8"/>
        <v>2.7541371576325767E-2</v>
      </c>
      <c r="S56" s="300">
        <f t="shared" si="8"/>
        <v>2.4111146449611588E-2</v>
      </c>
      <c r="T56" s="300">
        <f t="shared" si="8"/>
        <v>2.8189575167926337E-2</v>
      </c>
      <c r="U56" s="300">
        <f t="shared" si="8"/>
        <v>2.2765043708470638E-2</v>
      </c>
      <c r="V56" s="300">
        <f t="shared" si="8"/>
        <v>2.7350416100372855E-2</v>
      </c>
      <c r="W56" s="300">
        <f t="shared" si="8"/>
        <v>2.728830071987633E-2</v>
      </c>
      <c r="X56" s="300">
        <f t="shared" si="8"/>
        <v>2.8719067438902172E-2</v>
      </c>
      <c r="Y56" s="300">
        <f t="shared" si="8"/>
        <v>2.4628888750112387E-2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0.26478883044401541</v>
      </c>
      <c r="C57" s="301">
        <f t="shared" si="9"/>
        <v>0.26117307165870152</v>
      </c>
      <c r="D57" s="301">
        <f t="shared" si="9"/>
        <v>0.26571542354749189</v>
      </c>
      <c r="E57" s="301">
        <f t="shared" si="9"/>
        <v>0.26150245394379862</v>
      </c>
      <c r="F57" s="301">
        <f t="shared" si="9"/>
        <v>0.26565010506522574</v>
      </c>
      <c r="G57" s="301">
        <f t="shared" si="9"/>
        <v>0.27669938485779988</v>
      </c>
      <c r="H57" s="301">
        <f t="shared" si="9"/>
        <v>0.25721807660565332</v>
      </c>
      <c r="I57" s="301">
        <f t="shared" si="9"/>
        <v>0.25422584195876874</v>
      </c>
      <c r="J57" s="301">
        <f t="shared" si="9"/>
        <v>0.25472852065498935</v>
      </c>
      <c r="K57" s="301">
        <f t="shared" si="9"/>
        <v>0.23580876521078079</v>
      </c>
      <c r="L57" s="301">
        <f t="shared" si="9"/>
        <v>0.24303364931837318</v>
      </c>
      <c r="M57" s="301">
        <f t="shared" si="9"/>
        <v>0.22650229257874488</v>
      </c>
      <c r="N57" s="301">
        <f t="shared" si="9"/>
        <v>0.22333288145517455</v>
      </c>
      <c r="O57" s="301">
        <f t="shared" si="9"/>
        <v>0.19676809330824907</v>
      </c>
      <c r="P57" s="301">
        <f t="shared" si="9"/>
        <v>0.18827370265183202</v>
      </c>
      <c r="Q57" s="301">
        <f t="shared" si="9"/>
        <v>0.18616833644020758</v>
      </c>
      <c r="R57" s="301">
        <f t="shared" si="9"/>
        <v>0.21267389864783359</v>
      </c>
      <c r="S57" s="301">
        <f t="shared" si="9"/>
        <v>0.18947468180399218</v>
      </c>
      <c r="T57" s="301">
        <f t="shared" si="9"/>
        <v>0.21455745166746068</v>
      </c>
      <c r="U57" s="301">
        <f t="shared" si="9"/>
        <v>0.17249857646732006</v>
      </c>
      <c r="V57" s="301">
        <f t="shared" si="9"/>
        <v>0.1871079354412504</v>
      </c>
      <c r="W57" s="301">
        <f t="shared" si="9"/>
        <v>0.19005645933430879</v>
      </c>
      <c r="X57" s="301">
        <f t="shared" si="9"/>
        <v>0.20197676632013362</v>
      </c>
      <c r="Y57" s="301">
        <f t="shared" si="9"/>
        <v>0.17808173084650547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0.26478883044401541</v>
      </c>
      <c r="C58" s="302">
        <f t="shared" si="10"/>
        <v>0.26117307165870152</v>
      </c>
      <c r="D58" s="302">
        <f t="shared" si="10"/>
        <v>0.26571542354749189</v>
      </c>
      <c r="E58" s="302">
        <f t="shared" si="10"/>
        <v>0.26150245394379862</v>
      </c>
      <c r="F58" s="302">
        <f t="shared" si="10"/>
        <v>0.26565010506522574</v>
      </c>
      <c r="G58" s="302">
        <f t="shared" si="10"/>
        <v>0.27669938485779988</v>
      </c>
      <c r="H58" s="302">
        <f t="shared" si="10"/>
        <v>0.25721807660565332</v>
      </c>
      <c r="I58" s="302">
        <f t="shared" si="10"/>
        <v>0.25422584195876874</v>
      </c>
      <c r="J58" s="302">
        <f t="shared" si="10"/>
        <v>0.25472852065498935</v>
      </c>
      <c r="K58" s="302">
        <f t="shared" si="10"/>
        <v>0.23580876521078079</v>
      </c>
      <c r="L58" s="302">
        <f t="shared" si="10"/>
        <v>0.24303364931837318</v>
      </c>
      <c r="M58" s="302">
        <f t="shared" si="10"/>
        <v>0.22650229257874488</v>
      </c>
      <c r="N58" s="302">
        <f t="shared" si="10"/>
        <v>0.22333288145517455</v>
      </c>
      <c r="O58" s="302">
        <f t="shared" si="10"/>
        <v>0.19676809330824907</v>
      </c>
      <c r="P58" s="302">
        <f t="shared" si="10"/>
        <v>0.18827370265183202</v>
      </c>
      <c r="Q58" s="302">
        <f t="shared" si="10"/>
        <v>0.18616833644020758</v>
      </c>
      <c r="R58" s="302">
        <f t="shared" si="10"/>
        <v>0.21267389864783359</v>
      </c>
      <c r="S58" s="302">
        <f t="shared" si="10"/>
        <v>0.18947468180399218</v>
      </c>
      <c r="T58" s="302">
        <f t="shared" si="10"/>
        <v>0.21455745166746068</v>
      </c>
      <c r="U58" s="302">
        <f t="shared" si="10"/>
        <v>0.17249857646732006</v>
      </c>
      <c r="V58" s="302">
        <f t="shared" si="10"/>
        <v>0.1871079354412504</v>
      </c>
      <c r="W58" s="302">
        <f t="shared" si="10"/>
        <v>0.19005645933430879</v>
      </c>
      <c r="X58" s="302">
        <f t="shared" si="10"/>
        <v>0.20197676632013362</v>
      </c>
      <c r="Y58" s="302">
        <f t="shared" si="10"/>
        <v>0.17808173084650547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0.14568794535117638</v>
      </c>
      <c r="C60" s="301">
        <f t="shared" si="12"/>
        <v>0.17268275828426372</v>
      </c>
      <c r="D60" s="301">
        <f t="shared" si="12"/>
        <v>0.17252816470489507</v>
      </c>
      <c r="E60" s="301">
        <f t="shared" si="12"/>
        <v>0.16607632095124866</v>
      </c>
      <c r="F60" s="301">
        <f t="shared" si="12"/>
        <v>0.1627576670780006</v>
      </c>
      <c r="G60" s="301">
        <f t="shared" si="12"/>
        <v>0.15322449085582579</v>
      </c>
      <c r="H60" s="301">
        <f t="shared" si="12"/>
        <v>0.16471375417824322</v>
      </c>
      <c r="I60" s="301">
        <f t="shared" si="12"/>
        <v>0.17441791035495596</v>
      </c>
      <c r="J60" s="301">
        <f t="shared" si="12"/>
        <v>0.14979159938431647</v>
      </c>
      <c r="K60" s="301">
        <f t="shared" si="12"/>
        <v>0.18026798993819071</v>
      </c>
      <c r="L60" s="301">
        <f t="shared" si="12"/>
        <v>0.16498330720320631</v>
      </c>
      <c r="M60" s="301">
        <f t="shared" si="12"/>
        <v>0.16723605971260777</v>
      </c>
      <c r="N60" s="301">
        <f t="shared" si="12"/>
        <v>0.19488080311948544</v>
      </c>
      <c r="O60" s="301">
        <f t="shared" si="12"/>
        <v>0.21992386771368899</v>
      </c>
      <c r="P60" s="301">
        <f t="shared" si="12"/>
        <v>0.19492209828628185</v>
      </c>
      <c r="Q60" s="301">
        <f t="shared" si="12"/>
        <v>0.19469797760243918</v>
      </c>
      <c r="R60" s="301">
        <f t="shared" si="12"/>
        <v>0.18724965686065556</v>
      </c>
      <c r="S60" s="301">
        <f t="shared" si="12"/>
        <v>0.19323535965934946</v>
      </c>
      <c r="T60" s="301">
        <f t="shared" si="12"/>
        <v>0.17760626047804853</v>
      </c>
      <c r="U60" s="301">
        <f t="shared" si="12"/>
        <v>0.19374591242592457</v>
      </c>
      <c r="V60" s="301">
        <f t="shared" si="12"/>
        <v>0.19208374648285731</v>
      </c>
      <c r="W60" s="301">
        <f t="shared" si="12"/>
        <v>0.21025219243138946</v>
      </c>
      <c r="X60" s="301">
        <f t="shared" si="12"/>
        <v>0.18856432574903823</v>
      </c>
      <c r="Y60" s="301">
        <f t="shared" si="12"/>
        <v>0.21368866547385479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0.14568794535117638</v>
      </c>
      <c r="C61" s="302">
        <f t="shared" si="13"/>
        <v>0.17268275828426372</v>
      </c>
      <c r="D61" s="302">
        <f t="shared" si="13"/>
        <v>0.17252816470489507</v>
      </c>
      <c r="E61" s="302">
        <f t="shared" si="13"/>
        <v>0.16607632095124866</v>
      </c>
      <c r="F61" s="302">
        <f t="shared" si="13"/>
        <v>0.1627576670780006</v>
      </c>
      <c r="G61" s="302">
        <f t="shared" si="13"/>
        <v>0.15322449085582579</v>
      </c>
      <c r="H61" s="302">
        <f t="shared" si="13"/>
        <v>0.16471375417824322</v>
      </c>
      <c r="I61" s="302">
        <f t="shared" si="13"/>
        <v>0.17441791035495596</v>
      </c>
      <c r="J61" s="302">
        <f t="shared" si="13"/>
        <v>0.14979159938431647</v>
      </c>
      <c r="K61" s="302">
        <f t="shared" si="13"/>
        <v>0.18026798993819071</v>
      </c>
      <c r="L61" s="302">
        <f t="shared" si="13"/>
        <v>0.16498330720320631</v>
      </c>
      <c r="M61" s="302">
        <f t="shared" si="13"/>
        <v>0.16723605971260777</v>
      </c>
      <c r="N61" s="302">
        <f t="shared" si="13"/>
        <v>0.19488080311948544</v>
      </c>
      <c r="O61" s="302">
        <f t="shared" si="13"/>
        <v>0.21992386771368899</v>
      </c>
      <c r="P61" s="302">
        <f t="shared" si="13"/>
        <v>0.19492209828628185</v>
      </c>
      <c r="Q61" s="302">
        <f t="shared" si="13"/>
        <v>0.19469797760243918</v>
      </c>
      <c r="R61" s="302">
        <f t="shared" si="13"/>
        <v>0.18724965686065556</v>
      </c>
      <c r="S61" s="302">
        <f t="shared" si="13"/>
        <v>0.19323535965934946</v>
      </c>
      <c r="T61" s="302">
        <f t="shared" si="13"/>
        <v>0.17760626047804853</v>
      </c>
      <c r="U61" s="302">
        <f t="shared" si="13"/>
        <v>0.19374591242592457</v>
      </c>
      <c r="V61" s="302">
        <f t="shared" si="13"/>
        <v>0.19208374648285731</v>
      </c>
      <c r="W61" s="302">
        <f t="shared" si="13"/>
        <v>0.21025219243138946</v>
      </c>
      <c r="X61" s="302">
        <f t="shared" si="13"/>
        <v>0.18856432574903823</v>
      </c>
      <c r="Y61" s="302">
        <f t="shared" si="13"/>
        <v>0.21368866547385479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0.37826975777716487</v>
      </c>
      <c r="C63" s="301">
        <f t="shared" si="15"/>
        <v>0.37310438808385921</v>
      </c>
      <c r="D63" s="301">
        <f t="shared" si="15"/>
        <v>0.37959346221070245</v>
      </c>
      <c r="E63" s="301">
        <f t="shared" si="15"/>
        <v>0.37357493420542665</v>
      </c>
      <c r="F63" s="301">
        <f t="shared" si="15"/>
        <v>0.37950015009317956</v>
      </c>
      <c r="G63" s="301">
        <f t="shared" si="15"/>
        <v>0.39528483551114263</v>
      </c>
      <c r="H63" s="301">
        <f t="shared" si="15"/>
        <v>0.36745439515093314</v>
      </c>
      <c r="I63" s="301">
        <f t="shared" si="15"/>
        <v>0.36317977422681252</v>
      </c>
      <c r="J63" s="301">
        <f t="shared" si="15"/>
        <v>0.36389788664998485</v>
      </c>
      <c r="K63" s="301">
        <f t="shared" si="15"/>
        <v>0.33686966458682982</v>
      </c>
      <c r="L63" s="301">
        <f t="shared" si="15"/>
        <v>0.347190927597676</v>
      </c>
      <c r="M63" s="301">
        <f t="shared" si="15"/>
        <v>0.32357470368392138</v>
      </c>
      <c r="N63" s="301">
        <f t="shared" si="15"/>
        <v>0.3190469735073922</v>
      </c>
      <c r="O63" s="301">
        <f t="shared" si="15"/>
        <v>0.2810972761546417</v>
      </c>
      <c r="P63" s="301">
        <f t="shared" si="15"/>
        <v>0.26896243235976008</v>
      </c>
      <c r="Q63" s="301">
        <f t="shared" si="15"/>
        <v>0.26595476634315363</v>
      </c>
      <c r="R63" s="301">
        <f t="shared" si="15"/>
        <v>0.30381985521119076</v>
      </c>
      <c r="S63" s="301">
        <f t="shared" si="15"/>
        <v>0.27067811686284604</v>
      </c>
      <c r="T63" s="301">
        <f t="shared" si="15"/>
        <v>0.30651064523922966</v>
      </c>
      <c r="U63" s="301">
        <f t="shared" si="15"/>
        <v>0.24642653781045729</v>
      </c>
      <c r="V63" s="301">
        <f t="shared" si="15"/>
        <v>0.26729705063035769</v>
      </c>
      <c r="W63" s="301">
        <f t="shared" si="15"/>
        <v>0.27150922762044116</v>
      </c>
      <c r="X63" s="301">
        <f t="shared" si="15"/>
        <v>0.28853823760019104</v>
      </c>
      <c r="Y63" s="301">
        <f t="shared" si="15"/>
        <v>0.25440247263786492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0.37826975777716487</v>
      </c>
      <c r="C64" s="302">
        <f t="shared" si="16"/>
        <v>0.37310438808385921</v>
      </c>
      <c r="D64" s="302">
        <f t="shared" si="16"/>
        <v>0.37959346221070245</v>
      </c>
      <c r="E64" s="302">
        <f t="shared" si="16"/>
        <v>0.37357493420542665</v>
      </c>
      <c r="F64" s="302">
        <f t="shared" si="16"/>
        <v>0.37950015009317956</v>
      </c>
      <c r="G64" s="302">
        <f t="shared" si="16"/>
        <v>0.39528483551114263</v>
      </c>
      <c r="H64" s="302">
        <f t="shared" si="16"/>
        <v>0.36745439515093314</v>
      </c>
      <c r="I64" s="302">
        <f t="shared" si="16"/>
        <v>0.36317977422681252</v>
      </c>
      <c r="J64" s="302">
        <f t="shared" si="16"/>
        <v>0.36389788664998485</v>
      </c>
      <c r="K64" s="302">
        <f t="shared" si="16"/>
        <v>0.33686966458682982</v>
      </c>
      <c r="L64" s="302">
        <f t="shared" si="16"/>
        <v>0.347190927597676</v>
      </c>
      <c r="M64" s="302">
        <f t="shared" si="16"/>
        <v>0.32357470368392138</v>
      </c>
      <c r="N64" s="302">
        <f t="shared" si="16"/>
        <v>0.3190469735073922</v>
      </c>
      <c r="O64" s="302">
        <f t="shared" si="16"/>
        <v>0.2810972761546417</v>
      </c>
      <c r="P64" s="302">
        <f t="shared" si="16"/>
        <v>0.26896243235976008</v>
      </c>
      <c r="Q64" s="302">
        <f t="shared" si="16"/>
        <v>0.26595476634315363</v>
      </c>
      <c r="R64" s="302">
        <f t="shared" si="16"/>
        <v>0.30381985521119076</v>
      </c>
      <c r="S64" s="302">
        <f t="shared" si="16"/>
        <v>0.27067811686284604</v>
      </c>
      <c r="T64" s="302">
        <f t="shared" si="16"/>
        <v>0.30651064523922966</v>
      </c>
      <c r="U64" s="302">
        <f t="shared" si="16"/>
        <v>0.24642653781045729</v>
      </c>
      <c r="V64" s="302">
        <f t="shared" si="16"/>
        <v>0.26729705063035769</v>
      </c>
      <c r="W64" s="302">
        <f t="shared" si="16"/>
        <v>0.27150922762044116</v>
      </c>
      <c r="X64" s="302">
        <f t="shared" si="16"/>
        <v>0.28853823760019104</v>
      </c>
      <c r="Y64" s="302">
        <f t="shared" si="16"/>
        <v>0.25440247263786492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0.17869079102400279</v>
      </c>
      <c r="C66" s="301">
        <f t="shared" si="18"/>
        <v>0.15682594882812295</v>
      </c>
      <c r="D66" s="301">
        <f t="shared" si="18"/>
        <v>0.1450313039066512</v>
      </c>
      <c r="E66" s="301">
        <f t="shared" si="18"/>
        <v>0.16046550284671718</v>
      </c>
      <c r="F66" s="301">
        <f t="shared" si="18"/>
        <v>0.15173127782191759</v>
      </c>
      <c r="G66" s="301">
        <f t="shared" si="18"/>
        <v>0.13543353067903324</v>
      </c>
      <c r="H66" s="301">
        <f t="shared" si="18"/>
        <v>0.17755922231329904</v>
      </c>
      <c r="I66" s="301">
        <f t="shared" si="18"/>
        <v>0.18264080473882441</v>
      </c>
      <c r="J66" s="301">
        <f t="shared" si="18"/>
        <v>0.20599922136988147</v>
      </c>
      <c r="K66" s="301">
        <f t="shared" si="18"/>
        <v>0.22003169799351407</v>
      </c>
      <c r="L66" s="301">
        <f t="shared" si="18"/>
        <v>0.21387320706638321</v>
      </c>
      <c r="M66" s="301">
        <f t="shared" si="18"/>
        <v>0.25369284806867143</v>
      </c>
      <c r="N66" s="301">
        <f t="shared" si="18"/>
        <v>0.23724221383611685</v>
      </c>
      <c r="O66" s="301">
        <f t="shared" si="18"/>
        <v>0.27985442038720859</v>
      </c>
      <c r="P66" s="301">
        <f t="shared" si="18"/>
        <v>0.3252201395081627</v>
      </c>
      <c r="Q66" s="301">
        <f t="shared" si="18"/>
        <v>0.33067609366809497</v>
      </c>
      <c r="R66" s="301">
        <f t="shared" si="18"/>
        <v>0.26871521770399426</v>
      </c>
      <c r="S66" s="301">
        <f t="shared" si="18"/>
        <v>0.3225006952242005</v>
      </c>
      <c r="T66" s="301">
        <f t="shared" si="18"/>
        <v>0.27313606744733476</v>
      </c>
      <c r="U66" s="301">
        <f t="shared" si="18"/>
        <v>0.36456392958782741</v>
      </c>
      <c r="V66" s="301">
        <f t="shared" si="18"/>
        <v>0.3261608513451616</v>
      </c>
      <c r="W66" s="301">
        <f t="shared" si="18"/>
        <v>0.30089381989398423</v>
      </c>
      <c r="X66" s="301">
        <f t="shared" si="18"/>
        <v>0.29220160289173519</v>
      </c>
      <c r="Y66" s="301">
        <f t="shared" si="18"/>
        <v>0.32919824229166245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1.022369855677232</v>
      </c>
      <c r="C72" s="320">
        <f>IF(C$5=0,0,C$5/MAE_fec!C$5)</f>
        <v>0.82779530733100692</v>
      </c>
      <c r="D72" s="320">
        <f>IF(D$5=0,0,D$5/MAE_fec!D$5)</f>
        <v>0.83502119040218525</v>
      </c>
      <c r="E72" s="320">
        <f>IF(E$5=0,0,E$5/MAE_fec!E$5)</f>
        <v>0.89252128183668378</v>
      </c>
      <c r="F72" s="320">
        <f>IF(F$5=0,0,F$5/MAE_fec!F$5)</f>
        <v>0.9132611190978186</v>
      </c>
      <c r="G72" s="320">
        <f>IF(G$5=0,0,G$5/MAE_fec!G$5)</f>
        <v>0.96210114130266777</v>
      </c>
      <c r="H72" s="320">
        <f>IF(H$5=0,0,H$5/MAE_fec!H$5)</f>
        <v>0.82851395424705077</v>
      </c>
      <c r="I72" s="320">
        <f>IF(I$5=0,0,I$5/MAE_fec!I$5)</f>
        <v>0.78023821952492567</v>
      </c>
      <c r="J72" s="320">
        <f>IF(J$5=0,0,J$5/MAE_fec!J$5)</f>
        <v>0.94938708517942538</v>
      </c>
      <c r="K72" s="320">
        <f>IF(K$5=0,0,K$5/MAE_fec!K$5)</f>
        <v>0.7711109051491295</v>
      </c>
      <c r="L72" s="320">
        <f>IF(L$5=0,0,L$5/MAE_fec!L$5)</f>
        <v>0.88126936656114374</v>
      </c>
      <c r="M72" s="320">
        <f>IF(M$5=0,0,M$5/MAE_fec!M$5)</f>
        <v>0.86294107157540156</v>
      </c>
      <c r="N72" s="320">
        <f>IF(N$5=0,0,N$5/MAE_fec!N$5)</f>
        <v>0.69659842007935113</v>
      </c>
      <c r="O72" s="320">
        <f>IF(O$5=0,0,O$5/MAE_fec!O$5)</f>
        <v>0.58830991946202071</v>
      </c>
      <c r="P72" s="320">
        <f>IF(P$5=0,0,P$5/MAE_fec!P$5)</f>
        <v>0.68068104982206701</v>
      </c>
      <c r="Q72" s="320">
        <f>IF(Q$5=0,0,Q$5/MAE_fec!Q$5)</f>
        <v>0.68031126704367917</v>
      </c>
      <c r="R72" s="320">
        <f>IF(R$5=0,0,R$5/MAE_fec!R$5)</f>
        <v>0.74508599331642811</v>
      </c>
      <c r="S72" s="320">
        <f>IF(S$5=0,0,S$5/MAE_fec!S$5)</f>
        <v>0.69693738062259458</v>
      </c>
      <c r="T72" s="320">
        <f>IF(T$5=0,0,T$5/MAE_fec!T$5)</f>
        <v>0.79917419082609442</v>
      </c>
      <c r="U72" s="320">
        <f>IF(U$5=0,0,U$5/MAE_fec!U$5)</f>
        <v>0.67725065105242177</v>
      </c>
      <c r="V72" s="320">
        <f>IF(V$5=0,0,V$5/MAE_fec!V$5)</f>
        <v>0.71462812384128738</v>
      </c>
      <c r="W72" s="320">
        <f>IF(W$5=0,0,W$5/MAE_fec!W$5)</f>
        <v>0.64012930918506084</v>
      </c>
      <c r="X72" s="320">
        <f>IF(X$5=0,0,X$5/MAE_fec!X$5)</f>
        <v>0.74051632173932269</v>
      </c>
      <c r="Y72" s="320">
        <f>IF(Y$5=0,0,Y$5/MAE_fec!Y$5)</f>
        <v>0.60649587113005199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1.333299543055493</v>
      </c>
      <c r="C77" s="332">
        <f>IF(C$10=0,0,C$10/MAE_fec!C$10)</f>
        <v>1.2329162585407059</v>
      </c>
      <c r="D77" s="332">
        <f>IF(D$10=0,0,D$10/MAE_fec!D$10)</f>
        <v>1.2831302700751253</v>
      </c>
      <c r="E77" s="332">
        <f>IF(E$10=0,0,E$10/MAE_fec!E$10)</f>
        <v>1.3739418633808052</v>
      </c>
      <c r="F77" s="332">
        <f>IF(F$10=0,0,F$10/MAE_fec!F$10)</f>
        <v>1.4760196330501674</v>
      </c>
      <c r="G77" s="332">
        <f>IF(G$10=0,0,G$10/MAE_fec!G$10)</f>
        <v>1.5423404157322629</v>
      </c>
      <c r="H77" s="332">
        <f>IF(H$10=0,0,H$10/MAE_fec!H$10)</f>
        <v>1.2029520950703687</v>
      </c>
      <c r="I77" s="332">
        <f>IF(I$10=0,0,I$10/MAE_fec!I$10)</f>
        <v>0.83183320270410444</v>
      </c>
      <c r="J77" s="332">
        <f>IF(J$10=0,0,J$10/MAE_fec!J$10)</f>
        <v>0.98550885022400803</v>
      </c>
      <c r="K77" s="332">
        <f>IF(K$10=0,0,K$10/MAE_fec!K$10)</f>
        <v>0.83775061369907267</v>
      </c>
      <c r="L77" s="332">
        <f>IF(L$10=0,0,L$10/MAE_fec!L$10)</f>
        <v>1.0789712995885339</v>
      </c>
      <c r="M77" s="332">
        <f>IF(M$10=0,0,M$10/MAE_fec!M$10)</f>
        <v>0.97250129479724734</v>
      </c>
      <c r="N77" s="332">
        <f>IF(N$10=0,0,N$10/MAE_fec!N$10)</f>
        <v>0.70982982860362698</v>
      </c>
      <c r="O77" s="332">
        <f>IF(O$10=0,0,O$10/MAE_fec!O$10)</f>
        <v>0.51535679846971627</v>
      </c>
      <c r="P77" s="332">
        <f>IF(P$10=0,0,P$10/MAE_fec!P$10)</f>
        <v>0.5892106338680797</v>
      </c>
      <c r="Q77" s="332">
        <f>IF(Q$10=0,0,Q$10/MAE_fec!Q$10)</f>
        <v>0.58446840857965054</v>
      </c>
      <c r="R77" s="332">
        <f>IF(R$10=0,0,R$10/MAE_fec!R$10)</f>
        <v>0.79843135037150881</v>
      </c>
      <c r="S77" s="332">
        <f>IF(S$10=0,0,S$10/MAE_fec!S$10)</f>
        <v>0.6418686191538957</v>
      </c>
      <c r="T77" s="332">
        <f>IF(T$10=0,0,T$10/MAE_fec!T$10)</f>
        <v>0.85871850091293978</v>
      </c>
      <c r="U77" s="332">
        <f>IF(U$10=0,0,U$10/MAE_fec!U$10)</f>
        <v>0.57160977370631771</v>
      </c>
      <c r="V77" s="332">
        <f>IF(V$10=0,0,V$10/MAE_fec!V$10)</f>
        <v>0.72816552440431837</v>
      </c>
      <c r="W77" s="332">
        <f>IF(W$10=0,0,W$10/MAE_fec!W$10)</f>
        <v>0.64881490092222016</v>
      </c>
      <c r="X77" s="332">
        <f>IF(X$10=0,0,X$10/MAE_fec!X$10)</f>
        <v>0.78220353935093601</v>
      </c>
      <c r="Y77" s="332">
        <f>IF(Y$10=0,0,Y$10/MAE_fec!Y$10)</f>
        <v>0.54405220279367839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1.6290303620970574</v>
      </c>
      <c r="C78" s="348">
        <f>IF(C$16=0,0,C$16/MAE_fec!C$16)</f>
        <v>1.355482973984697</v>
      </c>
      <c r="D78" s="348">
        <f>IF(D$16=0,0,D$16/MAE_fec!D$16)</f>
        <v>1.3999341992856047</v>
      </c>
      <c r="E78" s="348">
        <f>IF(E$16=0,0,E$16/MAE_fec!E$16)</f>
        <v>1.4383788120570871</v>
      </c>
      <c r="F78" s="348">
        <f>IF(F$16=0,0,F$16/MAE_fec!F$16)</f>
        <v>1.4967091929205281</v>
      </c>
      <c r="G78" s="348">
        <f>IF(G$16=0,0,G$16/MAE_fec!G$16)</f>
        <v>1.6593380561267972</v>
      </c>
      <c r="H78" s="348">
        <f>IF(H$16=0,0,H$16/MAE_fec!H$16)</f>
        <v>1.4230838814956928</v>
      </c>
      <c r="I78" s="348">
        <f>IF(I$16=0,0,I$16/MAE_fec!I$16)</f>
        <v>1.2465042942207694</v>
      </c>
      <c r="J78" s="348">
        <f>IF(J$16=0,0,J$16/MAE_fec!J$16)</f>
        <v>1.4692788763920581</v>
      </c>
      <c r="K78" s="348">
        <f>IF(K$16=0,0,K$16/MAE_fec!K$16)</f>
        <v>1.1122229066671843</v>
      </c>
      <c r="L78" s="348">
        <f>IF(L$16=0,0,L$16/MAE_fec!L$16)</f>
        <v>1.2930279592552043</v>
      </c>
      <c r="M78" s="348">
        <f>IF(M$16=0,0,M$16/MAE_fec!M$16)</f>
        <v>1.161350282994938</v>
      </c>
      <c r="N78" s="348">
        <f>IF(N$16=0,0,N$16/MAE_fec!N$16)</f>
        <v>0.94861269718454599</v>
      </c>
      <c r="O78" s="348">
        <f>IF(O$16=0,0,O$16/MAE_fec!O$16)</f>
        <v>0.69542634386233593</v>
      </c>
      <c r="P78" s="348">
        <f>IF(P$16=0,0,P$16/MAE_fec!P$16)</f>
        <v>0.75282549804900201</v>
      </c>
      <c r="Q78" s="348">
        <f>IF(Q$16=0,0,Q$16/MAE_fec!Q$16)</f>
        <v>0.74256196833267785</v>
      </c>
      <c r="R78" s="348">
        <f>IF(R$16=0,0,R$16/MAE_fec!R$16)</f>
        <v>0.94529632952067444</v>
      </c>
      <c r="S78" s="348">
        <f>IF(S$16=0,0,S$16/MAE_fec!S$16)</f>
        <v>0.77435331239184324</v>
      </c>
      <c r="T78" s="348">
        <f>IF(T$16=0,0,T$16/MAE_fec!T$16)</f>
        <v>1.0149330916510626</v>
      </c>
      <c r="U78" s="348">
        <f>IF(U$16=0,0,U$16/MAE_fec!U$16)</f>
        <v>0.67649193915131411</v>
      </c>
      <c r="V78" s="348">
        <f>IF(V$16=0,0,V$16/MAE_fec!V$16)</f>
        <v>0.78036979086270353</v>
      </c>
      <c r="W78" s="348">
        <f>IF(W$16=0,0,W$16/MAE_fec!W$16)</f>
        <v>0.71944770323129592</v>
      </c>
      <c r="X78" s="348">
        <f>IF(X$16=0,0,X$16/MAE_fec!X$16)</f>
        <v>0.88200392888040025</v>
      </c>
      <c r="Y78" s="348">
        <f>IF(Y$16=0,0,Y$16/MAE_fec!Y$16)</f>
        <v>0.63354388214633373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1.7751836413644424</v>
      </c>
      <c r="C79" s="348">
        <f>IF(C$24=0,0,C$24/MAE_fec!C$24)</f>
        <v>1.7559605813578958</v>
      </c>
      <c r="D79" s="348">
        <f>IF(D$24=0,0,D$24/MAE_fec!D$24)</f>
        <v>1.7703054969473362</v>
      </c>
      <c r="E79" s="348">
        <f>IF(E$24=0,0,E$24/MAE_fec!E$24)</f>
        <v>1.7764202165548646</v>
      </c>
      <c r="F79" s="348">
        <f>IF(F$24=0,0,F$24/MAE_fec!F$24)</f>
        <v>1.7872533214335651</v>
      </c>
      <c r="G79" s="348">
        <f>IF(G$24=0,0,G$24/MAE_fec!G$24)</f>
        <v>1.8020501816161105</v>
      </c>
      <c r="H79" s="348">
        <f>IF(H$24=0,0,H$24/MAE_fec!H$24)</f>
        <v>1.7676665345470439</v>
      </c>
      <c r="I79" s="348">
        <f>IF(I$24=0,0,I$24/MAE_fec!I$24)</f>
        <v>1.7101995825912353</v>
      </c>
      <c r="J79" s="348">
        <f>IF(J$24=0,0,J$24/MAE_fec!J$24)</f>
        <v>1.7272322238029094</v>
      </c>
      <c r="K79" s="348">
        <f>IF(K$24=0,0,K$24/MAE_fec!K$24)</f>
        <v>1.6993926063713611</v>
      </c>
      <c r="L79" s="348">
        <f>IF(L$24=0,0,L$24/MAE_fec!L$24)</f>
        <v>1.7305055284459459</v>
      </c>
      <c r="M79" s="348">
        <f>IF(M$24=0,0,M$24/MAE_fec!M$24)</f>
        <v>1.7067012645298636</v>
      </c>
      <c r="N79" s="348">
        <f>IF(N$24=0,0,N$24/MAE_fec!N$24)</f>
        <v>1.6763373219089703</v>
      </c>
      <c r="O79" s="348">
        <f>IF(O$24=0,0,O$24/MAE_fec!O$24)</f>
        <v>1.6308858125930319</v>
      </c>
      <c r="P79" s="348">
        <f>IF(P$24=0,0,P$24/MAE_fec!P$24)</f>
        <v>1.6312857474310263</v>
      </c>
      <c r="Q79" s="348">
        <f>IF(Q$24=0,0,Q$24/MAE_fec!Q$24)</f>
        <v>1.6286492015483438</v>
      </c>
      <c r="R79" s="348">
        <f>IF(R$24=0,0,R$24/MAE_fec!R$24)</f>
        <v>1.6784139298995646</v>
      </c>
      <c r="S79" s="348">
        <f>IF(S$24=0,0,S$24/MAE_fec!S$24)</f>
        <v>1.6399457156671133</v>
      </c>
      <c r="T79" s="348">
        <f>IF(T$24=0,0,T$24/MAE_fec!T$24)</f>
        <v>1.687953877195139</v>
      </c>
      <c r="U79" s="348">
        <f>IF(U$24=0,0,U$24/MAE_fec!U$24)</f>
        <v>1.6132028119512936</v>
      </c>
      <c r="V79" s="348">
        <f>IF(V$24=0,0,V$24/MAE_fec!V$24)</f>
        <v>1.6484834944748632</v>
      </c>
      <c r="W79" s="348">
        <f>IF(W$24=0,0,W$24/MAE_fec!W$24)</f>
        <v>1.6444702946163365</v>
      </c>
      <c r="X79" s="348">
        <f>IF(X$24=0,0,X$24/MAE_fec!X$24)</f>
        <v>1.6702011306542812</v>
      </c>
      <c r="Y79" s="348">
        <f>IF(Y$24=0,0,Y$24/MAE_fec!Y$24)</f>
        <v>1.6101588798714619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1.6290303620970574</v>
      </c>
      <c r="C80" s="348">
        <f>IF(C$27=0,0,C$27/MAE_fec!C$27)</f>
        <v>1.3554829739846965</v>
      </c>
      <c r="D80" s="348">
        <f>IF(D$27=0,0,D$27/MAE_fec!D$27)</f>
        <v>1.3999341992856045</v>
      </c>
      <c r="E80" s="348">
        <f>IF(E$27=0,0,E$27/MAE_fec!E$27)</f>
        <v>1.4383788120570875</v>
      </c>
      <c r="F80" s="348">
        <f>IF(F$27=0,0,F$27/MAE_fec!F$27)</f>
        <v>1.4967091929205276</v>
      </c>
      <c r="G80" s="348">
        <f>IF(G$27=0,0,G$27/MAE_fec!G$27)</f>
        <v>1.6593380561267976</v>
      </c>
      <c r="H80" s="348">
        <f>IF(H$27=0,0,H$27/MAE_fec!H$27)</f>
        <v>1.4230838814956923</v>
      </c>
      <c r="I80" s="348">
        <f>IF(I$27=0,0,I$27/MAE_fec!I$27)</f>
        <v>1.2465042942207694</v>
      </c>
      <c r="J80" s="348">
        <f>IF(J$27=0,0,J$27/MAE_fec!J$27)</f>
        <v>1.4692788763920583</v>
      </c>
      <c r="K80" s="348">
        <f>IF(K$27=0,0,K$27/MAE_fec!K$27)</f>
        <v>1.1122229066671843</v>
      </c>
      <c r="L80" s="348">
        <f>IF(L$27=0,0,L$27/MAE_fec!L$27)</f>
        <v>1.2930279592552043</v>
      </c>
      <c r="M80" s="348">
        <f>IF(M$27=0,0,M$27/MAE_fec!M$27)</f>
        <v>1.1613502829949385</v>
      </c>
      <c r="N80" s="348">
        <f>IF(N$27=0,0,N$27/MAE_fec!N$27)</f>
        <v>0.94861269718454611</v>
      </c>
      <c r="O80" s="348">
        <f>IF(O$27=0,0,O$27/MAE_fec!O$27)</f>
        <v>0.69542634386233604</v>
      </c>
      <c r="P80" s="348">
        <f>IF(P$27=0,0,P$27/MAE_fec!P$27)</f>
        <v>0.75282549804900212</v>
      </c>
      <c r="Q80" s="348">
        <f>IF(Q$27=0,0,Q$27/MAE_fec!Q$27)</f>
        <v>0.74256196833267796</v>
      </c>
      <c r="R80" s="348">
        <f>IF(R$27=0,0,R$27/MAE_fec!R$27)</f>
        <v>0.94529632952067422</v>
      </c>
      <c r="S80" s="348">
        <f>IF(S$27=0,0,S$27/MAE_fec!S$27)</f>
        <v>0.77435331239184335</v>
      </c>
      <c r="T80" s="348">
        <f>IF(T$27=0,0,T$27/MAE_fec!T$27)</f>
        <v>1.0149330916510628</v>
      </c>
      <c r="U80" s="348">
        <f>IF(U$27=0,0,U$27/MAE_fec!U$27)</f>
        <v>0.67649193915131411</v>
      </c>
      <c r="V80" s="348">
        <f>IF(V$27=0,0,V$27/MAE_fec!V$27)</f>
        <v>0.78036979086270342</v>
      </c>
      <c r="W80" s="348">
        <f>IF(W$27=0,0,W$27/MAE_fec!W$27)</f>
        <v>0.71944770323129614</v>
      </c>
      <c r="X80" s="348">
        <f>IF(X$27=0,0,X$27/MAE_fec!X$27)</f>
        <v>0.88200392888040025</v>
      </c>
      <c r="Y80" s="348">
        <f>IF(Y$27=0,0,Y$27/MAE_fec!Y$27)</f>
        <v>0.63354388214633384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0.81641310870876327</v>
      </c>
      <c r="C81" s="348">
        <f>IF(C$35=0,0,C$35/MAE_fec!C$35)</f>
        <v>0.53549846469943574</v>
      </c>
      <c r="D81" s="348">
        <f>IF(D$35=0,0,D$35/MAE_fec!D$35)</f>
        <v>0.48145204189370472</v>
      </c>
      <c r="E81" s="348">
        <f>IF(E$35=0,0,E$35/MAE_fec!E$35)</f>
        <v>0.60736266901093972</v>
      </c>
      <c r="F81" s="348">
        <f>IF(F$35=0,0,F$35/MAE_fec!F$35)</f>
        <v>0.57201705736606367</v>
      </c>
      <c r="G81" s="348">
        <f>IF(G$35=0,0,G$35/MAE_fec!G$35)</f>
        <v>0.50330627008185169</v>
      </c>
      <c r="H81" s="348">
        <f>IF(H$35=0,0,H$35/MAE_fec!H$35)</f>
        <v>0.50646478473335932</v>
      </c>
      <c r="I81" s="348">
        <f>IF(I$35=0,0,I$35/MAE_fec!I$35)</f>
        <v>0.61553130512327725</v>
      </c>
      <c r="J81" s="348">
        <f>IF(J$35=0,0,J$35/MAE_fec!J$35)</f>
        <v>0.91898595712804287</v>
      </c>
      <c r="K81" s="348">
        <f>IF(K$35=0,0,K$35/MAE_fec!K$35)</f>
        <v>0.82701273178155299</v>
      </c>
      <c r="L81" s="348">
        <f>IF(L$35=0,0,L$35/MAE_fec!L$35)</f>
        <v>0.92505358198606324</v>
      </c>
      <c r="M81" s="348">
        <f>IF(M$35=0,0,M$35/MAE_fec!M$35)</f>
        <v>1.1935927847082948</v>
      </c>
      <c r="N81" s="348">
        <f>IF(N$35=0,0,N$35/MAE_fec!N$35)</f>
        <v>0.83784105013990462</v>
      </c>
      <c r="O81" s="348">
        <f>IF(O$35=0,0,O$35/MAE_fec!O$35)</f>
        <v>0.92111230974671177</v>
      </c>
      <c r="P81" s="348">
        <f>IF(P$35=0,0,P$35/MAE_fec!P$35)</f>
        <v>1.3898818636877732</v>
      </c>
      <c r="Q81" s="348">
        <f>IF(Q$35=0,0,Q$35/MAE_fec!Q$35)</f>
        <v>1.4304481077532412</v>
      </c>
      <c r="R81" s="348">
        <f>IF(R$35=0,0,R$35/MAE_fec!R$35)</f>
        <v>1.1206298745574379</v>
      </c>
      <c r="S81" s="348">
        <f>IF(S$35=0,0,S$35/MAE_fec!S$35)</f>
        <v>1.4179023663378723</v>
      </c>
      <c r="T81" s="348">
        <f>IF(T$35=0,0,T$35/MAE_fec!T$35)</f>
        <v>1.2485956987755569</v>
      </c>
      <c r="U81" s="348">
        <f>IF(U$35=0,0,U$35/MAE_fec!U$35)</f>
        <v>1.7100779841581697</v>
      </c>
      <c r="V81" s="348">
        <f>IF(V$35=0,0,V$35/MAE_fec!V$35)</f>
        <v>1.5119256162259771</v>
      </c>
      <c r="W81" s="348">
        <f>IF(W$35=0,0,W$35/MAE_fec!W$35)</f>
        <v>1.1699704293645465</v>
      </c>
      <c r="X81" s="348">
        <f>IF(X$35=0,0,X$35/MAE_fec!X$35)</f>
        <v>1.2999954505046409</v>
      </c>
      <c r="Y81" s="348">
        <f>IF(Y$35=0,0,Y$35/MAE_fec!Y$35)</f>
        <v>1.2831180635733914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1043.2900417228111</v>
      </c>
      <c r="C3" s="203">
        <v>1130.1263971874951</v>
      </c>
      <c r="D3" s="203">
        <v>1059.953567903297</v>
      </c>
      <c r="E3" s="203">
        <v>1041.5834928628849</v>
      </c>
      <c r="F3" s="203">
        <v>1050.7421290605789</v>
      </c>
      <c r="G3" s="203">
        <v>949.64868910782707</v>
      </c>
      <c r="H3" s="203">
        <v>866.42768156747786</v>
      </c>
      <c r="I3" s="203">
        <v>809.39067153962446</v>
      </c>
      <c r="J3" s="203">
        <v>660.06544751645185</v>
      </c>
      <c r="K3" s="203">
        <v>530.93413816605391</v>
      </c>
      <c r="L3" s="203">
        <v>624.97913370209562</v>
      </c>
      <c r="M3" s="203">
        <v>711.97765840048294</v>
      </c>
      <c r="N3" s="203">
        <v>728.05644086141137</v>
      </c>
      <c r="O3" s="203">
        <v>751.58576775278198</v>
      </c>
      <c r="P3" s="203">
        <v>797.93304833084221</v>
      </c>
      <c r="Q3" s="203">
        <v>782.63204799999994</v>
      </c>
      <c r="R3" s="203">
        <v>810.08111838262221</v>
      </c>
      <c r="S3" s="203">
        <v>799.47166455497222</v>
      </c>
      <c r="T3" s="203">
        <v>740.57080155299172</v>
      </c>
      <c r="U3" s="203">
        <v>705.89923273657291</v>
      </c>
      <c r="V3" s="203">
        <v>631.46876057977147</v>
      </c>
      <c r="W3" s="203">
        <v>625.08789202527635</v>
      </c>
      <c r="X3" s="203">
        <v>586.51128910307591</v>
      </c>
      <c r="Y3" s="203">
        <v>493.22451291050157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853.77836177394784</v>
      </c>
      <c r="C5" s="203">
        <v>877.74140202308968</v>
      </c>
      <c r="D5" s="203">
        <v>900.12617518915954</v>
      </c>
      <c r="E5" s="203">
        <v>907.40935116907201</v>
      </c>
      <c r="F5" s="203">
        <v>844.68449780410924</v>
      </c>
      <c r="G5" s="203">
        <v>899.70912936268041</v>
      </c>
      <c r="H5" s="203">
        <v>961.21941866698091</v>
      </c>
      <c r="I5" s="203">
        <v>851.51444339845204</v>
      </c>
      <c r="J5" s="203">
        <v>562.17180312360017</v>
      </c>
      <c r="K5" s="203">
        <v>596.15664378302608</v>
      </c>
      <c r="L5" s="203">
        <v>629.2487328753798</v>
      </c>
      <c r="M5" s="203">
        <v>649.93015866378505</v>
      </c>
      <c r="N5" s="203">
        <v>612.4650104110915</v>
      </c>
      <c r="O5" s="203">
        <v>637.10765412133753</v>
      </c>
      <c r="P5" s="203">
        <v>629.11373496274939</v>
      </c>
      <c r="Q5" s="203">
        <v>693.38626049647382</v>
      </c>
      <c r="R5" s="203">
        <v>776.96533695821972</v>
      </c>
      <c r="S5" s="203">
        <v>710.53815272163956</v>
      </c>
      <c r="T5" s="203">
        <v>765.627568791155</v>
      </c>
      <c r="U5" s="203">
        <v>706.98133038698757</v>
      </c>
      <c r="V5" s="203">
        <v>569.47576301676952</v>
      </c>
      <c r="W5" s="203">
        <v>735.89404070317266</v>
      </c>
      <c r="X5" s="203">
        <v>756.30080060370926</v>
      </c>
      <c r="Y5" s="203">
        <v>671.89031463728861</v>
      </c>
      <c r="DA5" s="112" t="s">
        <v>2677</v>
      </c>
    </row>
    <row r="6" spans="1:105" ht="12" customHeight="1" x14ac:dyDescent="0.25">
      <c r="A6" s="154" t="s">
        <v>2112</v>
      </c>
      <c r="B6" s="338">
        <v>1067.222952217435</v>
      </c>
      <c r="C6" s="338">
        <v>1013.8618046065631</v>
      </c>
      <c r="D6" s="338">
        <v>960.50065699569132</v>
      </c>
      <c r="E6" s="338">
        <v>960.50065699569132</v>
      </c>
      <c r="F6" s="338">
        <v>907.13950938481958</v>
      </c>
      <c r="G6" s="338">
        <v>960.50065699569132</v>
      </c>
      <c r="H6" s="338">
        <v>1013.8618046065631</v>
      </c>
      <c r="I6" s="338">
        <v>960.50065699569132</v>
      </c>
      <c r="J6" s="338">
        <v>907.13950938481958</v>
      </c>
      <c r="K6" s="338">
        <v>907.13950938481958</v>
      </c>
      <c r="L6" s="338">
        <v>853.77836177394784</v>
      </c>
      <c r="M6" s="338">
        <v>800.4172141630761</v>
      </c>
      <c r="N6" s="338">
        <v>800.4172141630761</v>
      </c>
      <c r="O6" s="338">
        <v>747.05606655220436</v>
      </c>
      <c r="P6" s="338">
        <v>693.69491894133262</v>
      </c>
      <c r="Q6" s="338">
        <v>747.05606655220436</v>
      </c>
      <c r="R6" s="338">
        <v>853.77836177394784</v>
      </c>
      <c r="S6" s="338">
        <v>800.4172141630761</v>
      </c>
      <c r="T6" s="338">
        <v>853.77836177394784</v>
      </c>
      <c r="U6" s="338">
        <v>800.4172141630761</v>
      </c>
      <c r="V6" s="338">
        <v>747.05606655220436</v>
      </c>
      <c r="W6" s="338">
        <v>800.4172141630761</v>
      </c>
      <c r="X6" s="338">
        <v>800.4172141630761</v>
      </c>
      <c r="Y6" s="338">
        <v>800.4172141630761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106.72229522174349</v>
      </c>
      <c r="H7" s="340">
        <v>53.36114761087174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53.36114761087174</v>
      </c>
      <c r="R7" s="340">
        <v>160.08344283261519</v>
      </c>
      <c r="S7" s="340">
        <v>0</v>
      </c>
      <c r="T7" s="340">
        <v>53.36114761087174</v>
      </c>
      <c r="U7" s="340">
        <v>0</v>
      </c>
      <c r="V7" s="340">
        <v>0</v>
      </c>
      <c r="W7" s="340">
        <v>53.36114761087174</v>
      </c>
      <c r="X7" s="340">
        <v>53.36114761087174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53.361147610871967</v>
      </c>
      <c r="D8" s="342">
        <f t="shared" si="0"/>
        <v>53.36114761087174</v>
      </c>
      <c r="E8" s="342">
        <f t="shared" si="0"/>
        <v>0</v>
      </c>
      <c r="F8" s="342">
        <f t="shared" si="0"/>
        <v>53.36114761087174</v>
      </c>
      <c r="G8" s="342">
        <f t="shared" si="0"/>
        <v>53.36114761087174</v>
      </c>
      <c r="H8" s="342">
        <f t="shared" si="0"/>
        <v>0</v>
      </c>
      <c r="I8" s="342">
        <f t="shared" si="0"/>
        <v>53.36114761087174</v>
      </c>
      <c r="J8" s="342">
        <f t="shared" si="0"/>
        <v>53.36114761087174</v>
      </c>
      <c r="K8" s="342">
        <f t="shared" si="0"/>
        <v>0</v>
      </c>
      <c r="L8" s="342">
        <f t="shared" si="0"/>
        <v>53.36114761087174</v>
      </c>
      <c r="M8" s="342">
        <f t="shared" si="0"/>
        <v>53.36114761087174</v>
      </c>
      <c r="N8" s="342">
        <f t="shared" si="0"/>
        <v>0</v>
      </c>
      <c r="O8" s="342">
        <f t="shared" si="0"/>
        <v>53.36114761087174</v>
      </c>
      <c r="P8" s="342">
        <f t="shared" si="0"/>
        <v>53.36114761087174</v>
      </c>
      <c r="Q8" s="342">
        <f t="shared" si="0"/>
        <v>0</v>
      </c>
      <c r="R8" s="342">
        <f t="shared" si="0"/>
        <v>53.36114761087174</v>
      </c>
      <c r="S8" s="342">
        <f t="shared" si="0"/>
        <v>53.36114761087174</v>
      </c>
      <c r="T8" s="342">
        <f t="shared" si="0"/>
        <v>0</v>
      </c>
      <c r="U8" s="342">
        <f t="shared" si="0"/>
        <v>53.36114761087174</v>
      </c>
      <c r="V8" s="342">
        <f t="shared" si="0"/>
        <v>53.36114761087174</v>
      </c>
      <c r="W8" s="342">
        <f t="shared" si="0"/>
        <v>0</v>
      </c>
      <c r="X8" s="342">
        <f t="shared" si="0"/>
        <v>53.36114761087174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213.44459044348719</v>
      </c>
      <c r="C9" s="343">
        <f t="shared" si="1"/>
        <v>136.12040258347338</v>
      </c>
      <c r="D9" s="343">
        <f t="shared" si="1"/>
        <v>60.374481806531776</v>
      </c>
      <c r="E9" s="343">
        <f t="shared" si="1"/>
        <v>53.091305826619305</v>
      </c>
      <c r="F9" s="343">
        <f t="shared" si="1"/>
        <v>62.455011580710334</v>
      </c>
      <c r="G9" s="343">
        <f t="shared" si="1"/>
        <v>60.791527633010901</v>
      </c>
      <c r="H9" s="343">
        <f t="shared" si="1"/>
        <v>52.642385939582141</v>
      </c>
      <c r="I9" s="343">
        <f t="shared" si="1"/>
        <v>108.98621359723927</v>
      </c>
      <c r="J9" s="343">
        <f t="shared" si="1"/>
        <v>344.9677062612194</v>
      </c>
      <c r="K9" s="343">
        <f t="shared" si="1"/>
        <v>310.98286560179349</v>
      </c>
      <c r="L9" s="343">
        <f t="shared" si="1"/>
        <v>224.52962889856803</v>
      </c>
      <c r="M9" s="343">
        <f t="shared" si="1"/>
        <v>150.48705549929105</v>
      </c>
      <c r="N9" s="343">
        <f t="shared" si="1"/>
        <v>187.9522037519846</v>
      </c>
      <c r="O9" s="343">
        <f t="shared" si="1"/>
        <v>109.94841243086682</v>
      </c>
      <c r="P9" s="343">
        <f t="shared" si="1"/>
        <v>64.581183978583226</v>
      </c>
      <c r="Q9" s="343">
        <f t="shared" si="1"/>
        <v>53.669806055730533</v>
      </c>
      <c r="R9" s="343">
        <f t="shared" si="1"/>
        <v>76.813024815728113</v>
      </c>
      <c r="S9" s="343">
        <f t="shared" si="1"/>
        <v>89.879061441436534</v>
      </c>
      <c r="T9" s="343">
        <f t="shared" si="1"/>
        <v>88.150792982792836</v>
      </c>
      <c r="U9" s="343">
        <f t="shared" si="1"/>
        <v>93.435883776088531</v>
      </c>
      <c r="V9" s="343">
        <f t="shared" si="1"/>
        <v>177.58030353543484</v>
      </c>
      <c r="W9" s="343">
        <f t="shared" si="1"/>
        <v>64.523173459903433</v>
      </c>
      <c r="X9" s="343">
        <f t="shared" si="1"/>
        <v>44.116413559366833</v>
      </c>
      <c r="Y9" s="343">
        <f t="shared" si="1"/>
        <v>128.52689952578748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70.257437661220962</v>
      </c>
      <c r="C12" s="210">
        <v>71.285124677558045</v>
      </c>
      <c r="D12" s="210">
        <v>75.985554600171966</v>
      </c>
      <c r="E12" s="210">
        <v>79.93086844368014</v>
      </c>
      <c r="F12" s="210">
        <v>72.69647463456576</v>
      </c>
      <c r="G12" s="210">
        <v>66.958813413585546</v>
      </c>
      <c r="H12" s="210">
        <v>66.501203783318999</v>
      </c>
      <c r="I12" s="210">
        <v>53.378073946689597</v>
      </c>
      <c r="J12" s="210">
        <v>33.043680137575237</v>
      </c>
      <c r="K12" s="210">
        <v>34.925537403267413</v>
      </c>
      <c r="L12" s="210">
        <v>34.591143594153053</v>
      </c>
      <c r="M12" s="210">
        <v>31.74006878761822</v>
      </c>
      <c r="N12" s="210">
        <v>30.425881341358551</v>
      </c>
      <c r="O12" s="210">
        <v>30.904041272570929</v>
      </c>
      <c r="P12" s="210">
        <v>28.72287188306105</v>
      </c>
      <c r="Q12" s="210">
        <v>31.421668099742039</v>
      </c>
      <c r="R12" s="210">
        <v>34.794153052450547</v>
      </c>
      <c r="S12" s="210">
        <v>31.666723989681859</v>
      </c>
      <c r="T12" s="210">
        <v>34.187752094691923</v>
      </c>
      <c r="U12" s="210">
        <v>31.29883084797703</v>
      </c>
      <c r="V12" s="210">
        <v>26.41720754686845</v>
      </c>
      <c r="W12" s="210">
        <v>33.067229389352789</v>
      </c>
      <c r="X12" s="210">
        <v>31.065120132542202</v>
      </c>
      <c r="Y12" s="210">
        <v>26.260350204522769</v>
      </c>
      <c r="DA12" s="109" t="s">
        <v>2680</v>
      </c>
    </row>
    <row r="13" spans="1:105" ht="12" customHeight="1" x14ac:dyDescent="0.25">
      <c r="A13" s="24" t="s">
        <v>28</v>
      </c>
      <c r="B13" s="213">
        <v>0.6</v>
      </c>
      <c r="C13" s="213">
        <v>0.54230438521066204</v>
      </c>
      <c r="D13" s="213">
        <v>0.54230438521066204</v>
      </c>
      <c r="E13" s="213">
        <v>0.54230438521066204</v>
      </c>
      <c r="F13" s="213">
        <v>1.0846087704213241</v>
      </c>
      <c r="G13" s="213">
        <v>1.0846087704213241</v>
      </c>
      <c r="H13" s="213">
        <v>1.0846087704213241</v>
      </c>
      <c r="I13" s="213">
        <v>0.54230438521066204</v>
      </c>
      <c r="J13" s="213">
        <v>0.54230438521066204</v>
      </c>
      <c r="K13" s="213">
        <v>0.6</v>
      </c>
      <c r="L13" s="213">
        <v>0.6</v>
      </c>
      <c r="M13" s="213">
        <v>0.6</v>
      </c>
      <c r="N13" s="213">
        <v>0</v>
      </c>
      <c r="O13" s="213">
        <v>0.6</v>
      </c>
      <c r="P13" s="213">
        <v>0</v>
      </c>
      <c r="Q13" s="213">
        <v>0</v>
      </c>
      <c r="R13" s="213">
        <v>0</v>
      </c>
      <c r="S13" s="213">
        <v>0.2116938950988822</v>
      </c>
      <c r="T13" s="213">
        <v>0.27171109200343929</v>
      </c>
      <c r="U13" s="213">
        <v>0.17996560619088561</v>
      </c>
      <c r="V13" s="213">
        <v>0.17996560619088561</v>
      </c>
      <c r="W13" s="213">
        <v>0.17996560619088561</v>
      </c>
      <c r="X13" s="213">
        <v>6.0017196904557167E-2</v>
      </c>
      <c r="Y13" s="213">
        <v>0.36001719690455719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3.8865004299226129</v>
      </c>
      <c r="C14" s="204">
        <f t="shared" si="2"/>
        <v>1.9766981943250213</v>
      </c>
      <c r="D14" s="204">
        <f t="shared" si="2"/>
        <v>1.9766981943250213</v>
      </c>
      <c r="E14" s="204">
        <f t="shared" si="2"/>
        <v>2.9985382631126392</v>
      </c>
      <c r="F14" s="204">
        <f t="shared" si="2"/>
        <v>2.9985382631126392</v>
      </c>
      <c r="G14" s="204">
        <f t="shared" si="2"/>
        <v>4.0202923473774712</v>
      </c>
      <c r="H14" s="204">
        <f t="shared" si="2"/>
        <v>1.9766981943250213</v>
      </c>
      <c r="I14" s="204">
        <f t="shared" si="2"/>
        <v>1.9855546001719688</v>
      </c>
      <c r="J14" s="204">
        <f t="shared" si="2"/>
        <v>1.02871883061049</v>
      </c>
      <c r="K14" s="204">
        <f t="shared" si="2"/>
        <v>2.0574376612209799</v>
      </c>
      <c r="L14" s="204">
        <f t="shared" si="2"/>
        <v>2.0574376612209799</v>
      </c>
      <c r="M14" s="204">
        <f t="shared" si="2"/>
        <v>1.02871883061049</v>
      </c>
      <c r="N14" s="204">
        <f t="shared" si="2"/>
        <v>1.02871883061049</v>
      </c>
      <c r="O14" s="204">
        <f t="shared" si="2"/>
        <v>1.02871883061049</v>
      </c>
      <c r="P14" s="204">
        <f t="shared" si="2"/>
        <v>1.02871883061049</v>
      </c>
      <c r="Q14" s="204">
        <f t="shared" si="2"/>
        <v>1.023731728288908</v>
      </c>
      <c r="R14" s="204">
        <f t="shared" si="2"/>
        <v>1.023731728288908</v>
      </c>
      <c r="S14" s="204">
        <f t="shared" si="2"/>
        <v>1.0516766981943251</v>
      </c>
      <c r="T14" s="204">
        <f t="shared" si="2"/>
        <v>1.5479793637145314</v>
      </c>
      <c r="U14" s="204">
        <f t="shared" si="2"/>
        <v>1.4456577815993121</v>
      </c>
      <c r="V14" s="204">
        <f t="shared" si="2"/>
        <v>1.4411865864144455</v>
      </c>
      <c r="W14" s="204">
        <f t="shared" si="2"/>
        <v>1.5573516766981945</v>
      </c>
      <c r="X14" s="204">
        <f t="shared" si="2"/>
        <v>1.1553740326741186</v>
      </c>
      <c r="Y14" s="204">
        <f t="shared" si="2"/>
        <v>1.0451418744625967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0.43748925193465171</v>
      </c>
      <c r="T16" s="204">
        <v>0.43705932932072228</v>
      </c>
      <c r="U16" s="204">
        <v>0.43705932932072228</v>
      </c>
      <c r="V16" s="204">
        <v>0.21874462596732591</v>
      </c>
      <c r="W16" s="204">
        <v>0.43748925193465171</v>
      </c>
      <c r="X16" s="204">
        <v>0.4379191745485812</v>
      </c>
      <c r="Y16" s="204">
        <v>0.32768701633705932</v>
      </c>
      <c r="DA16" s="71" t="s">
        <v>2683</v>
      </c>
    </row>
    <row r="17" spans="1:105" ht="12" customHeight="1" x14ac:dyDescent="0.25">
      <c r="A17" s="18" t="s">
        <v>71</v>
      </c>
      <c r="B17" s="204">
        <v>1.0217540842648321</v>
      </c>
      <c r="C17" s="204">
        <v>1.0217540842648321</v>
      </c>
      <c r="D17" s="204">
        <v>1.0217540842648321</v>
      </c>
      <c r="E17" s="204">
        <v>2.04359415305245</v>
      </c>
      <c r="F17" s="204">
        <v>2.04359415305245</v>
      </c>
      <c r="G17" s="204">
        <v>3.065348237317282</v>
      </c>
      <c r="H17" s="204">
        <v>1.0217540842648321</v>
      </c>
      <c r="I17" s="204">
        <v>1.02871883061049</v>
      </c>
      <c r="J17" s="204">
        <v>1.02871883061049</v>
      </c>
      <c r="K17" s="204">
        <v>2.0574376612209799</v>
      </c>
      <c r="L17" s="204">
        <v>2.0574376612209799</v>
      </c>
      <c r="M17" s="204">
        <v>1.02871883061049</v>
      </c>
      <c r="N17" s="204">
        <v>1.02871883061049</v>
      </c>
      <c r="O17" s="204">
        <v>1.02871883061049</v>
      </c>
      <c r="P17" s="204">
        <v>1.02871883061049</v>
      </c>
      <c r="Q17" s="204">
        <v>1.023731728288908</v>
      </c>
      <c r="R17" s="204">
        <v>1.023731728288908</v>
      </c>
      <c r="S17" s="204">
        <v>0.61418744625967325</v>
      </c>
      <c r="T17" s="204">
        <v>0.92132416165090281</v>
      </c>
      <c r="U17" s="204">
        <v>0.8189165950128976</v>
      </c>
      <c r="V17" s="204">
        <v>1.127343078245916</v>
      </c>
      <c r="W17" s="204">
        <v>1.024849527085125</v>
      </c>
      <c r="X17" s="204">
        <v>0.71745485812553733</v>
      </c>
      <c r="Y17" s="204">
        <v>0.71745485812553733</v>
      </c>
      <c r="DA17" s="71" t="s">
        <v>2684</v>
      </c>
    </row>
    <row r="18" spans="1:105" ht="12" customHeight="1" x14ac:dyDescent="0.25">
      <c r="A18" s="18" t="s">
        <v>32</v>
      </c>
      <c r="B18" s="204">
        <v>2.8647463456577809</v>
      </c>
      <c r="C18" s="204">
        <v>0.95494411006018909</v>
      </c>
      <c r="D18" s="204">
        <v>0.95494411006018909</v>
      </c>
      <c r="E18" s="204">
        <v>0.95494411006018909</v>
      </c>
      <c r="F18" s="204">
        <v>0.95494411006018909</v>
      </c>
      <c r="G18" s="204">
        <v>0.95494411006018909</v>
      </c>
      <c r="H18" s="204">
        <v>0.95494411006018909</v>
      </c>
      <c r="I18" s="204">
        <v>0.95683576956147887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0.18959587274290629</v>
      </c>
      <c r="U18" s="204">
        <v>0.1896818572656922</v>
      </c>
      <c r="V18" s="204">
        <v>9.5098882201203785E-2</v>
      </c>
      <c r="W18" s="204">
        <v>9.5012897678417876E-2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19.411006018916591</v>
      </c>
      <c r="C20" s="204">
        <f t="shared" si="3"/>
        <v>26.71969045571797</v>
      </c>
      <c r="D20" s="204">
        <f t="shared" si="3"/>
        <v>30.889939810834051</v>
      </c>
      <c r="E20" s="204">
        <f t="shared" si="3"/>
        <v>33.684436801375753</v>
      </c>
      <c r="F20" s="204">
        <f t="shared" si="3"/>
        <v>31.276870163370589</v>
      </c>
      <c r="G20" s="204">
        <f t="shared" si="3"/>
        <v>29.342218400687869</v>
      </c>
      <c r="H20" s="204">
        <f t="shared" si="3"/>
        <v>30.631986242476351</v>
      </c>
      <c r="I20" s="204">
        <f t="shared" si="3"/>
        <v>26.397248495270851</v>
      </c>
      <c r="J20" s="204">
        <f t="shared" si="3"/>
        <v>13.993981083404989</v>
      </c>
      <c r="K20" s="204">
        <f t="shared" si="3"/>
        <v>11.908856405846951</v>
      </c>
      <c r="L20" s="204">
        <f t="shared" si="3"/>
        <v>14.402407566638001</v>
      </c>
      <c r="M20" s="204">
        <f t="shared" si="3"/>
        <v>14.724849527085119</v>
      </c>
      <c r="N20" s="204">
        <f t="shared" si="3"/>
        <v>13.155631986242479</v>
      </c>
      <c r="O20" s="204">
        <f t="shared" si="3"/>
        <v>13.607050730868441</v>
      </c>
      <c r="P20" s="204">
        <f t="shared" si="3"/>
        <v>12.790197764402411</v>
      </c>
      <c r="Q20" s="204">
        <f t="shared" si="3"/>
        <v>13.564058469475491</v>
      </c>
      <c r="R20" s="204">
        <f t="shared" si="3"/>
        <v>15.45571797076526</v>
      </c>
      <c r="S20" s="204">
        <f t="shared" si="3"/>
        <v>13.24178847807395</v>
      </c>
      <c r="T20" s="204">
        <f t="shared" si="3"/>
        <v>15.240670679277731</v>
      </c>
      <c r="U20" s="204">
        <f t="shared" si="3"/>
        <v>13.456835769561479</v>
      </c>
      <c r="V20" s="204">
        <f t="shared" si="3"/>
        <v>9.5012037833190011</v>
      </c>
      <c r="W20" s="204">
        <f t="shared" si="3"/>
        <v>13.843508168529659</v>
      </c>
      <c r="X20" s="204">
        <f t="shared" si="3"/>
        <v>13.84359415305245</v>
      </c>
      <c r="Y20" s="204">
        <f t="shared" si="3"/>
        <v>10.589875903497299</v>
      </c>
      <c r="DA20" s="71"/>
    </row>
    <row r="21" spans="1:105" ht="12" customHeight="1" x14ac:dyDescent="0.25">
      <c r="A21" s="18" t="s">
        <v>73</v>
      </c>
      <c r="B21" s="204">
        <v>19.411006018916591</v>
      </c>
      <c r="C21" s="204">
        <v>26.71969045571797</v>
      </c>
      <c r="D21" s="204">
        <v>30.889939810834051</v>
      </c>
      <c r="E21" s="204">
        <v>33.684436801375753</v>
      </c>
      <c r="F21" s="204">
        <v>31.276870163370589</v>
      </c>
      <c r="G21" s="204">
        <v>29.342218400687869</v>
      </c>
      <c r="H21" s="204">
        <v>30.631986242476351</v>
      </c>
      <c r="I21" s="204">
        <v>26.397248495270851</v>
      </c>
      <c r="J21" s="204">
        <v>13.993981083404989</v>
      </c>
      <c r="K21" s="204">
        <v>11.908856405846951</v>
      </c>
      <c r="L21" s="204">
        <v>14.402407566638001</v>
      </c>
      <c r="M21" s="204">
        <v>14.724849527085119</v>
      </c>
      <c r="N21" s="204">
        <v>13.155631986242479</v>
      </c>
      <c r="O21" s="204">
        <v>13.607050730868441</v>
      </c>
      <c r="P21" s="204">
        <v>12.790197764402411</v>
      </c>
      <c r="Q21" s="204">
        <v>13.564058469475491</v>
      </c>
      <c r="R21" s="204">
        <v>15.45571797076526</v>
      </c>
      <c r="S21" s="204">
        <v>13.24178847807395</v>
      </c>
      <c r="T21" s="204">
        <v>15.240670679277731</v>
      </c>
      <c r="U21" s="204">
        <v>13.456835769561479</v>
      </c>
      <c r="V21" s="204">
        <v>9.5012037833190011</v>
      </c>
      <c r="W21" s="204">
        <v>13.843508168529659</v>
      </c>
      <c r="X21" s="204">
        <v>13.84359415305245</v>
      </c>
      <c r="Y21" s="204">
        <v>10.589875903497299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1.9107480653482369</v>
      </c>
      <c r="C23" s="204">
        <f t="shared" si="4"/>
        <v>0.95537403267411869</v>
      </c>
      <c r="D23" s="204">
        <f t="shared" si="4"/>
        <v>2.4361994840928629</v>
      </c>
      <c r="E23" s="204">
        <f t="shared" si="4"/>
        <v>2.8661220980223558</v>
      </c>
      <c r="F23" s="204">
        <f t="shared" si="4"/>
        <v>3.0572656921754078</v>
      </c>
      <c r="G23" s="204">
        <f t="shared" si="4"/>
        <v>1.863026655202064</v>
      </c>
      <c r="H23" s="204">
        <f t="shared" si="4"/>
        <v>1.5047291487532239</v>
      </c>
      <c r="I23" s="204">
        <f t="shared" si="4"/>
        <v>0.81203783319002576</v>
      </c>
      <c r="J23" s="204">
        <f t="shared" si="4"/>
        <v>0.7165090283748925</v>
      </c>
      <c r="K23" s="204">
        <f t="shared" si="4"/>
        <v>0.40601891659501288</v>
      </c>
      <c r="L23" s="204">
        <f t="shared" si="4"/>
        <v>0.47773000859845233</v>
      </c>
      <c r="M23" s="204">
        <f t="shared" si="4"/>
        <v>0.35829750644883918</v>
      </c>
      <c r="N23" s="204">
        <f t="shared" si="4"/>
        <v>0.47773000859845233</v>
      </c>
      <c r="O23" s="204">
        <f t="shared" si="4"/>
        <v>0.16715391229578669</v>
      </c>
      <c r="P23" s="204">
        <f t="shared" si="4"/>
        <v>0.2149613069647463</v>
      </c>
      <c r="Q23" s="204">
        <f t="shared" si="4"/>
        <v>0.83594153052450548</v>
      </c>
      <c r="R23" s="204">
        <f t="shared" si="4"/>
        <v>0.66878761822871879</v>
      </c>
      <c r="S23" s="204">
        <f t="shared" si="4"/>
        <v>0.69269131556319852</v>
      </c>
      <c r="T23" s="204">
        <f t="shared" si="4"/>
        <v>0.71776069314418933</v>
      </c>
      <c r="U23" s="204">
        <f t="shared" si="4"/>
        <v>0.62256257626593692</v>
      </c>
      <c r="V23" s="204">
        <f t="shared" si="4"/>
        <v>0.64498054772830149</v>
      </c>
      <c r="W23" s="204">
        <f t="shared" si="4"/>
        <v>0.55983472039320137</v>
      </c>
      <c r="X23" s="204">
        <f t="shared" si="4"/>
        <v>0.68850792273995942</v>
      </c>
      <c r="Y23" s="204">
        <f t="shared" si="4"/>
        <v>0.56798074986468672</v>
      </c>
      <c r="DA23" s="71"/>
    </row>
    <row r="24" spans="1:105" ht="12" customHeight="1" x14ac:dyDescent="0.25">
      <c r="A24" s="18" t="s">
        <v>38</v>
      </c>
      <c r="B24" s="204">
        <v>1.9107480653482369</v>
      </c>
      <c r="C24" s="204">
        <v>0.95537403267411869</v>
      </c>
      <c r="D24" s="204">
        <v>2.4361994840928629</v>
      </c>
      <c r="E24" s="204">
        <v>2.8661220980223558</v>
      </c>
      <c r="F24" s="204">
        <v>3.0572656921754078</v>
      </c>
      <c r="G24" s="204">
        <v>1.863026655202064</v>
      </c>
      <c r="H24" s="204">
        <v>1.5047291487532239</v>
      </c>
      <c r="I24" s="204">
        <v>0.81203783319002576</v>
      </c>
      <c r="J24" s="204">
        <v>0.7165090283748925</v>
      </c>
      <c r="K24" s="204">
        <v>0.40601891659501288</v>
      </c>
      <c r="L24" s="204">
        <v>0.47773000859845233</v>
      </c>
      <c r="M24" s="204">
        <v>0.35829750644883918</v>
      </c>
      <c r="N24" s="204">
        <v>0.47773000859845233</v>
      </c>
      <c r="O24" s="204">
        <v>0.16715391229578669</v>
      </c>
      <c r="P24" s="204">
        <v>0.2149613069647463</v>
      </c>
      <c r="Q24" s="204">
        <v>0.83594153052450548</v>
      </c>
      <c r="R24" s="204">
        <v>0.66878761822871879</v>
      </c>
      <c r="S24" s="204">
        <v>0.69269131556319852</v>
      </c>
      <c r="T24" s="204">
        <v>0.69269131556319852</v>
      </c>
      <c r="U24" s="204">
        <v>0.5970765262252794</v>
      </c>
      <c r="V24" s="204">
        <v>0.62098022355975924</v>
      </c>
      <c r="W24" s="204">
        <v>0.50154772141014614</v>
      </c>
      <c r="X24" s="204">
        <v>0.62098022355975924</v>
      </c>
      <c r="Y24" s="204">
        <v>0.45382631126397238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5.0794775780433288E-2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2.506937758099087E-2</v>
      </c>
      <c r="U29" s="204">
        <v>2.5486050040657481E-2</v>
      </c>
      <c r="V29" s="204">
        <v>2.4000324168542239E-2</v>
      </c>
      <c r="W29" s="204">
        <v>5.8286998983055262E-2</v>
      </c>
      <c r="X29" s="204">
        <v>6.7527699180200143E-2</v>
      </c>
      <c r="Y29" s="204">
        <v>6.3359662820281007E-2</v>
      </c>
      <c r="DA29" s="71" t="s">
        <v>2694</v>
      </c>
    </row>
    <row r="30" spans="1:105" ht="12" customHeight="1" x14ac:dyDescent="0.25">
      <c r="A30" s="14" t="s">
        <v>39</v>
      </c>
      <c r="B30" s="204">
        <v>18.223903697334482</v>
      </c>
      <c r="C30" s="204">
        <v>14.52184006878762</v>
      </c>
      <c r="D30" s="204">
        <v>12.53938091143594</v>
      </c>
      <c r="E30" s="204">
        <v>12.754342218400691</v>
      </c>
      <c r="F30" s="204">
        <v>9.1717110920034397</v>
      </c>
      <c r="G30" s="204">
        <v>8.9805674978503873</v>
      </c>
      <c r="H30" s="204">
        <v>8.431298366294067</v>
      </c>
      <c r="I30" s="204">
        <v>2.3167669819432501</v>
      </c>
      <c r="J30" s="204">
        <v>3.176612209802236</v>
      </c>
      <c r="K30" s="204">
        <v>2.412381771281169</v>
      </c>
      <c r="L30" s="204">
        <v>3.2960447119518479</v>
      </c>
      <c r="M30" s="204">
        <v>2.3884780739466889</v>
      </c>
      <c r="N30" s="204">
        <v>2.4361994840928629</v>
      </c>
      <c r="O30" s="204">
        <v>2.603439380911436</v>
      </c>
      <c r="P30" s="204">
        <v>2.2212381771281171</v>
      </c>
      <c r="Q30" s="204">
        <v>2.412381771281169</v>
      </c>
      <c r="R30" s="204">
        <v>3.2005159071367149</v>
      </c>
      <c r="S30" s="204">
        <v>2.4361994840928629</v>
      </c>
      <c r="T30" s="204">
        <v>2.7466895958727431</v>
      </c>
      <c r="U30" s="204">
        <v>2.6273430782459162</v>
      </c>
      <c r="V30" s="204">
        <v>3.2483233018056752</v>
      </c>
      <c r="W30" s="204">
        <v>3.702149613069647</v>
      </c>
      <c r="X30" s="204">
        <v>2.3167669819432501</v>
      </c>
      <c r="Y30" s="204">
        <v>1.9346517626827171</v>
      </c>
      <c r="DA30" s="71" t="s">
        <v>2695</v>
      </c>
    </row>
    <row r="31" spans="1:105" ht="12" customHeight="1" x14ac:dyDescent="0.25">
      <c r="A31" s="21" t="s">
        <v>40</v>
      </c>
      <c r="B31" s="207">
        <v>26.225279449699048</v>
      </c>
      <c r="C31" s="207">
        <v>26.569217540842651</v>
      </c>
      <c r="D31" s="207">
        <v>27.60103181427343</v>
      </c>
      <c r="E31" s="207">
        <v>27.085124677558039</v>
      </c>
      <c r="F31" s="207">
        <v>25.107480653482369</v>
      </c>
      <c r="G31" s="207">
        <v>21.668099742046429</v>
      </c>
      <c r="H31" s="207">
        <v>22.871883061049012</v>
      </c>
      <c r="I31" s="207">
        <v>21.324161650902841</v>
      </c>
      <c r="J31" s="207">
        <v>13.585554600171969</v>
      </c>
      <c r="K31" s="207">
        <v>17.540842648323299</v>
      </c>
      <c r="L31" s="207">
        <v>13.75752364574377</v>
      </c>
      <c r="M31" s="207">
        <v>12.639724849527081</v>
      </c>
      <c r="N31" s="207">
        <v>13.32760103181427</v>
      </c>
      <c r="O31" s="207">
        <v>12.89767841788478</v>
      </c>
      <c r="P31" s="207">
        <v>12.46775580395529</v>
      </c>
      <c r="Q31" s="207">
        <v>13.585554600171969</v>
      </c>
      <c r="R31" s="207">
        <v>14.445399828030951</v>
      </c>
      <c r="S31" s="207">
        <v>14.03267411865864</v>
      </c>
      <c r="T31" s="207">
        <v>13.66294067067928</v>
      </c>
      <c r="U31" s="207">
        <v>12.9664660361135</v>
      </c>
      <c r="V31" s="207">
        <v>11.40154772141014</v>
      </c>
      <c r="W31" s="207">
        <v>13.224419604471199</v>
      </c>
      <c r="X31" s="207">
        <v>13.000859845227859</v>
      </c>
      <c r="Y31" s="207">
        <v>11.76268271711092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60.429791878803918</v>
      </c>
      <c r="C33" s="203">
        <f>TEL_emi!C5</f>
        <v>71.203254119189225</v>
      </c>
      <c r="D33" s="203">
        <f>TEL_emi!D5</f>
        <v>80.998314118931617</v>
      </c>
      <c r="E33" s="203">
        <f>TEL_emi!E5</f>
        <v>90.73218995843996</v>
      </c>
      <c r="F33" s="203">
        <f>TEL_emi!F5</f>
        <v>87.257009158547788</v>
      </c>
      <c r="G33" s="203">
        <f>TEL_emi!G5</f>
        <v>85.882818238213233</v>
      </c>
      <c r="H33" s="203">
        <f>TEL_emi!H5</f>
        <v>82.572133318565108</v>
      </c>
      <c r="I33" s="203">
        <f>TEL_emi!I5</f>
        <v>70.473641758376331</v>
      </c>
      <c r="J33" s="203">
        <f>TEL_emi!J5</f>
        <v>38.24020583849056</v>
      </c>
      <c r="K33" s="203">
        <f>TEL_emi!K5</f>
        <v>36.738457198840663</v>
      </c>
      <c r="L33" s="203">
        <f>TEL_emi!L5</f>
        <v>42.595297198022458</v>
      </c>
      <c r="M33" s="203">
        <f>TEL_emi!M5</f>
        <v>40.161130558085119</v>
      </c>
      <c r="N33" s="203">
        <f>TEL_emi!N5</f>
        <v>34.091396638962067</v>
      </c>
      <c r="O33" s="203">
        <f>TEL_emi!O5</f>
        <v>37.535650558565621</v>
      </c>
      <c r="P33" s="203">
        <f>TEL_emi!P5</f>
        <v>33.233066638924463</v>
      </c>
      <c r="Q33" s="203">
        <f>TEL_emi!Q5</f>
        <v>35.035234558871892</v>
      </c>
      <c r="R33" s="203">
        <f>TEL_emi!R5</f>
        <v>39.478354558467259</v>
      </c>
      <c r="S33" s="203">
        <f>TEL_emi!S5</f>
        <v>35.018665415019257</v>
      </c>
      <c r="T33" s="203">
        <f>TEL_emi!T5</f>
        <v>41.51872893410291</v>
      </c>
      <c r="U33" s="203">
        <f>TEL_emi!U5</f>
        <v>36.633861718582843</v>
      </c>
      <c r="V33" s="203">
        <f>TEL_emi!V5</f>
        <v>27.41649875823294</v>
      </c>
      <c r="W33" s="203">
        <f>TEL_emi!W5</f>
        <v>37.875319198323133</v>
      </c>
      <c r="X33" s="203">
        <f>TEL_emi!X5</f>
        <v>36.137500558622428</v>
      </c>
      <c r="Y33" s="203">
        <f>TEL_emi!Y5</f>
        <v>29.398458973076249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67.342191386398255</v>
      </c>
      <c r="C35" s="284">
        <f t="shared" si="5"/>
        <v>63.07712558078704</v>
      </c>
      <c r="D35" s="284">
        <f t="shared" si="5"/>
        <v>71.687625666923907</v>
      </c>
      <c r="E35" s="284">
        <f t="shared" si="5"/>
        <v>76.73976113425438</v>
      </c>
      <c r="F35" s="284">
        <f t="shared" si="5"/>
        <v>69.18583791777759</v>
      </c>
      <c r="G35" s="284">
        <f t="shared" si="5"/>
        <v>70.509035795639122</v>
      </c>
      <c r="H35" s="284">
        <f t="shared" si="5"/>
        <v>76.753323096752695</v>
      </c>
      <c r="I35" s="284">
        <f t="shared" si="5"/>
        <v>65.948466943847677</v>
      </c>
      <c r="J35" s="284">
        <f t="shared" si="5"/>
        <v>50.061217810907515</v>
      </c>
      <c r="K35" s="284">
        <f t="shared" si="5"/>
        <v>65.781299209553126</v>
      </c>
      <c r="L35" s="284">
        <f t="shared" si="5"/>
        <v>55.34767759245122</v>
      </c>
      <c r="M35" s="284">
        <f t="shared" si="5"/>
        <v>44.580147162096246</v>
      </c>
      <c r="N35" s="284">
        <f t="shared" si="5"/>
        <v>41.790553085911434</v>
      </c>
      <c r="O35" s="284">
        <f t="shared" si="5"/>
        <v>41.118449282206406</v>
      </c>
      <c r="P35" s="284">
        <f t="shared" si="5"/>
        <v>35.996593878577968</v>
      </c>
      <c r="Q35" s="284">
        <f t="shared" si="5"/>
        <v>40.148711236703718</v>
      </c>
      <c r="R35" s="284">
        <f t="shared" si="5"/>
        <v>42.951443087476548</v>
      </c>
      <c r="S35" s="284">
        <f t="shared" si="5"/>
        <v>39.609563907820572</v>
      </c>
      <c r="T35" s="284">
        <f t="shared" si="5"/>
        <v>46.164056188820197</v>
      </c>
      <c r="U35" s="284">
        <f t="shared" si="5"/>
        <v>44.3389500887262</v>
      </c>
      <c r="V35" s="284">
        <f t="shared" si="5"/>
        <v>41.834543838105269</v>
      </c>
      <c r="W35" s="284">
        <f t="shared" si="5"/>
        <v>52.900127823969541</v>
      </c>
      <c r="X35" s="284">
        <f t="shared" si="5"/>
        <v>52.965937245723993</v>
      </c>
      <c r="Y35" s="284">
        <f t="shared" si="5"/>
        <v>53.242183867872484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81.214267110169686</v>
      </c>
      <c r="D36" s="344">
        <f t="shared" si="6"/>
        <v>84.416559249822697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69.184207572026452</v>
      </c>
      <c r="I36" s="344">
        <f t="shared" si="6"/>
        <v>62.686046444090927</v>
      </c>
      <c r="J36" s="344">
        <f t="shared" si="6"/>
        <v>58.778615280905846</v>
      </c>
      <c r="K36" s="344">
        <f t="shared" si="6"/>
        <v>58.584497493210392</v>
      </c>
      <c r="L36" s="344">
        <f t="shared" si="6"/>
        <v>54.97213071226588</v>
      </c>
      <c r="M36" s="344">
        <f t="shared" si="6"/>
        <v>48.836122411789255</v>
      </c>
      <c r="N36" s="344">
        <f t="shared" si="6"/>
        <v>49.677746196368759</v>
      </c>
      <c r="O36" s="344">
        <f t="shared" si="6"/>
        <v>48.50678071854594</v>
      </c>
      <c r="P36" s="344">
        <f t="shared" si="6"/>
        <v>45.65608774184809</v>
      </c>
      <c r="Q36" s="344">
        <f t="shared" si="6"/>
        <v>45.316254286959342</v>
      </c>
      <c r="R36" s="344">
        <f t="shared" si="6"/>
        <v>44.782117550659223</v>
      </c>
      <c r="S36" s="344">
        <f t="shared" si="6"/>
        <v>44.567239448558674</v>
      </c>
      <c r="T36" s="344">
        <f t="shared" si="6"/>
        <v>44.653240672447012</v>
      </c>
      <c r="U36" s="344">
        <f t="shared" si="6"/>
        <v>44.27108539180896</v>
      </c>
      <c r="V36" s="344">
        <f t="shared" si="6"/>
        <v>46.388642436553596</v>
      </c>
      <c r="W36" s="344">
        <f t="shared" si="6"/>
        <v>44.934769899421781</v>
      </c>
      <c r="X36" s="344">
        <f t="shared" si="6"/>
        <v>41.075085611101812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40.341409286936965</v>
      </c>
      <c r="C37" s="344">
        <f>IF(TEL_ued!C$5=0,"",TEL_ued!C$5/C$5*1000)</f>
        <v>40.002017776268211</v>
      </c>
      <c r="D37" s="344">
        <f>IF(TEL_ued!D$5=0,"",TEL_ued!D$5/D$5*1000)</f>
        <v>41.411422872436781</v>
      </c>
      <c r="E37" s="344">
        <f>IF(TEL_ued!E$5=0,"",TEL_ued!E$5/E$5*1000)</f>
        <v>43.164056644778107</v>
      </c>
      <c r="F37" s="344">
        <f>IF(TEL_ued!F$5=0,"",TEL_ued!F$5/F$5*1000)</f>
        <v>42.002247928689386</v>
      </c>
      <c r="G37" s="344">
        <f>IF(TEL_ued!G$5=0,"",TEL_ued!G$5/G$5*1000)</f>
        <v>36.377876322850426</v>
      </c>
      <c r="H37" s="344">
        <f>IF(TEL_ued!H$5=0,"",TEL_ued!H$5/H$5*1000)</f>
        <v>33.892080725116685</v>
      </c>
      <c r="I37" s="344">
        <f>IF(TEL_ued!I$5=0,"",TEL_ued!I$5/I$5*1000)</f>
        <v>30.640902177854205</v>
      </c>
      <c r="J37" s="344">
        <f>IF(TEL_ued!J$5=0,"",TEL_ued!J$5/J$5*1000)</f>
        <v>28.780882378318335</v>
      </c>
      <c r="K37" s="344">
        <f>IF(TEL_ued!K$5=0,"",TEL_ued!K$5/K$5*1000)</f>
        <v>28.712357840644938</v>
      </c>
      <c r="L37" s="344">
        <f>IF(TEL_ued!L$5=0,"",TEL_ued!L$5/L$5*1000)</f>
        <v>26.892878685628808</v>
      </c>
      <c r="M37" s="344">
        <f>IF(TEL_ued!M$5=0,"",TEL_ued!M$5/M$5*1000)</f>
        <v>23.920770824725846</v>
      </c>
      <c r="N37" s="344">
        <f>IF(TEL_ued!N$5=0,"",TEL_ued!N$5/N$5*1000)</f>
        <v>24.403018587617957</v>
      </c>
      <c r="O37" s="344">
        <f>IF(TEL_ued!O$5=0,"",TEL_ued!O$5/O$5*1000)</f>
        <v>23.787644852697088</v>
      </c>
      <c r="P37" s="344">
        <f>IF(TEL_ued!P$5=0,"",TEL_ued!P$5/P$5*1000)</f>
        <v>22.449774398560329</v>
      </c>
      <c r="Q37" s="344">
        <f>IF(TEL_ued!Q$5=0,"",TEL_ued!Q$5/Q$5*1000)</f>
        <v>22.2191186379176</v>
      </c>
      <c r="R37" s="344">
        <f>IF(TEL_ued!R$5=0,"",TEL_ued!R$5/R$5*1000)</f>
        <v>21.997260963505394</v>
      </c>
      <c r="S37" s="344">
        <f>IF(TEL_ued!S$5=0,"",TEL_ued!S$5/S$5*1000)</f>
        <v>21.856960611425848</v>
      </c>
      <c r="T37" s="344">
        <f>IF(TEL_ued!T$5=0,"",TEL_ued!T$5/T$5*1000)</f>
        <v>21.876832601280135</v>
      </c>
      <c r="U37" s="344">
        <f>IF(TEL_ued!U$5=0,"",TEL_ued!U$5/U$5*1000)</f>
        <v>21.705797596508734</v>
      </c>
      <c r="V37" s="344">
        <f>IF(TEL_ued!V$5=0,"",TEL_ued!V$5/V$5*1000)</f>
        <v>22.752852917324027</v>
      </c>
      <c r="W37" s="344">
        <f>IF(TEL_ued!W$5=0,"",TEL_ued!W$5/W$5*1000)</f>
        <v>22.086794676403887</v>
      </c>
      <c r="X37" s="344">
        <f>IF(TEL_ued!X$5=0,"",TEL_ued!X$5/X$5*1000)</f>
        <v>20.183524100030279</v>
      </c>
      <c r="Y37" s="344">
        <f>IF(TEL_ued!Y$5=0,"",TEL_ued!Y$5/Y$5*1000)</f>
        <v>19.181895202054701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0.86011949610508676</v>
      </c>
      <c r="C38" s="345">
        <f t="shared" si="7"/>
        <v>0.99885150571400216</v>
      </c>
      <c r="D38" s="345">
        <f t="shared" si="7"/>
        <v>1.0659699010573296</v>
      </c>
      <c r="E38" s="345">
        <f t="shared" si="7"/>
        <v>1.1351332936207306</v>
      </c>
      <c r="F38" s="345">
        <f t="shared" si="7"/>
        <v>1.2002921681852614</v>
      </c>
      <c r="G38" s="345">
        <f t="shared" si="7"/>
        <v>1.2826215677948098</v>
      </c>
      <c r="H38" s="345">
        <f t="shared" si="7"/>
        <v>1.2416637387138141</v>
      </c>
      <c r="I38" s="345">
        <f t="shared" si="7"/>
        <v>1.3202732235854113</v>
      </c>
      <c r="J38" s="345">
        <f t="shared" si="7"/>
        <v>1.1572623170082728</v>
      </c>
      <c r="K38" s="345">
        <f t="shared" si="7"/>
        <v>1.0519081431629924</v>
      </c>
      <c r="L38" s="345">
        <f t="shared" si="7"/>
        <v>1.2313931478467324</v>
      </c>
      <c r="M38" s="345">
        <f t="shared" si="7"/>
        <v>1.2653132804095228</v>
      </c>
      <c r="N38" s="345">
        <f t="shared" si="7"/>
        <v>1.1204735947162492</v>
      </c>
      <c r="O38" s="345">
        <f t="shared" si="7"/>
        <v>1.2145871223606155</v>
      </c>
      <c r="P38" s="345">
        <f t="shared" si="7"/>
        <v>1.1570245055656585</v>
      </c>
      <c r="Q38" s="345">
        <f t="shared" si="7"/>
        <v>1.1150023750381195</v>
      </c>
      <c r="R38" s="345">
        <f t="shared" si="7"/>
        <v>1.1346261108570599</v>
      </c>
      <c r="S38" s="345">
        <f t="shared" si="7"/>
        <v>1.1058505902419706</v>
      </c>
      <c r="T38" s="345">
        <f t="shared" si="7"/>
        <v>1.2144328418875254</v>
      </c>
      <c r="U38" s="345">
        <f t="shared" si="7"/>
        <v>1.1704546376354705</v>
      </c>
      <c r="V38" s="345">
        <f t="shared" si="7"/>
        <v>1.0378272839622273</v>
      </c>
      <c r="W38" s="345">
        <f t="shared" si="7"/>
        <v>1.1454034673530431</v>
      </c>
      <c r="X38" s="345">
        <f t="shared" si="7"/>
        <v>1.1632821764228964</v>
      </c>
      <c r="Y38" s="345">
        <f t="shared" si="7"/>
        <v>1.1194998826791354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70.257437661220962</v>
      </c>
      <c r="C5" s="223">
        <v>71.285124677558031</v>
      </c>
      <c r="D5" s="223">
        <v>75.985554600171952</v>
      </c>
      <c r="E5" s="223">
        <v>79.93086844368014</v>
      </c>
      <c r="F5" s="223">
        <v>72.69647463456576</v>
      </c>
      <c r="G5" s="223">
        <v>66.958813413585517</v>
      </c>
      <c r="H5" s="223">
        <v>66.501203783318999</v>
      </c>
      <c r="I5" s="223">
        <v>53.378073946689582</v>
      </c>
      <c r="J5" s="223">
        <v>33.043680137575222</v>
      </c>
      <c r="K5" s="223">
        <v>34.925537403267413</v>
      </c>
      <c r="L5" s="223">
        <v>34.591143594153053</v>
      </c>
      <c r="M5" s="223">
        <v>31.74006878761821</v>
      </c>
      <c r="N5" s="223">
        <v>30.425881341358551</v>
      </c>
      <c r="O5" s="223">
        <v>30.904041272570922</v>
      </c>
      <c r="P5" s="223">
        <v>28.72287188306105</v>
      </c>
      <c r="Q5" s="223">
        <v>31.421668099742039</v>
      </c>
      <c r="R5" s="223">
        <v>34.79415305245054</v>
      </c>
      <c r="S5" s="223">
        <v>31.666723989681849</v>
      </c>
      <c r="T5" s="223">
        <v>34.187752094691909</v>
      </c>
      <c r="U5" s="223">
        <v>31.29883084797703</v>
      </c>
      <c r="V5" s="223">
        <v>26.41720754686845</v>
      </c>
      <c r="W5" s="223">
        <v>33.067229389352789</v>
      </c>
      <c r="X5" s="223">
        <v>31.065120132542191</v>
      </c>
      <c r="Y5" s="223">
        <v>26.260350204522769</v>
      </c>
      <c r="DA5" s="89" t="s">
        <v>2680</v>
      </c>
    </row>
    <row r="6" spans="1:105" ht="12" customHeight="1" x14ac:dyDescent="0.25">
      <c r="A6" s="55" t="s">
        <v>91</v>
      </c>
      <c r="B6" s="259">
        <v>1.7465617301630949</v>
      </c>
      <c r="C6" s="259">
        <v>1.7847507215820979</v>
      </c>
      <c r="D6" s="259">
        <v>1.860981483727508</v>
      </c>
      <c r="E6" s="259">
        <v>1.836370347328284</v>
      </c>
      <c r="F6" s="259">
        <v>1.701601776703541</v>
      </c>
      <c r="G6" s="259">
        <v>1.4751511053984641</v>
      </c>
      <c r="H6" s="259">
        <v>1.551805360137533</v>
      </c>
      <c r="I6" s="259">
        <v>1.436688426711187</v>
      </c>
      <c r="J6" s="259">
        <v>0.91040032226207512</v>
      </c>
      <c r="K6" s="259">
        <v>1.1514484344581279</v>
      </c>
      <c r="L6" s="259">
        <v>0.92524406849066876</v>
      </c>
      <c r="M6" s="259">
        <v>0.85096229832045467</v>
      </c>
      <c r="N6" s="259">
        <v>0.88945481924527137</v>
      </c>
      <c r="O6" s="259">
        <v>0.86438531311718214</v>
      </c>
      <c r="P6" s="259">
        <v>0.83343673603292134</v>
      </c>
      <c r="Q6" s="259">
        <v>0.90747396370508138</v>
      </c>
      <c r="R6" s="259">
        <v>0.96839751997401069</v>
      </c>
      <c r="S6" s="259">
        <v>0.93394110254135321</v>
      </c>
      <c r="T6" s="259">
        <v>0.91859401702706467</v>
      </c>
      <c r="U6" s="259">
        <v>0.86871790003728044</v>
      </c>
      <c r="V6" s="259">
        <v>0.75864950842091772</v>
      </c>
      <c r="W6" s="259">
        <v>0.88803005447354733</v>
      </c>
      <c r="X6" s="259">
        <v>0.87129245679045642</v>
      </c>
      <c r="Y6" s="259">
        <v>0.78245442049937131</v>
      </c>
      <c r="DA6" s="67" t="s">
        <v>2697</v>
      </c>
    </row>
    <row r="7" spans="1:105" ht="12" customHeight="1" x14ac:dyDescent="0.25">
      <c r="A7" s="173" t="s">
        <v>92</v>
      </c>
      <c r="B7" s="224">
        <v>1.433076291415873</v>
      </c>
      <c r="C7" s="224">
        <v>1.464410848477619</v>
      </c>
      <c r="D7" s="224">
        <v>1.526959166135391</v>
      </c>
      <c r="E7" s="224">
        <v>1.506765413192438</v>
      </c>
      <c r="F7" s="224">
        <v>1.396186073192649</v>
      </c>
      <c r="G7" s="224">
        <v>1.210380394173098</v>
      </c>
      <c r="H7" s="224">
        <v>1.27327619293336</v>
      </c>
      <c r="I7" s="224">
        <v>1.178821273198922</v>
      </c>
      <c r="J7" s="224">
        <v>0.74699513621503588</v>
      </c>
      <c r="K7" s="224">
        <v>0.94477820263230983</v>
      </c>
      <c r="L7" s="224">
        <v>0.75917462030003613</v>
      </c>
      <c r="M7" s="224">
        <v>0.69822547554498826</v>
      </c>
      <c r="N7" s="224">
        <v>0.72980908245765863</v>
      </c>
      <c r="O7" s="224">
        <v>0.70923923127563682</v>
      </c>
      <c r="P7" s="224">
        <v>0.68384552700137136</v>
      </c>
      <c r="Q7" s="224">
        <v>0.74459402150160536</v>
      </c>
      <c r="R7" s="224">
        <v>0.7945825804914961</v>
      </c>
      <c r="S7" s="224">
        <v>0.76631064823905903</v>
      </c>
      <c r="T7" s="224">
        <v>0.75371816781707879</v>
      </c>
      <c r="U7" s="224">
        <v>0.7127941743895635</v>
      </c>
      <c r="V7" s="224">
        <v>0.62248164793511196</v>
      </c>
      <c r="W7" s="224">
        <v>0.72864004469624399</v>
      </c>
      <c r="X7" s="224">
        <v>0.71490663121268216</v>
      </c>
      <c r="Y7" s="224">
        <v>0.64201388348666355</v>
      </c>
      <c r="DA7" s="177" t="s">
        <v>2698</v>
      </c>
    </row>
    <row r="8" spans="1:105" ht="12" customHeight="1" x14ac:dyDescent="0.25">
      <c r="A8" s="173" t="s">
        <v>93</v>
      </c>
      <c r="B8" s="224">
        <v>1.0300235844551591</v>
      </c>
      <c r="C8" s="224">
        <v>1.0525452973432889</v>
      </c>
      <c r="D8" s="224">
        <v>1.0975019006598119</v>
      </c>
      <c r="E8" s="224">
        <v>1.082987640732064</v>
      </c>
      <c r="F8" s="224">
        <v>1.003508740107216</v>
      </c>
      <c r="G8" s="224">
        <v>0.86996090831191464</v>
      </c>
      <c r="H8" s="224">
        <v>0.91516726367085244</v>
      </c>
      <c r="I8" s="224">
        <v>0.84727779011172544</v>
      </c>
      <c r="J8" s="224">
        <v>0.53690275415455724</v>
      </c>
      <c r="K8" s="224">
        <v>0.67905933314197275</v>
      </c>
      <c r="L8" s="224">
        <v>0.54565675834065097</v>
      </c>
      <c r="M8" s="224">
        <v>0.50184956054796037</v>
      </c>
      <c r="N8" s="224">
        <v>0.52455027801644216</v>
      </c>
      <c r="O8" s="224">
        <v>0.50976569747936384</v>
      </c>
      <c r="P8" s="224">
        <v>0.49151397253223578</v>
      </c>
      <c r="Q8" s="224">
        <v>0.53517695295427858</v>
      </c>
      <c r="R8" s="224">
        <v>0.57110622972826297</v>
      </c>
      <c r="S8" s="224">
        <v>0.55078577842182375</v>
      </c>
      <c r="T8" s="224">
        <v>0.54173493311852561</v>
      </c>
      <c r="U8" s="224">
        <v>0.51232081284249886</v>
      </c>
      <c r="V8" s="224">
        <v>0.44740868445336179</v>
      </c>
      <c r="W8" s="224">
        <v>0.52371003212542544</v>
      </c>
      <c r="X8" s="224">
        <v>0.51383914118411533</v>
      </c>
      <c r="Y8" s="224">
        <v>0.46144747875603959</v>
      </c>
      <c r="DA8" s="177" t="s">
        <v>2699</v>
      </c>
    </row>
    <row r="9" spans="1:105" ht="12" customHeight="1" x14ac:dyDescent="0.25">
      <c r="A9" s="173" t="s">
        <v>94</v>
      </c>
      <c r="B9" s="224">
        <v>2.0152635348035721</v>
      </c>
      <c r="C9" s="224">
        <v>2.059327755671652</v>
      </c>
      <c r="D9" s="224">
        <v>2.147286327377893</v>
      </c>
      <c r="E9" s="224">
        <v>2.118888862301866</v>
      </c>
      <c r="F9" s="224">
        <v>1.9633866654271619</v>
      </c>
      <c r="G9" s="224">
        <v>1.7020974293059199</v>
      </c>
      <c r="H9" s="224">
        <v>1.7905446463125381</v>
      </c>
      <c r="I9" s="224">
        <v>1.6577174154359839</v>
      </c>
      <c r="J9" s="224">
        <v>1.050461910302394</v>
      </c>
      <c r="K9" s="224">
        <v>1.328594347451685</v>
      </c>
      <c r="L9" s="224">
        <v>1.067589309796926</v>
      </c>
      <c r="M9" s="224">
        <v>0.98187957498514011</v>
      </c>
      <c r="N9" s="224">
        <v>1.0262940222060819</v>
      </c>
      <c r="O9" s="224">
        <v>0.99736766898136398</v>
      </c>
      <c r="P9" s="224">
        <v>0.9616577723456784</v>
      </c>
      <c r="Q9" s="224">
        <v>1.047085342736632</v>
      </c>
      <c r="R9" s="224">
        <v>1.117381753816167</v>
      </c>
      <c r="S9" s="224">
        <v>1.077624349086177</v>
      </c>
      <c r="T9" s="224">
        <v>1.0599161734927669</v>
      </c>
      <c r="U9" s="224">
        <v>1.0023668077353229</v>
      </c>
      <c r="V9" s="224">
        <v>0.87536481740875138</v>
      </c>
      <c r="W9" s="224">
        <v>1.0246500628540931</v>
      </c>
      <c r="X9" s="224">
        <v>1.005337450142834</v>
      </c>
      <c r="Y9" s="224">
        <v>0.90283202365312087</v>
      </c>
      <c r="DA9" s="177" t="s">
        <v>2700</v>
      </c>
    </row>
    <row r="10" spans="1:105" ht="12" customHeight="1" x14ac:dyDescent="0.25">
      <c r="A10" s="56" t="s">
        <v>95</v>
      </c>
      <c r="B10" s="260">
        <v>5.4659367313413192</v>
      </c>
      <c r="C10" s="260">
        <v>5.9907598620280931</v>
      </c>
      <c r="D10" s="260">
        <v>6.5801340052554238</v>
      </c>
      <c r="E10" s="260">
        <v>7.2295252707867803</v>
      </c>
      <c r="F10" s="260">
        <v>6.5820247778816334</v>
      </c>
      <c r="G10" s="260">
        <v>6.3159287245020099</v>
      </c>
      <c r="H10" s="260">
        <v>6.0952105392772866</v>
      </c>
      <c r="I10" s="260">
        <v>4.6862916361271862</v>
      </c>
      <c r="J10" s="260">
        <v>2.7860734883545391</v>
      </c>
      <c r="K10" s="260">
        <v>2.7036787658032169</v>
      </c>
      <c r="L10" s="260">
        <v>2.9859484318699132</v>
      </c>
      <c r="M10" s="260">
        <v>2.7658616382200432</v>
      </c>
      <c r="N10" s="260">
        <v>2.5147010637411862</v>
      </c>
      <c r="O10" s="260">
        <v>2.615573680111873</v>
      </c>
      <c r="P10" s="260">
        <v>2.3975490509332582</v>
      </c>
      <c r="Q10" s="260">
        <v>2.6070906446093112</v>
      </c>
      <c r="R10" s="260">
        <v>2.9440937846037598</v>
      </c>
      <c r="S10" s="260">
        <v>2.579247598002719</v>
      </c>
      <c r="T10" s="260">
        <v>2.954541386898732</v>
      </c>
      <c r="U10" s="260">
        <v>2.646999831825902</v>
      </c>
      <c r="V10" s="260">
        <v>2.141773936179201</v>
      </c>
      <c r="W10" s="260">
        <v>2.8363721329022509</v>
      </c>
      <c r="X10" s="260">
        <v>2.647720958557684</v>
      </c>
      <c r="Y10" s="260">
        <v>2.1544909715366498</v>
      </c>
      <c r="DA10" s="68" t="s">
        <v>2701</v>
      </c>
    </row>
    <row r="11" spans="1:105" ht="12" customHeight="1" x14ac:dyDescent="0.25">
      <c r="A11" s="37" t="s">
        <v>159</v>
      </c>
      <c r="B11" s="226">
        <v>0.2137597220643703</v>
      </c>
      <c r="C11" s="226">
        <v>0.18426597573228151</v>
      </c>
      <c r="D11" s="226">
        <v>0.18100416988140869</v>
      </c>
      <c r="E11" s="226">
        <v>0.36982964240109872</v>
      </c>
      <c r="F11" s="226">
        <v>0.35965833405482861</v>
      </c>
      <c r="G11" s="226">
        <v>0.54781833960586335</v>
      </c>
      <c r="H11" s="226">
        <v>0.17643336720527919</v>
      </c>
      <c r="I11" s="226">
        <v>0.14833523940159929</v>
      </c>
      <c r="J11" s="226">
        <v>0.15404659518806921</v>
      </c>
      <c r="K11" s="226">
        <v>0.24556301422774779</v>
      </c>
      <c r="L11" s="226">
        <v>0.31127554976874572</v>
      </c>
      <c r="M11" s="226">
        <v>0.15171067327893839</v>
      </c>
      <c r="N11" s="226">
        <v>0.14040478528111941</v>
      </c>
      <c r="O11" s="226">
        <v>0.14812618200360589</v>
      </c>
      <c r="P11" s="226">
        <v>0.1396338317903067</v>
      </c>
      <c r="Q11" s="226">
        <v>0.14236608180655641</v>
      </c>
      <c r="R11" s="226">
        <v>0.1477911957588805</v>
      </c>
      <c r="S11" s="226">
        <v>8.5685973879846375E-2</v>
      </c>
      <c r="T11" s="226">
        <v>0.1386972154689998</v>
      </c>
      <c r="U11" s="226">
        <v>0.1208474188072174</v>
      </c>
      <c r="V11" s="226">
        <v>0.16866872212885839</v>
      </c>
      <c r="W11" s="226">
        <v>0.15730085132979729</v>
      </c>
      <c r="X11" s="226">
        <v>0.10188793520600301</v>
      </c>
      <c r="Y11" s="226">
        <v>9.7505864626929714E-2</v>
      </c>
      <c r="DA11" s="69" t="s">
        <v>2702</v>
      </c>
    </row>
    <row r="12" spans="1:105" ht="12" customHeight="1" x14ac:dyDescent="0.25">
      <c r="A12" s="37" t="s">
        <v>35</v>
      </c>
      <c r="B12" s="226">
        <v>4.060949024323115</v>
      </c>
      <c r="C12" s="226">
        <v>4.8187033542713538</v>
      </c>
      <c r="D12" s="226">
        <v>5.4721659538749536</v>
      </c>
      <c r="E12" s="226">
        <v>6.0958792616077089</v>
      </c>
      <c r="F12" s="226">
        <v>5.5045112556251894</v>
      </c>
      <c r="G12" s="226">
        <v>5.2438431526087186</v>
      </c>
      <c r="H12" s="226">
        <v>5.2894376055609449</v>
      </c>
      <c r="I12" s="226">
        <v>3.8063288612747388</v>
      </c>
      <c r="J12" s="226">
        <v>2.0955435779721072</v>
      </c>
      <c r="K12" s="226">
        <v>1.4213673299290821</v>
      </c>
      <c r="L12" s="226">
        <v>2.1789808837456079</v>
      </c>
      <c r="M12" s="226">
        <v>2.1715523904227849</v>
      </c>
      <c r="N12" s="226">
        <v>1.795547655300173</v>
      </c>
      <c r="O12" s="226">
        <v>1.959291900875179</v>
      </c>
      <c r="P12" s="226">
        <v>1.736085964460726</v>
      </c>
      <c r="Q12" s="226">
        <v>1.886296775154062</v>
      </c>
      <c r="R12" s="226">
        <v>2.231267212973187</v>
      </c>
      <c r="S12" s="226">
        <v>1.8473766413893471</v>
      </c>
      <c r="T12" s="226">
        <v>2.294348366277625</v>
      </c>
      <c r="U12" s="226">
        <v>1.9858235600153249</v>
      </c>
      <c r="V12" s="226">
        <v>1.42153345484835</v>
      </c>
      <c r="W12" s="226">
        <v>2.1247954580163908</v>
      </c>
      <c r="X12" s="226">
        <v>1.965970692246128</v>
      </c>
      <c r="Y12" s="226">
        <v>1.4461227532894509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2.5069377580303979E-2</v>
      </c>
      <c r="U14" s="226">
        <v>2.5486050040116729E-2</v>
      </c>
      <c r="V14" s="226">
        <v>2.400032416786544E-2</v>
      </c>
      <c r="W14" s="226">
        <v>5.8286998981568278E-2</v>
      </c>
      <c r="X14" s="226">
        <v>6.7527699178781556E-2</v>
      </c>
      <c r="Y14" s="226">
        <v>6.3359662818684187E-2</v>
      </c>
      <c r="DA14" s="69" t="s">
        <v>2705</v>
      </c>
    </row>
    <row r="15" spans="1:105" ht="12" customHeight="1" x14ac:dyDescent="0.25">
      <c r="A15" s="37" t="s">
        <v>40</v>
      </c>
      <c r="B15" s="226">
        <v>1.1912279849538341</v>
      </c>
      <c r="C15" s="226">
        <v>0.9877905320244581</v>
      </c>
      <c r="D15" s="226">
        <v>0.92696388149906139</v>
      </c>
      <c r="E15" s="226">
        <v>0.76381636677797315</v>
      </c>
      <c r="F15" s="226">
        <v>0.7178551882016152</v>
      </c>
      <c r="G15" s="226">
        <v>0.52426723228742678</v>
      </c>
      <c r="H15" s="226">
        <v>0.62933956651106249</v>
      </c>
      <c r="I15" s="226">
        <v>0.73162753545084747</v>
      </c>
      <c r="J15" s="226">
        <v>0.53648331519436299</v>
      </c>
      <c r="K15" s="226">
        <v>1.0367484216463869</v>
      </c>
      <c r="L15" s="226">
        <v>0.49569199835555899</v>
      </c>
      <c r="M15" s="226">
        <v>0.44259857451831991</v>
      </c>
      <c r="N15" s="226">
        <v>0.57874862315989373</v>
      </c>
      <c r="O15" s="226">
        <v>0.50815559723308845</v>
      </c>
      <c r="P15" s="226">
        <v>0.52182925468222519</v>
      </c>
      <c r="Q15" s="226">
        <v>0.57842778764869263</v>
      </c>
      <c r="R15" s="226">
        <v>0.56503537587169228</v>
      </c>
      <c r="S15" s="226">
        <v>0.64618498273352576</v>
      </c>
      <c r="T15" s="226">
        <v>0.496426427571803</v>
      </c>
      <c r="U15" s="226">
        <v>0.5148428029632427</v>
      </c>
      <c r="V15" s="226">
        <v>0.52757143503412718</v>
      </c>
      <c r="W15" s="226">
        <v>0.49598882457449461</v>
      </c>
      <c r="X15" s="226">
        <v>0.51233463192677053</v>
      </c>
      <c r="Y15" s="226">
        <v>0.54750269080158542</v>
      </c>
      <c r="DA15" s="69" t="s">
        <v>2706</v>
      </c>
    </row>
    <row r="16" spans="1:105" ht="12" customHeight="1" x14ac:dyDescent="0.25">
      <c r="A16" s="57" t="s">
        <v>2707</v>
      </c>
      <c r="B16" s="261">
        <v>3.3176492802495492</v>
      </c>
      <c r="C16" s="261">
        <v>3.2979008850245508</v>
      </c>
      <c r="D16" s="261">
        <v>3.5437484796077641</v>
      </c>
      <c r="E16" s="261">
        <v>3.845032474365309</v>
      </c>
      <c r="F16" s="261">
        <v>3.4539710952239928</v>
      </c>
      <c r="G16" s="261">
        <v>3.2681136364717842</v>
      </c>
      <c r="H16" s="261">
        <v>3.1560366948172338</v>
      </c>
      <c r="I16" s="261">
        <v>2.3146834495476658</v>
      </c>
      <c r="J16" s="261">
        <v>1.421440545780017</v>
      </c>
      <c r="K16" s="261">
        <v>1.296368879876149</v>
      </c>
      <c r="L16" s="261">
        <v>1.5144386266314409</v>
      </c>
      <c r="M16" s="261">
        <v>1.3836818054576121</v>
      </c>
      <c r="N16" s="261">
        <v>1.251251504157715</v>
      </c>
      <c r="O16" s="261">
        <v>1.3115220238862939</v>
      </c>
      <c r="P16" s="261">
        <v>1.1860073293410689</v>
      </c>
      <c r="Q16" s="261">
        <v>1.304945218666935</v>
      </c>
      <c r="R16" s="261">
        <v>1.4839062523107529</v>
      </c>
      <c r="S16" s="261">
        <v>1.2958669264395699</v>
      </c>
      <c r="T16" s="261">
        <v>1.4909798635514979</v>
      </c>
      <c r="U16" s="261">
        <v>1.3371719956025949</v>
      </c>
      <c r="V16" s="261">
        <v>1.108762309355924</v>
      </c>
      <c r="W16" s="261">
        <v>1.446270870984542</v>
      </c>
      <c r="X16" s="261">
        <v>1.3142849046156171</v>
      </c>
      <c r="Y16" s="261">
        <v>1.0635092179389281</v>
      </c>
      <c r="DA16" s="70" t="s">
        <v>2708</v>
      </c>
    </row>
    <row r="17" spans="1:105" ht="12" customHeight="1" x14ac:dyDescent="0.25">
      <c r="A17" s="46" t="s">
        <v>28</v>
      </c>
      <c r="B17" s="229">
        <v>4.3179216945190571E-2</v>
      </c>
      <c r="C17" s="229">
        <v>4.1019683661797729E-2</v>
      </c>
      <c r="D17" s="229">
        <v>4.1548506501627287E-2</v>
      </c>
      <c r="E17" s="229">
        <v>4.1726904621425247E-2</v>
      </c>
      <c r="F17" s="229">
        <v>8.445160966723167E-2</v>
      </c>
      <c r="G17" s="229">
        <v>8.485611693097371E-2</v>
      </c>
      <c r="H17" s="229">
        <v>8.5136639211910017E-2</v>
      </c>
      <c r="I17" s="229">
        <v>4.3839265471058458E-2</v>
      </c>
      <c r="J17" s="229">
        <v>4.2886384220115613E-2</v>
      </c>
      <c r="K17" s="229">
        <v>4.7892746565869643E-2</v>
      </c>
      <c r="L17" s="229">
        <v>4.7659508289414163E-2</v>
      </c>
      <c r="M17" s="229">
        <v>4.8056028694417399E-2</v>
      </c>
      <c r="N17" s="229">
        <v>0</v>
      </c>
      <c r="O17" s="229">
        <v>4.7956703516606941E-2</v>
      </c>
      <c r="P17" s="229">
        <v>0</v>
      </c>
      <c r="Q17" s="229">
        <v>0</v>
      </c>
      <c r="R17" s="229">
        <v>0</v>
      </c>
      <c r="S17" s="229">
        <v>1.6834307321594862E-2</v>
      </c>
      <c r="T17" s="229">
        <v>2.1649603567293521E-2</v>
      </c>
      <c r="U17" s="229">
        <v>1.431346133577297E-2</v>
      </c>
      <c r="V17" s="229">
        <v>1.401983772972102E-2</v>
      </c>
      <c r="W17" s="229">
        <v>1.41881205678878E-2</v>
      </c>
      <c r="X17" s="229">
        <v>4.7873984742283597E-3</v>
      </c>
      <c r="Y17" s="229">
        <v>2.870862023597525E-2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3.4789990110590842E-2</v>
      </c>
      <c r="T19" s="229">
        <v>3.4824346497643363E-2</v>
      </c>
      <c r="U19" s="229">
        <v>3.4761263244020069E-2</v>
      </c>
      <c r="V19" s="229">
        <v>1.7040834775160191E-2</v>
      </c>
      <c r="W19" s="229">
        <v>3.4490758456480253E-2</v>
      </c>
      <c r="X19" s="229">
        <v>3.4931547892901191E-2</v>
      </c>
      <c r="Y19" s="229">
        <v>2.6130535399880979E-2</v>
      </c>
      <c r="DA19" s="73" t="s">
        <v>2711</v>
      </c>
    </row>
    <row r="20" spans="1:105" ht="12" customHeight="1" x14ac:dyDescent="0.25">
      <c r="A20" s="46" t="s">
        <v>159</v>
      </c>
      <c r="B20" s="229">
        <v>5.8147606426455119E-2</v>
      </c>
      <c r="C20" s="229">
        <v>6.3347260725410762E-2</v>
      </c>
      <c r="D20" s="229">
        <v>6.441383148758828E-2</v>
      </c>
      <c r="E20" s="229">
        <v>0.12878563035657059</v>
      </c>
      <c r="F20" s="229">
        <v>0.13111740783274189</v>
      </c>
      <c r="G20" s="229">
        <v>0.19696301302607011</v>
      </c>
      <c r="H20" s="229">
        <v>6.6353663061850338E-2</v>
      </c>
      <c r="I20" s="229">
        <v>7.116920132645177E-2</v>
      </c>
      <c r="J20" s="229">
        <v>6.9170618158061303E-2</v>
      </c>
      <c r="K20" s="229">
        <v>0.1446260887958008</v>
      </c>
      <c r="L20" s="229">
        <v>0.13870204604166811</v>
      </c>
      <c r="M20" s="229">
        <v>7.0242548622910725E-2</v>
      </c>
      <c r="N20" s="229">
        <v>7.0746988448530002E-2</v>
      </c>
      <c r="O20" s="229">
        <v>7.0383867613320661E-2</v>
      </c>
      <c r="P20" s="229">
        <v>7.1126534087118359E-2</v>
      </c>
      <c r="Q20" s="229">
        <v>7.0004166852320901E-2</v>
      </c>
      <c r="R20" s="229">
        <v>6.9435066167964465E-2</v>
      </c>
      <c r="S20" s="229">
        <v>4.2027457625942698E-2</v>
      </c>
      <c r="T20" s="229">
        <v>6.235874656756013E-2</v>
      </c>
      <c r="U20" s="229">
        <v>5.5520531810284428E-2</v>
      </c>
      <c r="V20" s="229">
        <v>7.4683486432864515E-2</v>
      </c>
      <c r="W20" s="229">
        <v>6.8395764449654284E-2</v>
      </c>
      <c r="X20" s="229">
        <v>4.9101995753760563E-2</v>
      </c>
      <c r="Y20" s="229">
        <v>4.94361946400977E-2</v>
      </c>
      <c r="DA20" s="73" t="s">
        <v>2712</v>
      </c>
    </row>
    <row r="21" spans="1:105" ht="12" customHeight="1" x14ac:dyDescent="0.25">
      <c r="A21" s="46" t="s">
        <v>32</v>
      </c>
      <c r="B21" s="229">
        <v>0.20616250658683211</v>
      </c>
      <c r="C21" s="229">
        <v>7.2231585024246925E-2</v>
      </c>
      <c r="D21" s="229">
        <v>7.3162789473136633E-2</v>
      </c>
      <c r="E21" s="229">
        <v>7.3476930826946035E-2</v>
      </c>
      <c r="F21" s="229">
        <v>7.4355444503272153E-2</v>
      </c>
      <c r="G21" s="229">
        <v>7.4711593042285918E-2</v>
      </c>
      <c r="H21" s="229">
        <v>7.4958578966820413E-2</v>
      </c>
      <c r="I21" s="229">
        <v>7.7349507874098403E-2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1.5106764514519691E-2</v>
      </c>
      <c r="U21" s="229">
        <v>1.5086237795850541E-2</v>
      </c>
      <c r="V21" s="229">
        <v>7.4084761247355246E-3</v>
      </c>
      <c r="W21" s="229">
        <v>7.4906226600649911E-3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1.1046724018153871</v>
      </c>
      <c r="C23" s="229">
        <v>1.656581778205958</v>
      </c>
      <c r="D23" s="229">
        <v>1.947375996121862</v>
      </c>
      <c r="E23" s="229">
        <v>2.1227656284843079</v>
      </c>
      <c r="F23" s="229">
        <v>2.0067302183346598</v>
      </c>
      <c r="G23" s="229">
        <v>1.8853752649409929</v>
      </c>
      <c r="H23" s="229">
        <v>1.989269752232953</v>
      </c>
      <c r="I23" s="229">
        <v>1.8262240728201851</v>
      </c>
      <c r="J23" s="229">
        <v>0.9409493568392242</v>
      </c>
      <c r="K23" s="229">
        <v>0.83712442737455783</v>
      </c>
      <c r="L23" s="229">
        <v>0.97093750885905261</v>
      </c>
      <c r="M23" s="229">
        <v>1.0054360123431509</v>
      </c>
      <c r="N23" s="229">
        <v>0.90473831767177315</v>
      </c>
      <c r="O23" s="229">
        <v>0.9309801947348707</v>
      </c>
      <c r="P23" s="229">
        <v>0.88432563903868744</v>
      </c>
      <c r="Q23" s="229">
        <v>0.92752875196989892</v>
      </c>
      <c r="R23" s="229">
        <v>1.0482910418017479</v>
      </c>
      <c r="S23" s="229">
        <v>0.90610563199082061</v>
      </c>
      <c r="T23" s="229">
        <v>1.031546940770272</v>
      </c>
      <c r="U23" s="229">
        <v>0.91234038113239713</v>
      </c>
      <c r="V23" s="229">
        <v>0.62942952996301538</v>
      </c>
      <c r="W23" s="229">
        <v>0.92387935870411375</v>
      </c>
      <c r="X23" s="229">
        <v>0.9474437222376807</v>
      </c>
      <c r="Y23" s="229">
        <v>0.73319493323426754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0.1808278926156088</v>
      </c>
      <c r="C25" s="229">
        <v>9.0413946308726123E-2</v>
      </c>
      <c r="D25" s="229">
        <v>0.23055515622001549</v>
      </c>
      <c r="E25" s="229">
        <v>0.27124183892459391</v>
      </c>
      <c r="F25" s="229">
        <v>0.28933113805565691</v>
      </c>
      <c r="G25" s="229">
        <v>0.17631167083546381</v>
      </c>
      <c r="H25" s="229">
        <v>0.1424033894693027</v>
      </c>
      <c r="I25" s="229">
        <v>7.684900629371394E-2</v>
      </c>
      <c r="J25" s="229">
        <v>6.780842539537249E-2</v>
      </c>
      <c r="K25" s="229">
        <v>3.8424503146461203E-2</v>
      </c>
      <c r="L25" s="229">
        <v>4.5211041820955027E-2</v>
      </c>
      <c r="M25" s="229">
        <v>3.3908281365680103E-2</v>
      </c>
      <c r="N25" s="229">
        <v>4.5211041821707897E-2</v>
      </c>
      <c r="O25" s="229">
        <v>1.5818982235546779E-2</v>
      </c>
      <c r="P25" s="229">
        <v>2.034334135242151E-2</v>
      </c>
      <c r="Q25" s="229">
        <v>7.9111185851297741E-2</v>
      </c>
      <c r="R25" s="229">
        <v>6.3292203615213788E-2</v>
      </c>
      <c r="S25" s="229">
        <v>6.5554383174334083E-2</v>
      </c>
      <c r="T25" s="229">
        <v>6.5554383173129699E-2</v>
      </c>
      <c r="U25" s="229">
        <v>5.6505664940105789E-2</v>
      </c>
      <c r="V25" s="229">
        <v>5.8767844496763207E-2</v>
      </c>
      <c r="W25" s="229">
        <v>4.7465084042864522E-2</v>
      </c>
      <c r="X25" s="229">
        <v>5.8767844498518532E-2</v>
      </c>
      <c r="Y25" s="229">
        <v>4.2948862262031588E-2</v>
      </c>
      <c r="DA25" s="73" t="s">
        <v>2717</v>
      </c>
    </row>
    <row r="26" spans="1:105" ht="12" customHeight="1" x14ac:dyDescent="0.25">
      <c r="A26" s="46" t="s">
        <v>39</v>
      </c>
      <c r="B26" s="229">
        <v>1.724659655860076</v>
      </c>
      <c r="C26" s="229">
        <v>1.3743066310984109</v>
      </c>
      <c r="D26" s="229">
        <v>1.186692199803534</v>
      </c>
      <c r="E26" s="229">
        <v>1.2070355411514651</v>
      </c>
      <c r="F26" s="229">
        <v>0.86798527683042959</v>
      </c>
      <c r="G26" s="229">
        <v>0.84989597769599712</v>
      </c>
      <c r="H26" s="229">
        <v>0.79791467187439724</v>
      </c>
      <c r="I26" s="229">
        <v>0.21925239576215899</v>
      </c>
      <c r="J26" s="229">
        <v>0.30062576116724371</v>
      </c>
      <c r="K26" s="229">
        <v>0.2283011139934594</v>
      </c>
      <c r="L26" s="229">
        <v>0.31192852162035067</v>
      </c>
      <c r="M26" s="229">
        <v>0.22603893443145229</v>
      </c>
      <c r="N26" s="229">
        <v>0.23055515621570369</v>
      </c>
      <c r="O26" s="229">
        <v>0.24638227578594929</v>
      </c>
      <c r="P26" s="229">
        <v>0.21021181486284191</v>
      </c>
      <c r="Q26" s="229">
        <v>0.2283011139934179</v>
      </c>
      <c r="R26" s="229">
        <v>0.30288794072582759</v>
      </c>
      <c r="S26" s="229">
        <v>0.23055515621628689</v>
      </c>
      <c r="T26" s="229">
        <v>0.25993907846107928</v>
      </c>
      <c r="U26" s="229">
        <v>0.24864445534416371</v>
      </c>
      <c r="V26" s="229">
        <v>0.30741229983366392</v>
      </c>
      <c r="W26" s="229">
        <v>0.35036116210347579</v>
      </c>
      <c r="X26" s="229">
        <v>0.2192523957585272</v>
      </c>
      <c r="Y26" s="229">
        <v>0.18309007216667511</v>
      </c>
      <c r="DA26" s="73" t="s">
        <v>2718</v>
      </c>
    </row>
    <row r="27" spans="1:105" ht="12" customHeight="1" x14ac:dyDescent="0.25">
      <c r="A27" s="57" t="s">
        <v>2719</v>
      </c>
      <c r="B27" s="261">
        <v>28.200018882121171</v>
      </c>
      <c r="C27" s="261">
        <v>28.03215752270868</v>
      </c>
      <c r="D27" s="261">
        <v>30.12186207666598</v>
      </c>
      <c r="E27" s="261">
        <v>32.682776032105153</v>
      </c>
      <c r="F27" s="261">
        <v>29.358754309403938</v>
      </c>
      <c r="G27" s="261">
        <v>27.778965910010161</v>
      </c>
      <c r="H27" s="261">
        <v>26.826311905946501</v>
      </c>
      <c r="I27" s="261">
        <v>19.67480932115517</v>
      </c>
      <c r="J27" s="261">
        <v>12.082244639130151</v>
      </c>
      <c r="K27" s="261">
        <v>11.01913547894727</v>
      </c>
      <c r="L27" s="261">
        <v>12.87272832636725</v>
      </c>
      <c r="M27" s="261">
        <v>11.7612953463897</v>
      </c>
      <c r="N27" s="261">
        <v>10.635637785340579</v>
      </c>
      <c r="O27" s="261">
        <v>11.1479372030335</v>
      </c>
      <c r="P27" s="261">
        <v>10.08106229939909</v>
      </c>
      <c r="Q27" s="261">
        <v>11.09203435866895</v>
      </c>
      <c r="R27" s="261">
        <v>12.61320314464141</v>
      </c>
      <c r="S27" s="261">
        <v>11.014868874736351</v>
      </c>
      <c r="T27" s="261">
        <v>12.673328840187731</v>
      </c>
      <c r="U27" s="261">
        <v>11.36596196262205</v>
      </c>
      <c r="V27" s="261">
        <v>9.424479629525349</v>
      </c>
      <c r="W27" s="261">
        <v>12.29330240336861</v>
      </c>
      <c r="X27" s="261">
        <v>11.171421689232741</v>
      </c>
      <c r="Y27" s="261">
        <v>9.0398283524808924</v>
      </c>
      <c r="DA27" s="70" t="s">
        <v>2720</v>
      </c>
    </row>
    <row r="28" spans="1:105" ht="12" customHeight="1" x14ac:dyDescent="0.25">
      <c r="A28" s="46" t="s">
        <v>28</v>
      </c>
      <c r="B28" s="229">
        <v>0.36702334403412001</v>
      </c>
      <c r="C28" s="229">
        <v>0.34866731112528071</v>
      </c>
      <c r="D28" s="229">
        <v>0.35316230526383202</v>
      </c>
      <c r="E28" s="229">
        <v>0.35467868928211471</v>
      </c>
      <c r="F28" s="229">
        <v>0.71783868217146918</v>
      </c>
      <c r="G28" s="229">
        <v>0.72127699391327693</v>
      </c>
      <c r="H28" s="229">
        <v>0.72366143330123556</v>
      </c>
      <c r="I28" s="229">
        <v>0.37263375650399688</v>
      </c>
      <c r="J28" s="229">
        <v>0.36453426587098281</v>
      </c>
      <c r="K28" s="229">
        <v>0.40708834580989178</v>
      </c>
      <c r="L28" s="229">
        <v>0.40510582046002042</v>
      </c>
      <c r="M28" s="229">
        <v>0.40847624390254789</v>
      </c>
      <c r="N28" s="229">
        <v>0</v>
      </c>
      <c r="O28" s="229">
        <v>0.40763197989115901</v>
      </c>
      <c r="P28" s="229">
        <v>0</v>
      </c>
      <c r="Q28" s="229">
        <v>0</v>
      </c>
      <c r="R28" s="229">
        <v>0</v>
      </c>
      <c r="S28" s="229">
        <v>0.14309161223355629</v>
      </c>
      <c r="T28" s="229">
        <v>0.18402163032199501</v>
      </c>
      <c r="U28" s="229">
        <v>0.1216644213540702</v>
      </c>
      <c r="V28" s="229">
        <v>0.1191686207026286</v>
      </c>
      <c r="W28" s="229">
        <v>0.1205990248270464</v>
      </c>
      <c r="X28" s="229">
        <v>4.0692887030941052E-2</v>
      </c>
      <c r="Y28" s="229">
        <v>0.24402327200578969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0.29571491594002219</v>
      </c>
      <c r="T30" s="229">
        <v>0.29600694522996862</v>
      </c>
      <c r="U30" s="229">
        <v>0.29547073757417053</v>
      </c>
      <c r="V30" s="229">
        <v>0.14484709558886161</v>
      </c>
      <c r="W30" s="229">
        <v>0.29317144688008218</v>
      </c>
      <c r="X30" s="229">
        <v>0.29691815708966018</v>
      </c>
      <c r="Y30" s="229">
        <v>0.2221095508989884</v>
      </c>
      <c r="DA30" s="73" t="s">
        <v>2723</v>
      </c>
    </row>
    <row r="31" spans="1:105" ht="12" customHeight="1" x14ac:dyDescent="0.25">
      <c r="A31" s="46" t="s">
        <v>159</v>
      </c>
      <c r="B31" s="229">
        <v>0.49425465462486862</v>
      </c>
      <c r="C31" s="229">
        <v>0.53845171616599141</v>
      </c>
      <c r="D31" s="229">
        <v>0.54751756764450021</v>
      </c>
      <c r="E31" s="229">
        <v>1.09467785803085</v>
      </c>
      <c r="F31" s="229">
        <v>1.1144979665783059</v>
      </c>
      <c r="G31" s="229">
        <v>1.674185610721596</v>
      </c>
      <c r="H31" s="229">
        <v>0.56400613602572813</v>
      </c>
      <c r="I31" s="229">
        <v>0.60493821127484015</v>
      </c>
      <c r="J31" s="229">
        <v>0.58795025434352111</v>
      </c>
      <c r="K31" s="229">
        <v>1.2293217547643069</v>
      </c>
      <c r="L31" s="229">
        <v>1.1789673913541789</v>
      </c>
      <c r="M31" s="229">
        <v>0.59706166329474142</v>
      </c>
      <c r="N31" s="229">
        <v>0.60134940181250507</v>
      </c>
      <c r="O31" s="229">
        <v>0.59826287471322559</v>
      </c>
      <c r="P31" s="229">
        <v>0.60457553974050604</v>
      </c>
      <c r="Q31" s="229">
        <v>0.59503541824472739</v>
      </c>
      <c r="R31" s="229">
        <v>0.59019806242769812</v>
      </c>
      <c r="S31" s="229">
        <v>0.357233389820513</v>
      </c>
      <c r="T31" s="229">
        <v>0.53004934582426122</v>
      </c>
      <c r="U31" s="229">
        <v>0.47192452038741772</v>
      </c>
      <c r="V31" s="229">
        <v>0.63480963467934826</v>
      </c>
      <c r="W31" s="229">
        <v>0.5813639978220615</v>
      </c>
      <c r="X31" s="229">
        <v>0.41736696390696482</v>
      </c>
      <c r="Y31" s="229">
        <v>0.42020765444083069</v>
      </c>
      <c r="DA31" s="73" t="s">
        <v>2724</v>
      </c>
    </row>
    <row r="32" spans="1:105" ht="12" customHeight="1" x14ac:dyDescent="0.25">
      <c r="A32" s="46" t="s">
        <v>32</v>
      </c>
      <c r="B32" s="229">
        <v>1.7523813059880731</v>
      </c>
      <c r="C32" s="229">
        <v>0.61396847270609889</v>
      </c>
      <c r="D32" s="229">
        <v>0.62188371052166125</v>
      </c>
      <c r="E32" s="229">
        <v>0.62455391202904142</v>
      </c>
      <c r="F32" s="229">
        <v>0.6320212782778134</v>
      </c>
      <c r="G32" s="229">
        <v>0.6350485408594303</v>
      </c>
      <c r="H32" s="229">
        <v>0.63714792121797359</v>
      </c>
      <c r="I32" s="229">
        <v>0.65747081692983655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0.12840749837341739</v>
      </c>
      <c r="U32" s="229">
        <v>0.12823302126472949</v>
      </c>
      <c r="V32" s="229">
        <v>6.2972047060251932E-2</v>
      </c>
      <c r="W32" s="229">
        <v>6.3670292610552445E-2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9.3897154154307909</v>
      </c>
      <c r="C34" s="229">
        <v>14.080945114750641</v>
      </c>
      <c r="D34" s="229">
        <v>16.552695967035831</v>
      </c>
      <c r="E34" s="229">
        <v>18.043507842116629</v>
      </c>
      <c r="F34" s="229">
        <v>17.057206855844608</v>
      </c>
      <c r="G34" s="229">
        <v>16.025689751998438</v>
      </c>
      <c r="H34" s="229">
        <v>16.90879289398011</v>
      </c>
      <c r="I34" s="229">
        <v>15.52290461897157</v>
      </c>
      <c r="J34" s="229">
        <v>7.9980695331334077</v>
      </c>
      <c r="K34" s="229">
        <v>7.1155576326837418</v>
      </c>
      <c r="L34" s="229">
        <v>8.2529688253019469</v>
      </c>
      <c r="M34" s="229">
        <v>8.5462061049167879</v>
      </c>
      <c r="N34" s="229">
        <v>7.6902757002100737</v>
      </c>
      <c r="O34" s="229">
        <v>7.9133316552464006</v>
      </c>
      <c r="P34" s="229">
        <v>7.5167679318288432</v>
      </c>
      <c r="Q34" s="229">
        <v>7.8839943917441397</v>
      </c>
      <c r="R34" s="229">
        <v>8.9104738553148586</v>
      </c>
      <c r="S34" s="229">
        <v>7.7018978719219753</v>
      </c>
      <c r="T34" s="229">
        <v>8.7681489965473141</v>
      </c>
      <c r="U34" s="229">
        <v>7.7548932396253747</v>
      </c>
      <c r="V34" s="229">
        <v>5.3501510046856282</v>
      </c>
      <c r="W34" s="229">
        <v>7.8529745489849692</v>
      </c>
      <c r="X34" s="229">
        <v>8.0532716390202843</v>
      </c>
      <c r="Y34" s="229">
        <v>6.232156932491276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1.5370370872326751</v>
      </c>
      <c r="C36" s="229">
        <v>0.76851854362417216</v>
      </c>
      <c r="D36" s="229">
        <v>1.9597188278701321</v>
      </c>
      <c r="E36" s="229">
        <v>2.305555630859049</v>
      </c>
      <c r="F36" s="229">
        <v>2.459314673473084</v>
      </c>
      <c r="G36" s="229">
        <v>1.4986492021014419</v>
      </c>
      <c r="H36" s="229">
        <v>1.2104288104890739</v>
      </c>
      <c r="I36" s="229">
        <v>0.6532165534965686</v>
      </c>
      <c r="J36" s="229">
        <v>0.5763716158606661</v>
      </c>
      <c r="K36" s="229">
        <v>0.32660827674492021</v>
      </c>
      <c r="L36" s="229">
        <v>0.38429385547811767</v>
      </c>
      <c r="M36" s="229">
        <v>0.28822039160828089</v>
      </c>
      <c r="N36" s="229">
        <v>0.38429385548451722</v>
      </c>
      <c r="O36" s="229">
        <v>0.1344613490021476</v>
      </c>
      <c r="P36" s="229">
        <v>0.1729184014955828</v>
      </c>
      <c r="Q36" s="229">
        <v>0.67244507973603063</v>
      </c>
      <c r="R36" s="229">
        <v>0.53798373072931727</v>
      </c>
      <c r="S36" s="229">
        <v>0.55721225698183974</v>
      </c>
      <c r="T36" s="229">
        <v>0.55721225697160248</v>
      </c>
      <c r="U36" s="229">
        <v>0.48029815199089931</v>
      </c>
      <c r="V36" s="229">
        <v>0.49952667822248731</v>
      </c>
      <c r="W36" s="229">
        <v>0.40345321436434839</v>
      </c>
      <c r="X36" s="229">
        <v>0.49952667823740748</v>
      </c>
      <c r="Y36" s="229">
        <v>0.36506532922726859</v>
      </c>
      <c r="DA36" s="73" t="s">
        <v>2729</v>
      </c>
    </row>
    <row r="37" spans="1:105" ht="12" customHeight="1" x14ac:dyDescent="0.25">
      <c r="A37" s="46" t="s">
        <v>39</v>
      </c>
      <c r="B37" s="229">
        <v>14.65960707481065</v>
      </c>
      <c r="C37" s="229">
        <v>11.681606364336499</v>
      </c>
      <c r="D37" s="229">
        <v>10.086883698330039</v>
      </c>
      <c r="E37" s="229">
        <v>10.259802099787461</v>
      </c>
      <c r="F37" s="229">
        <v>7.3778748530586524</v>
      </c>
      <c r="G37" s="229">
        <v>7.2241158104159764</v>
      </c>
      <c r="H37" s="229">
        <v>6.7822747109323807</v>
      </c>
      <c r="I37" s="229">
        <v>1.863645363978351</v>
      </c>
      <c r="J37" s="229">
        <v>2.5553189699215721</v>
      </c>
      <c r="K37" s="229">
        <v>1.940559468944405</v>
      </c>
      <c r="L37" s="229">
        <v>2.6513924337729811</v>
      </c>
      <c r="M37" s="229">
        <v>1.9213309426673451</v>
      </c>
      <c r="N37" s="229">
        <v>1.9597188278334821</v>
      </c>
      <c r="O37" s="229">
        <v>2.094249344180569</v>
      </c>
      <c r="P37" s="229">
        <v>1.7868004263341559</v>
      </c>
      <c r="Q37" s="229">
        <v>1.940559468944052</v>
      </c>
      <c r="R37" s="229">
        <v>2.5745474961695352</v>
      </c>
      <c r="S37" s="229">
        <v>1.959718827838439</v>
      </c>
      <c r="T37" s="229">
        <v>2.2094821669191749</v>
      </c>
      <c r="U37" s="229">
        <v>2.1134778704253918</v>
      </c>
      <c r="V37" s="229">
        <v>2.613004548586142</v>
      </c>
      <c r="W37" s="229">
        <v>2.9780698778795451</v>
      </c>
      <c r="X37" s="229">
        <v>1.863645363947481</v>
      </c>
      <c r="Y37" s="229">
        <v>1.556265613416739</v>
      </c>
      <c r="DA37" s="73" t="s">
        <v>2730</v>
      </c>
    </row>
    <row r="38" spans="1:105" ht="12" customHeight="1" x14ac:dyDescent="0.25">
      <c r="A38" s="57" t="s">
        <v>2731</v>
      </c>
      <c r="B38" s="261">
        <v>6.3592760431579372</v>
      </c>
      <c r="C38" s="261">
        <v>6.4983231401194343</v>
      </c>
      <c r="D38" s="261">
        <v>6.7758812997257971</v>
      </c>
      <c r="E38" s="261">
        <v>6.6862715210414434</v>
      </c>
      <c r="F38" s="261">
        <v>6.1955756997923794</v>
      </c>
      <c r="G38" s="261">
        <v>5.3710629991431231</v>
      </c>
      <c r="H38" s="261">
        <v>5.6501631061417834</v>
      </c>
      <c r="I38" s="261">
        <v>5.2310193998202177</v>
      </c>
      <c r="J38" s="261">
        <v>3.3147909169542218</v>
      </c>
      <c r="K38" s="261">
        <v>4.1924532741808731</v>
      </c>
      <c r="L38" s="261">
        <v>3.3688373775814102</v>
      </c>
      <c r="M38" s="261">
        <v>3.0983755477308859</v>
      </c>
      <c r="N38" s="261">
        <v>3.23852780340586</v>
      </c>
      <c r="O38" s="261">
        <v>3.147249088785637</v>
      </c>
      <c r="P38" s="261">
        <v>3.0345645260685861</v>
      </c>
      <c r="Q38" s="261">
        <v>3.3041359704133728</v>
      </c>
      <c r="R38" s="261">
        <v>3.525960200931014</v>
      </c>
      <c r="S38" s="261">
        <v>3.400503501560824</v>
      </c>
      <c r="T38" s="261">
        <v>3.3446243696882871</v>
      </c>
      <c r="U38" s="261">
        <v>3.1630241488536872</v>
      </c>
      <c r="V38" s="261">
        <v>2.7622623127120591</v>
      </c>
      <c r="W38" s="261">
        <v>3.2333401983395831</v>
      </c>
      <c r="X38" s="261">
        <v>3.172398176006276</v>
      </c>
      <c r="Y38" s="261">
        <v>2.8489366079720702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18.35604448569439</v>
      </c>
      <c r="C39" s="261">
        <f t="shared" si="0"/>
        <v>18.720337104810085</v>
      </c>
      <c r="D39" s="261">
        <f t="shared" si="0"/>
        <v>19.844736139347141</v>
      </c>
      <c r="E39" s="261">
        <f t="shared" si="0"/>
        <v>20.488670183627093</v>
      </c>
      <c r="F39" s="261">
        <f t="shared" si="0"/>
        <v>18.767949546515087</v>
      </c>
      <c r="G39" s="261">
        <f t="shared" si="0"/>
        <v>16.996197871941852</v>
      </c>
      <c r="H39" s="261">
        <f t="shared" si="0"/>
        <v>17.169315627976047</v>
      </c>
      <c r="I39" s="261">
        <f t="shared" si="0"/>
        <v>14.431200916722654</v>
      </c>
      <c r="J39" s="261">
        <f t="shared" si="0"/>
        <v>8.9779814418910835</v>
      </c>
      <c r="K39" s="261">
        <f t="shared" si="0"/>
        <v>10.071566497581863</v>
      </c>
      <c r="L39" s="261">
        <f t="shared" si="0"/>
        <v>9.3153043121682568</v>
      </c>
      <c r="M39" s="261">
        <f t="shared" si="0"/>
        <v>8.5609639048514534</v>
      </c>
      <c r="N39" s="261">
        <f t="shared" si="0"/>
        <v>8.42725135843388</v>
      </c>
      <c r="O39" s="261">
        <f t="shared" si="0"/>
        <v>8.4460931943772479</v>
      </c>
      <c r="P39" s="261">
        <f t="shared" si="0"/>
        <v>7.9396769975156252</v>
      </c>
      <c r="Q39" s="261">
        <f t="shared" si="0"/>
        <v>8.6666525616256855</v>
      </c>
      <c r="R39" s="261">
        <f t="shared" si="0"/>
        <v>9.4816423493118993</v>
      </c>
      <c r="S39" s="261">
        <f t="shared" si="0"/>
        <v>8.7997333111239087</v>
      </c>
      <c r="T39" s="261">
        <f t="shared" si="0"/>
        <v>9.2229777367956416</v>
      </c>
      <c r="U39" s="261">
        <f t="shared" si="0"/>
        <v>8.5287762583515825</v>
      </c>
      <c r="V39" s="261">
        <f t="shared" si="0"/>
        <v>7.262390499438828</v>
      </c>
      <c r="W39" s="261">
        <f t="shared" si="0"/>
        <v>8.9064135983362966</v>
      </c>
      <c r="X39" s="261">
        <f t="shared" si="0"/>
        <v>8.4897818950049029</v>
      </c>
      <c r="Y39" s="261">
        <f t="shared" si="0"/>
        <v>7.3193972223614239</v>
      </c>
      <c r="DA39" s="70"/>
    </row>
    <row r="40" spans="1:105" ht="12" customHeight="1" x14ac:dyDescent="0.25">
      <c r="A40" s="60" t="s">
        <v>2734</v>
      </c>
      <c r="B40" s="329">
        <v>4.7009554029050262</v>
      </c>
      <c r="C40" s="329">
        <v>4.8651184544271153</v>
      </c>
      <c r="D40" s="329">
        <v>5.2857437269668708</v>
      </c>
      <c r="E40" s="329">
        <v>5.7508583820611756</v>
      </c>
      <c r="F40" s="329">
        <v>5.2278631510665194</v>
      </c>
      <c r="G40" s="329">
        <v>4.965984752987012</v>
      </c>
      <c r="H40" s="329">
        <v>4.8146620068349542</v>
      </c>
      <c r="I40" s="329">
        <v>3.640759744148379</v>
      </c>
      <c r="J40" s="329">
        <v>2.188646929722089</v>
      </c>
      <c r="K40" s="329">
        <v>2.019466579539726</v>
      </c>
      <c r="L40" s="329">
        <v>2.3407953591779891</v>
      </c>
      <c r="M40" s="329">
        <v>2.1561764624695559</v>
      </c>
      <c r="N40" s="329">
        <v>1.940770307835282</v>
      </c>
      <c r="O40" s="329">
        <v>2.0405287187142611</v>
      </c>
      <c r="P40" s="329">
        <v>1.847252168951953</v>
      </c>
      <c r="Q40" s="329">
        <v>2.0185294981126121</v>
      </c>
      <c r="R40" s="329">
        <v>2.2897520821356609</v>
      </c>
      <c r="S40" s="329">
        <v>2.0079933992082801</v>
      </c>
      <c r="T40" s="329">
        <v>2.3120092388777511</v>
      </c>
      <c r="U40" s="329">
        <v>2.0707570287493549</v>
      </c>
      <c r="V40" s="329">
        <v>1.6855355877951701</v>
      </c>
      <c r="W40" s="329">
        <v>2.2201642722597001</v>
      </c>
      <c r="X40" s="329">
        <v>2.04126346788295</v>
      </c>
      <c r="Y40" s="329">
        <v>1.6529318029404521</v>
      </c>
      <c r="DA40" s="72" t="s">
        <v>2735</v>
      </c>
    </row>
    <row r="41" spans="1:105" ht="12" customHeight="1" x14ac:dyDescent="0.25">
      <c r="A41" s="59" t="s">
        <v>28</v>
      </c>
      <c r="B41" s="230">
        <v>0.1437396075991432</v>
      </c>
      <c r="C41" s="230">
        <v>0.10886306117762649</v>
      </c>
      <c r="D41" s="230">
        <v>0.10327516650245561</v>
      </c>
      <c r="E41" s="230">
        <v>0.1013900930343844</v>
      </c>
      <c r="F41" s="230">
        <v>0.19223676158516589</v>
      </c>
      <c r="G41" s="230">
        <v>0.18796246816042481</v>
      </c>
      <c r="H41" s="230">
        <v>0.18499828272897639</v>
      </c>
      <c r="I41" s="230">
        <v>7.9069480053281113E-2</v>
      </c>
      <c r="J41" s="230">
        <v>8.9138258595130762E-2</v>
      </c>
      <c r="K41" s="230">
        <v>9.3933311266580485E-2</v>
      </c>
      <c r="L41" s="230">
        <v>9.6397862378842167E-2</v>
      </c>
      <c r="M41" s="230">
        <v>9.2207963431979859E-2</v>
      </c>
      <c r="N41" s="230">
        <v>0</v>
      </c>
      <c r="O41" s="230">
        <v>9.3257499483346953E-2</v>
      </c>
      <c r="P41" s="230">
        <v>0</v>
      </c>
      <c r="Q41" s="230">
        <v>0</v>
      </c>
      <c r="R41" s="230">
        <v>0</v>
      </c>
      <c r="S41" s="230">
        <v>3.3811381060944397E-2</v>
      </c>
      <c r="T41" s="230">
        <v>4.2946947629145769E-2</v>
      </c>
      <c r="U41" s="230">
        <v>2.872003140208795E-2</v>
      </c>
      <c r="V41" s="230">
        <v>3.1822654167497869E-2</v>
      </c>
      <c r="W41" s="230">
        <v>3.0044465514999091E-2</v>
      </c>
      <c r="X41" s="230">
        <v>9.4303530244272422E-3</v>
      </c>
      <c r="Y41" s="230">
        <v>5.666277638853575E-2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6.9875023086143434E-2</v>
      </c>
      <c r="T42" s="295">
        <v>6.9082067974350625E-2</v>
      </c>
      <c r="U42" s="295">
        <v>6.9748647690785093E-2</v>
      </c>
      <c r="V42" s="295">
        <v>3.8679805161067643E-2</v>
      </c>
      <c r="W42" s="295">
        <v>7.303690422375321E-2</v>
      </c>
      <c r="X42" s="295">
        <v>6.8809151795713397E-2</v>
      </c>
      <c r="Y42" s="295">
        <v>5.1574358924458961E-2</v>
      </c>
      <c r="DA42" s="122" t="s">
        <v>2737</v>
      </c>
    </row>
    <row r="43" spans="1:105" ht="12" customHeight="1" x14ac:dyDescent="0.25">
      <c r="A43" s="59" t="s">
        <v>159</v>
      </c>
      <c r="B43" s="295">
        <v>0.19356798760796029</v>
      </c>
      <c r="C43" s="295">
        <v>0.1681187201891555</v>
      </c>
      <c r="D43" s="295">
        <v>0.16011042831783259</v>
      </c>
      <c r="E43" s="295">
        <v>0.31292968318191422</v>
      </c>
      <c r="F43" s="295">
        <v>0.29846187619781828</v>
      </c>
      <c r="G43" s="295">
        <v>0.43628739333911909</v>
      </c>
      <c r="H43" s="295">
        <v>0.14418367735500409</v>
      </c>
      <c r="I43" s="295">
        <v>0.12836236383579069</v>
      </c>
      <c r="J43" s="295">
        <v>0.14376937017847979</v>
      </c>
      <c r="K43" s="295">
        <v>0.28365897531977108</v>
      </c>
      <c r="L43" s="295">
        <v>0.2805438248501263</v>
      </c>
      <c r="M43" s="295">
        <v>0.1347785601672665</v>
      </c>
      <c r="N43" s="295">
        <v>0.14075420069191649</v>
      </c>
      <c r="O43" s="295">
        <v>0.1368697807870014</v>
      </c>
      <c r="P43" s="295">
        <v>0.1375146219330062</v>
      </c>
      <c r="Q43" s="295">
        <v>0.14165495004319781</v>
      </c>
      <c r="R43" s="295">
        <v>0.14224333331545669</v>
      </c>
      <c r="S43" s="295">
        <v>8.4411336781917465E-2</v>
      </c>
      <c r="T43" s="295">
        <v>0.1237028574094568</v>
      </c>
      <c r="U43" s="295">
        <v>0.1114022233788277</v>
      </c>
      <c r="V43" s="295">
        <v>0.16951884940421191</v>
      </c>
      <c r="W43" s="295">
        <v>0.1448334313588058</v>
      </c>
      <c r="X43" s="295">
        <v>9.6722501094192823E-2</v>
      </c>
      <c r="Y43" s="295">
        <v>9.7573203426954136E-2</v>
      </c>
      <c r="DA43" s="122" t="s">
        <v>2738</v>
      </c>
    </row>
    <row r="44" spans="1:105" ht="12" customHeight="1" x14ac:dyDescent="0.25">
      <c r="A44" s="59" t="s">
        <v>32</v>
      </c>
      <c r="B44" s="295">
        <v>0.6862958593265488</v>
      </c>
      <c r="C44" s="295">
        <v>0.1916970282921705</v>
      </c>
      <c r="D44" s="295">
        <v>0.18185730128052521</v>
      </c>
      <c r="E44" s="295">
        <v>0.17853787430472079</v>
      </c>
      <c r="F44" s="295">
        <v>0.16925491312548371</v>
      </c>
      <c r="G44" s="295">
        <v>0.16549161022591391</v>
      </c>
      <c r="H44" s="295">
        <v>0.16288179229332581</v>
      </c>
      <c r="I44" s="295">
        <v>0.1395093030018888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2.9967727696919771E-2</v>
      </c>
      <c r="U44" s="295">
        <v>3.0270611215005301E-2</v>
      </c>
      <c r="V44" s="295">
        <v>1.6815984476470449E-2</v>
      </c>
      <c r="W44" s="295">
        <v>1.5861984899223129E-2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3.6773519483713741</v>
      </c>
      <c r="C45" s="295">
        <v>4.3964396447681633</v>
      </c>
      <c r="D45" s="295">
        <v>4.8405008308660573</v>
      </c>
      <c r="E45" s="295">
        <v>5.1580007315401568</v>
      </c>
      <c r="F45" s="295">
        <v>4.5679096001580506</v>
      </c>
      <c r="G45" s="295">
        <v>4.176243281261554</v>
      </c>
      <c r="H45" s="295">
        <v>4.322598254457648</v>
      </c>
      <c r="I45" s="295">
        <v>3.293818597257419</v>
      </c>
      <c r="J45" s="295">
        <v>1.955739300948478</v>
      </c>
      <c r="K45" s="295">
        <v>1.6418742929533741</v>
      </c>
      <c r="L45" s="295">
        <v>1.9638536719490209</v>
      </c>
      <c r="M45" s="295">
        <v>1.92918993887031</v>
      </c>
      <c r="N45" s="295">
        <v>1.800016107143366</v>
      </c>
      <c r="O45" s="295">
        <v>1.8104014384439131</v>
      </c>
      <c r="P45" s="295">
        <v>1.7097375470189471</v>
      </c>
      <c r="Q45" s="295">
        <v>1.876874548069414</v>
      </c>
      <c r="R45" s="295">
        <v>2.1475087488202038</v>
      </c>
      <c r="S45" s="295">
        <v>1.8198956582792749</v>
      </c>
      <c r="T45" s="295">
        <v>2.046309638167878</v>
      </c>
      <c r="U45" s="295">
        <v>1.8306155150626491</v>
      </c>
      <c r="V45" s="295">
        <v>1.4286982945859219</v>
      </c>
      <c r="W45" s="295">
        <v>1.956387486262918</v>
      </c>
      <c r="X45" s="295">
        <v>1.8663014619686169</v>
      </c>
      <c r="Y45" s="295">
        <v>1.447121464200503</v>
      </c>
      <c r="DA45" s="122" t="s">
        <v>2740</v>
      </c>
    </row>
    <row r="46" spans="1:105" ht="12" customHeight="1" x14ac:dyDescent="0.25">
      <c r="A46" s="60" t="s">
        <v>2741</v>
      </c>
      <c r="B46" s="329">
        <v>3.538825898932854</v>
      </c>
      <c r="C46" s="329">
        <v>3.5177609440261879</v>
      </c>
      <c r="D46" s="329">
        <v>3.779998378248282</v>
      </c>
      <c r="E46" s="329">
        <v>4.1013679726563304</v>
      </c>
      <c r="F46" s="329">
        <v>3.6842358349055928</v>
      </c>
      <c r="G46" s="329">
        <v>3.485987878903237</v>
      </c>
      <c r="H46" s="329">
        <v>3.3664391411383852</v>
      </c>
      <c r="I46" s="329">
        <v>2.4689956795175112</v>
      </c>
      <c r="J46" s="329">
        <v>1.516203248832019</v>
      </c>
      <c r="K46" s="329">
        <v>1.3827934718678929</v>
      </c>
      <c r="L46" s="329">
        <v>1.615401201740204</v>
      </c>
      <c r="M46" s="329">
        <v>1.4759272591547861</v>
      </c>
      <c r="N46" s="329">
        <v>1.3346682711015629</v>
      </c>
      <c r="O46" s="329">
        <v>1.398956825478715</v>
      </c>
      <c r="P46" s="329">
        <v>1.265074484630474</v>
      </c>
      <c r="Q46" s="329">
        <v>1.391941566578065</v>
      </c>
      <c r="R46" s="329">
        <v>1.5828333357981379</v>
      </c>
      <c r="S46" s="329">
        <v>1.382258054868875</v>
      </c>
      <c r="T46" s="329">
        <v>1.5903785211215979</v>
      </c>
      <c r="U46" s="329">
        <v>1.426316795309434</v>
      </c>
      <c r="V46" s="329">
        <v>1.1826797966463189</v>
      </c>
      <c r="W46" s="329">
        <v>1.542688929050178</v>
      </c>
      <c r="X46" s="329">
        <v>1.4019038982566581</v>
      </c>
      <c r="Y46" s="329">
        <v>1.1344098324681899</v>
      </c>
      <c r="DA46" s="72" t="s">
        <v>2742</v>
      </c>
    </row>
    <row r="47" spans="1:105" ht="12" customHeight="1" x14ac:dyDescent="0.25">
      <c r="A47" s="64" t="s">
        <v>28</v>
      </c>
      <c r="B47" s="229">
        <v>4.6057831408203291E-2</v>
      </c>
      <c r="C47" s="229">
        <v>4.3754329239250919E-2</v>
      </c>
      <c r="D47" s="229">
        <v>4.431840693506911E-2</v>
      </c>
      <c r="E47" s="229">
        <v>4.4508698262853599E-2</v>
      </c>
      <c r="F47" s="229">
        <v>9.0081716978380452E-2</v>
      </c>
      <c r="G47" s="229">
        <v>9.0513191393038678E-2</v>
      </c>
      <c r="H47" s="229">
        <v>9.0812415159370732E-2</v>
      </c>
      <c r="I47" s="229">
        <v>4.6761883169129027E-2</v>
      </c>
      <c r="J47" s="229">
        <v>4.5745476501456668E-2</v>
      </c>
      <c r="K47" s="229">
        <v>5.1085596336927608E-2</v>
      </c>
      <c r="L47" s="229">
        <v>5.0836808842041788E-2</v>
      </c>
      <c r="M47" s="229">
        <v>5.1259763940711897E-2</v>
      </c>
      <c r="N47" s="229">
        <v>0</v>
      </c>
      <c r="O47" s="229">
        <v>5.115381708438077E-2</v>
      </c>
      <c r="P47" s="229">
        <v>0</v>
      </c>
      <c r="Q47" s="229">
        <v>0</v>
      </c>
      <c r="R47" s="229">
        <v>0</v>
      </c>
      <c r="S47" s="229">
        <v>1.7956594476367861E-2</v>
      </c>
      <c r="T47" s="229">
        <v>2.3092910471779759E-2</v>
      </c>
      <c r="U47" s="229">
        <v>1.526769209149116E-2</v>
      </c>
      <c r="V47" s="229">
        <v>1.495449357836909E-2</v>
      </c>
      <c r="W47" s="229">
        <v>1.5133995272413671E-2</v>
      </c>
      <c r="X47" s="229">
        <v>5.1065583725102507E-3</v>
      </c>
      <c r="Y47" s="229">
        <v>3.062252825170694E-2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3.7109322784630243E-2</v>
      </c>
      <c r="T49" s="229">
        <v>3.7145969597486263E-2</v>
      </c>
      <c r="U49" s="229">
        <v>3.7078680793621407E-2</v>
      </c>
      <c r="V49" s="229">
        <v>1.8176890426837539E-2</v>
      </c>
      <c r="W49" s="229">
        <v>3.6790142353578949E-2</v>
      </c>
      <c r="X49" s="229">
        <v>3.7260317752427941E-2</v>
      </c>
      <c r="Y49" s="229">
        <v>2.7872571093206389E-2</v>
      </c>
      <c r="DA49" s="73" t="s">
        <v>2745</v>
      </c>
    </row>
    <row r="50" spans="1:105" ht="12" customHeight="1" x14ac:dyDescent="0.25">
      <c r="A50" s="64" t="s">
        <v>159</v>
      </c>
      <c r="B50" s="229">
        <v>6.2024113521552141E-2</v>
      </c>
      <c r="C50" s="229">
        <v>6.7570411440438155E-2</v>
      </c>
      <c r="D50" s="229">
        <v>6.8708086920094169E-2</v>
      </c>
      <c r="E50" s="229">
        <v>0.13737133904700871</v>
      </c>
      <c r="F50" s="229">
        <v>0.13985856835492469</v>
      </c>
      <c r="G50" s="229">
        <v>0.21009388056114151</v>
      </c>
      <c r="H50" s="229">
        <v>7.0777240599307067E-2</v>
      </c>
      <c r="I50" s="229">
        <v>7.5913814748215236E-2</v>
      </c>
      <c r="J50" s="229">
        <v>7.3781992701932086E-2</v>
      </c>
      <c r="K50" s="229">
        <v>0.15426782804885431</v>
      </c>
      <c r="L50" s="229">
        <v>0.1479488491111127</v>
      </c>
      <c r="M50" s="229">
        <v>7.4925385197771477E-2</v>
      </c>
      <c r="N50" s="229">
        <v>7.5463454345098727E-2</v>
      </c>
      <c r="O50" s="229">
        <v>7.5076125454208748E-2</v>
      </c>
      <c r="P50" s="229">
        <v>7.5868303026259618E-2</v>
      </c>
      <c r="Q50" s="229">
        <v>7.467111130914228E-2</v>
      </c>
      <c r="R50" s="229">
        <v>7.4064070579162131E-2</v>
      </c>
      <c r="S50" s="229">
        <v>4.4829288134338889E-2</v>
      </c>
      <c r="T50" s="229">
        <v>6.6515996338730829E-2</v>
      </c>
      <c r="U50" s="229">
        <v>5.9221900597636747E-2</v>
      </c>
      <c r="V50" s="229">
        <v>7.9662385528388807E-2</v>
      </c>
      <c r="W50" s="229">
        <v>7.2955482079631262E-2</v>
      </c>
      <c r="X50" s="229">
        <v>5.2375462137344612E-2</v>
      </c>
      <c r="Y50" s="229">
        <v>5.2731940949437582E-2</v>
      </c>
      <c r="DA50" s="73" t="s">
        <v>2746</v>
      </c>
    </row>
    <row r="51" spans="1:105" ht="12" customHeight="1" x14ac:dyDescent="0.25">
      <c r="A51" s="64" t="s">
        <v>32</v>
      </c>
      <c r="B51" s="229">
        <v>0.21990667369262101</v>
      </c>
      <c r="C51" s="229">
        <v>7.7047024025863414E-2</v>
      </c>
      <c r="D51" s="229">
        <v>7.804030877134574E-2</v>
      </c>
      <c r="E51" s="229">
        <v>7.8375392882075776E-2</v>
      </c>
      <c r="F51" s="229">
        <v>7.9312474136823644E-2</v>
      </c>
      <c r="G51" s="229">
        <v>7.9692365911771659E-2</v>
      </c>
      <c r="H51" s="229">
        <v>7.995581756460847E-2</v>
      </c>
      <c r="I51" s="229">
        <v>8.2506141732371641E-2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1.6113882148821011E-2</v>
      </c>
      <c r="U51" s="229">
        <v>1.6091986982240569E-2</v>
      </c>
      <c r="V51" s="229">
        <v>7.9023745330512232E-3</v>
      </c>
      <c r="W51" s="229">
        <v>7.9899975040693266E-3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1.1783172286030801</v>
      </c>
      <c r="C53" s="229">
        <v>1.7670205634196889</v>
      </c>
      <c r="D53" s="229">
        <v>2.077201062529987</v>
      </c>
      <c r="E53" s="229">
        <v>2.2642833370499291</v>
      </c>
      <c r="F53" s="229">
        <v>2.140512232890305</v>
      </c>
      <c r="G53" s="229">
        <v>2.011066949270393</v>
      </c>
      <c r="H53" s="229">
        <v>2.121887735715152</v>
      </c>
      <c r="I53" s="229">
        <v>1.94797234434153</v>
      </c>
      <c r="J53" s="229">
        <v>1.0036793139618401</v>
      </c>
      <c r="K53" s="229">
        <v>0.89293272253286204</v>
      </c>
      <c r="L53" s="229">
        <v>1.0356666761163229</v>
      </c>
      <c r="M53" s="229">
        <v>1.0724650798326949</v>
      </c>
      <c r="N53" s="229">
        <v>0.96505420551655863</v>
      </c>
      <c r="O53" s="229">
        <v>0.99304554105052956</v>
      </c>
      <c r="P53" s="229">
        <v>0.94328068164126688</v>
      </c>
      <c r="Q53" s="229">
        <v>0.98936400210122544</v>
      </c>
      <c r="R53" s="229">
        <v>1.1181771112551979</v>
      </c>
      <c r="S53" s="229">
        <v>0.96651267412354225</v>
      </c>
      <c r="T53" s="229">
        <v>1.100316736821624</v>
      </c>
      <c r="U53" s="229">
        <v>0.97316307320789031</v>
      </c>
      <c r="V53" s="229">
        <v>0.67139149862721625</v>
      </c>
      <c r="W53" s="229">
        <v>0.9854713159510553</v>
      </c>
      <c r="X53" s="229">
        <v>1.010606637053526</v>
      </c>
      <c r="Y53" s="229">
        <v>0.78207459544988556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0.19288308545664939</v>
      </c>
      <c r="C55" s="229">
        <v>9.6441542729307897E-2</v>
      </c>
      <c r="D55" s="229">
        <v>0.24592549996801649</v>
      </c>
      <c r="E55" s="229">
        <v>0.2893246281862335</v>
      </c>
      <c r="F55" s="229">
        <v>0.30861988059270068</v>
      </c>
      <c r="G55" s="229">
        <v>0.18806578222449469</v>
      </c>
      <c r="H55" s="229">
        <v>0.15189694876725629</v>
      </c>
      <c r="I55" s="229">
        <v>8.1972273379961547E-2</v>
      </c>
      <c r="J55" s="229">
        <v>7.2328987088397356E-2</v>
      </c>
      <c r="K55" s="229">
        <v>4.0986136689558632E-2</v>
      </c>
      <c r="L55" s="229">
        <v>4.8225111275685378E-2</v>
      </c>
      <c r="M55" s="229">
        <v>3.6168833456725447E-2</v>
      </c>
      <c r="N55" s="229">
        <v>4.8225111276488472E-2</v>
      </c>
      <c r="O55" s="229">
        <v>1.6873581051249899E-2</v>
      </c>
      <c r="P55" s="229">
        <v>2.169956410924961E-2</v>
      </c>
      <c r="Q55" s="229">
        <v>8.43852649080509E-2</v>
      </c>
      <c r="R55" s="229">
        <v>6.7511683856228077E-2</v>
      </c>
      <c r="S55" s="229">
        <v>6.992467538595637E-2</v>
      </c>
      <c r="T55" s="229">
        <v>6.9924675384671689E-2</v>
      </c>
      <c r="U55" s="229">
        <v>6.0272709269446188E-2</v>
      </c>
      <c r="V55" s="229">
        <v>6.2685700796547422E-2</v>
      </c>
      <c r="W55" s="229">
        <v>5.0629422979055497E-2</v>
      </c>
      <c r="X55" s="229">
        <v>6.2685700798419772E-2</v>
      </c>
      <c r="Y55" s="229">
        <v>4.5812119746167043E-2</v>
      </c>
      <c r="DA55" s="73" t="s">
        <v>2751</v>
      </c>
    </row>
    <row r="56" spans="1:105" ht="12" customHeight="1" x14ac:dyDescent="0.25">
      <c r="A56" s="64" t="s">
        <v>39</v>
      </c>
      <c r="B56" s="229">
        <v>1.8396369662507479</v>
      </c>
      <c r="C56" s="229">
        <v>1.465927073171639</v>
      </c>
      <c r="D56" s="229">
        <v>1.265805013123769</v>
      </c>
      <c r="E56" s="229">
        <v>1.2875045772282301</v>
      </c>
      <c r="F56" s="229">
        <v>0.92585096195245853</v>
      </c>
      <c r="G56" s="229">
        <v>0.90655570954239717</v>
      </c>
      <c r="H56" s="229">
        <v>0.85110898333269092</v>
      </c>
      <c r="I56" s="229">
        <v>0.23386922214630301</v>
      </c>
      <c r="J56" s="229">
        <v>0.32066747857839339</v>
      </c>
      <c r="K56" s="229">
        <v>0.2435211882596901</v>
      </c>
      <c r="L56" s="229">
        <v>0.33272375639504082</v>
      </c>
      <c r="M56" s="229">
        <v>0.2411081967268825</v>
      </c>
      <c r="N56" s="229">
        <v>0.24592549996341739</v>
      </c>
      <c r="O56" s="229">
        <v>0.26280776083834623</v>
      </c>
      <c r="P56" s="229">
        <v>0.2242259358536981</v>
      </c>
      <c r="Q56" s="229">
        <v>0.24352118825964569</v>
      </c>
      <c r="R56" s="229">
        <v>0.32308047010754959</v>
      </c>
      <c r="S56" s="229">
        <v>0.24592549996403951</v>
      </c>
      <c r="T56" s="229">
        <v>0.27726835035848468</v>
      </c>
      <c r="U56" s="229">
        <v>0.26522075236710813</v>
      </c>
      <c r="V56" s="229">
        <v>0.32790645315590811</v>
      </c>
      <c r="W56" s="229">
        <v>0.3737185729103743</v>
      </c>
      <c r="X56" s="229">
        <v>0.23386922214242911</v>
      </c>
      <c r="Y56" s="229">
        <v>0.19529607697778681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10.11626318385651</v>
      </c>
      <c r="C58" s="329">
        <v>10.33745770635678</v>
      </c>
      <c r="D58" s="329">
        <v>10.778994034131991</v>
      </c>
      <c r="E58" s="329">
        <v>10.63644382890959</v>
      </c>
      <c r="F58" s="329">
        <v>9.8558505605429758</v>
      </c>
      <c r="G58" s="329">
        <v>8.5442252400516026</v>
      </c>
      <c r="H58" s="329">
        <v>8.9882144800027053</v>
      </c>
      <c r="I58" s="329">
        <v>8.3214454930567641</v>
      </c>
      <c r="J58" s="329">
        <v>5.2731312633369756</v>
      </c>
      <c r="K58" s="329">
        <v>6.6693064461742431</v>
      </c>
      <c r="L58" s="329">
        <v>5.3591077512500638</v>
      </c>
      <c r="M58" s="329">
        <v>4.9288601832271111</v>
      </c>
      <c r="N58" s="329">
        <v>5.1518127794970354</v>
      </c>
      <c r="O58" s="329">
        <v>5.0066076501842716</v>
      </c>
      <c r="P58" s="329">
        <v>4.8273503439331984</v>
      </c>
      <c r="Q58" s="329">
        <v>5.2561814969350076</v>
      </c>
      <c r="R58" s="329">
        <v>5.6090569313781007</v>
      </c>
      <c r="S58" s="329">
        <v>5.409481857046754</v>
      </c>
      <c r="T58" s="329">
        <v>5.3205899767962928</v>
      </c>
      <c r="U58" s="329">
        <v>5.0317024342927938</v>
      </c>
      <c r="V58" s="329">
        <v>4.3941751149973394</v>
      </c>
      <c r="W58" s="329">
        <v>5.1435603970264188</v>
      </c>
      <c r="X58" s="329">
        <v>5.0466145288652946</v>
      </c>
      <c r="Y58" s="329">
        <v>4.5320555869527821</v>
      </c>
      <c r="DA58" s="72" t="s">
        <v>2756</v>
      </c>
    </row>
    <row r="59" spans="1:105" ht="12" customHeight="1" x14ac:dyDescent="0.25">
      <c r="A59" s="132" t="s">
        <v>2757</v>
      </c>
      <c r="B59" s="316">
        <v>2.333587097818886</v>
      </c>
      <c r="C59" s="316">
        <v>2.3846115397925338</v>
      </c>
      <c r="D59" s="316">
        <v>2.4864637216692178</v>
      </c>
      <c r="E59" s="316">
        <v>2.4535806981997141</v>
      </c>
      <c r="F59" s="316">
        <v>2.2735159503181568</v>
      </c>
      <c r="G59" s="316">
        <v>1.9709544343271901</v>
      </c>
      <c r="H59" s="316">
        <v>2.0733724461058571</v>
      </c>
      <c r="I59" s="316">
        <v>1.919564317858875</v>
      </c>
      <c r="J59" s="316">
        <v>1.2163889825311509</v>
      </c>
      <c r="K59" s="316">
        <v>1.5384541891939461</v>
      </c>
      <c r="L59" s="316">
        <v>1.2362217626064991</v>
      </c>
      <c r="M59" s="316">
        <v>1.136973635569974</v>
      </c>
      <c r="N59" s="316">
        <v>1.1884036243538729</v>
      </c>
      <c r="O59" s="316">
        <v>1.15490817152282</v>
      </c>
      <c r="P59" s="316">
        <v>1.113557671891215</v>
      </c>
      <c r="Q59" s="316">
        <v>1.212479064860188</v>
      </c>
      <c r="R59" s="316">
        <v>1.293879236641772</v>
      </c>
      <c r="S59" s="316">
        <v>1.2478418995300731</v>
      </c>
      <c r="T59" s="316">
        <v>1.227336606114579</v>
      </c>
      <c r="U59" s="316">
        <v>1.1606969557165381</v>
      </c>
      <c r="V59" s="316">
        <v>1.013634201438947</v>
      </c>
      <c r="W59" s="316">
        <v>1.186499991272201</v>
      </c>
      <c r="X59" s="316">
        <v>1.1641368297948811</v>
      </c>
      <c r="Y59" s="316">
        <v>1.0454400258376091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0.99999999999999967</v>
      </c>
      <c r="E63" s="232">
        <f t="shared" si="1"/>
        <v>1</v>
      </c>
      <c r="F63" s="232">
        <f t="shared" si="1"/>
        <v>0.99999999999999989</v>
      </c>
      <c r="G63" s="232">
        <f t="shared" si="1"/>
        <v>1</v>
      </c>
      <c r="H63" s="232">
        <f t="shared" si="1"/>
        <v>0.99999999999999989</v>
      </c>
      <c r="I63" s="232">
        <f t="shared" si="1"/>
        <v>1</v>
      </c>
      <c r="J63" s="232">
        <f t="shared" si="1"/>
        <v>1.0000000000000002</v>
      </c>
      <c r="K63" s="232">
        <f t="shared" si="1"/>
        <v>1</v>
      </c>
      <c r="L63" s="232">
        <f t="shared" si="1"/>
        <v>1</v>
      </c>
      <c r="M63" s="232">
        <f t="shared" si="1"/>
        <v>1</v>
      </c>
      <c r="N63" s="232">
        <f t="shared" si="1"/>
        <v>1</v>
      </c>
      <c r="O63" s="232">
        <f t="shared" si="1"/>
        <v>0.99999999999999989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1.0000000000000004</v>
      </c>
      <c r="T63" s="232">
        <f t="shared" si="1"/>
        <v>0.99999999999999989</v>
      </c>
      <c r="U63" s="232">
        <f t="shared" si="1"/>
        <v>0.99999999999999978</v>
      </c>
      <c r="V63" s="232">
        <f t="shared" si="1"/>
        <v>1</v>
      </c>
      <c r="W63" s="232">
        <f t="shared" si="1"/>
        <v>1</v>
      </c>
      <c r="X63" s="232">
        <f t="shared" si="1"/>
        <v>0.99999999999999978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2.4859456710974257E-2</v>
      </c>
      <c r="C64" s="299">
        <f t="shared" si="2"/>
        <v>2.5036790349389298E-2</v>
      </c>
      <c r="D64" s="299">
        <f t="shared" si="2"/>
        <v>2.4491253548385588E-2</v>
      </c>
      <c r="E64" s="299">
        <f t="shared" si="2"/>
        <v>2.2974482613337344E-2</v>
      </c>
      <c r="F64" s="299">
        <f t="shared" si="2"/>
        <v>2.3406936653492992E-2</v>
      </c>
      <c r="G64" s="299">
        <f t="shared" si="2"/>
        <v>2.2030723517856805E-2</v>
      </c>
      <c r="H64" s="299">
        <f t="shared" si="2"/>
        <v>2.3334996539217296E-2</v>
      </c>
      <c r="I64" s="299">
        <f t="shared" si="2"/>
        <v>2.6915329094602671E-2</v>
      </c>
      <c r="J64" s="299">
        <f t="shared" si="2"/>
        <v>2.7551420376655457E-2</v>
      </c>
      <c r="K64" s="299">
        <f t="shared" si="2"/>
        <v>3.2968667630305544E-2</v>
      </c>
      <c r="L64" s="299">
        <f t="shared" si="2"/>
        <v>2.6748004614888271E-2</v>
      </c>
      <c r="M64" s="299">
        <f t="shared" si="2"/>
        <v>2.6810348270335658E-2</v>
      </c>
      <c r="N64" s="299">
        <f t="shared" si="2"/>
        <v>2.9233493987114726E-2</v>
      </c>
      <c r="O64" s="299">
        <f t="shared" si="2"/>
        <v>2.7969976660766786E-2</v>
      </c>
      <c r="P64" s="299">
        <f t="shared" si="2"/>
        <v>2.9016483429166778E-2</v>
      </c>
      <c r="Q64" s="299">
        <f t="shared" si="2"/>
        <v>2.8880515217221438E-2</v>
      </c>
      <c r="R64" s="299">
        <f t="shared" si="2"/>
        <v>2.7832191187818173E-2</v>
      </c>
      <c r="S64" s="299">
        <f t="shared" si="2"/>
        <v>2.949282353443522E-2</v>
      </c>
      <c r="T64" s="299">
        <f t="shared" si="2"/>
        <v>2.6869096701145446E-2</v>
      </c>
      <c r="U64" s="299">
        <f t="shared" si="2"/>
        <v>2.7755602254179064E-2</v>
      </c>
      <c r="V64" s="299">
        <f t="shared" si="2"/>
        <v>2.8718005378689224E-2</v>
      </c>
      <c r="W64" s="299">
        <f t="shared" si="2"/>
        <v>2.6855290596540914E-2</v>
      </c>
      <c r="X64" s="299">
        <f t="shared" si="2"/>
        <v>2.8047290758027237E-2</v>
      </c>
      <c r="Y64" s="299">
        <f t="shared" si="2"/>
        <v>2.979603906289912E-2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2.0397502942337855E-2</v>
      </c>
      <c r="C65" s="233">
        <f t="shared" si="3"/>
        <v>2.0543007466165584E-2</v>
      </c>
      <c r="D65" s="233">
        <f t="shared" si="3"/>
        <v>2.0095387526880479E-2</v>
      </c>
      <c r="E65" s="233">
        <f t="shared" si="3"/>
        <v>1.8850857528892179E-2</v>
      </c>
      <c r="F65" s="233">
        <f t="shared" si="3"/>
        <v>1.9205691613122456E-2</v>
      </c>
      <c r="G65" s="233">
        <f t="shared" si="3"/>
        <v>1.8076491091574803E-2</v>
      </c>
      <c r="H65" s="233">
        <f t="shared" si="3"/>
        <v>1.9146663827050082E-2</v>
      </c>
      <c r="I65" s="233">
        <f t="shared" si="3"/>
        <v>2.2084372590443206E-2</v>
      </c>
      <c r="J65" s="233">
        <f t="shared" si="3"/>
        <v>2.2606293642383962E-2</v>
      </c>
      <c r="K65" s="233">
        <f t="shared" si="3"/>
        <v>2.7051214465891722E-2</v>
      </c>
      <c r="L65" s="233">
        <f t="shared" si="3"/>
        <v>2.1947080709651921E-2</v>
      </c>
      <c r="M65" s="233">
        <f t="shared" si="3"/>
        <v>2.1998234478224122E-2</v>
      </c>
      <c r="N65" s="233">
        <f t="shared" si="3"/>
        <v>2.3986456604812086E-2</v>
      </c>
      <c r="O65" s="233">
        <f t="shared" si="3"/>
        <v>2.2949724439603521E-2</v>
      </c>
      <c r="P65" s="233">
        <f t="shared" si="3"/>
        <v>2.3808396659829152E-2</v>
      </c>
      <c r="Q65" s="233">
        <f t="shared" si="3"/>
        <v>2.3696832998745799E-2</v>
      </c>
      <c r="R65" s="233">
        <f t="shared" si="3"/>
        <v>2.2836669692568763E-2</v>
      </c>
      <c r="S65" s="233">
        <f t="shared" si="3"/>
        <v>2.4199239823126335E-2</v>
      </c>
      <c r="T65" s="233">
        <f t="shared" si="3"/>
        <v>2.2046438318888573E-2</v>
      </c>
      <c r="U65" s="233">
        <f t="shared" si="3"/>
        <v>2.2773827490608464E-2</v>
      </c>
      <c r="V65" s="233">
        <f t="shared" si="3"/>
        <v>2.3563491592770644E-2</v>
      </c>
      <c r="W65" s="233">
        <f t="shared" si="3"/>
        <v>2.2035110233059214E-2</v>
      </c>
      <c r="X65" s="233">
        <f t="shared" si="3"/>
        <v>2.301316164761209E-2</v>
      </c>
      <c r="Y65" s="233">
        <f t="shared" si="3"/>
        <v>2.4448032051609531E-2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1.4660705239805338E-2</v>
      </c>
      <c r="C66" s="233">
        <f t="shared" si="4"/>
        <v>1.4765286616306515E-2</v>
      </c>
      <c r="D66" s="233">
        <f t="shared" si="4"/>
        <v>1.444355978494534E-2</v>
      </c>
      <c r="E66" s="233">
        <f t="shared" si="4"/>
        <v>1.3549053848891242E-2</v>
      </c>
      <c r="F66" s="233">
        <f t="shared" si="4"/>
        <v>1.3804090846931759E-2</v>
      </c>
      <c r="G66" s="233">
        <f t="shared" si="4"/>
        <v>1.2992477972069396E-2</v>
      </c>
      <c r="H66" s="233">
        <f t="shared" si="4"/>
        <v>1.3761664625692246E-2</v>
      </c>
      <c r="I66" s="233">
        <f t="shared" si="4"/>
        <v>1.5873142799381058E-2</v>
      </c>
      <c r="J66" s="233">
        <f t="shared" si="4"/>
        <v>1.6248273555463478E-2</v>
      </c>
      <c r="K66" s="233">
        <f t="shared" si="4"/>
        <v>1.9443060397359678E-2</v>
      </c>
      <c r="L66" s="233">
        <f t="shared" si="4"/>
        <v>1.5774464260062321E-2</v>
      </c>
      <c r="M66" s="233">
        <f t="shared" si="4"/>
        <v>1.5811231031223592E-2</v>
      </c>
      <c r="N66" s="233">
        <f t="shared" si="4"/>
        <v>1.7240265684708687E-2</v>
      </c>
      <c r="O66" s="233">
        <f t="shared" si="4"/>
        <v>1.6495114440965027E-2</v>
      </c>
      <c r="P66" s="233">
        <f t="shared" si="4"/>
        <v>1.7112285099252209E-2</v>
      </c>
      <c r="Q66" s="233">
        <f t="shared" si="4"/>
        <v>1.7032098717848533E-2</v>
      </c>
      <c r="R66" s="233">
        <f t="shared" si="4"/>
        <v>1.6413856341533802E-2</v>
      </c>
      <c r="S66" s="233">
        <f t="shared" si="4"/>
        <v>1.7393203622872055E-2</v>
      </c>
      <c r="T66" s="233">
        <f t="shared" si="4"/>
        <v>1.5845877541701168E-2</v>
      </c>
      <c r="U66" s="233">
        <f t="shared" si="4"/>
        <v>1.6368688508874837E-2</v>
      </c>
      <c r="V66" s="233">
        <f t="shared" si="4"/>
        <v>1.6936259582303905E-2</v>
      </c>
      <c r="W66" s="233">
        <f t="shared" si="4"/>
        <v>1.5837735480011311E-2</v>
      </c>
      <c r="X66" s="233">
        <f t="shared" si="4"/>
        <v>1.6540709934221191E-2</v>
      </c>
      <c r="Y66" s="233">
        <f t="shared" si="4"/>
        <v>1.7572023037094354E-2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2.8683988512662618E-2</v>
      </c>
      <c r="C67" s="233">
        <f t="shared" si="5"/>
        <v>2.8888604249295353E-2</v>
      </c>
      <c r="D67" s="233">
        <f t="shared" si="5"/>
        <v>2.8259138709675665E-2</v>
      </c>
      <c r="E67" s="233">
        <f t="shared" si="5"/>
        <v>2.6509018400004625E-2</v>
      </c>
      <c r="F67" s="233">
        <f t="shared" si="5"/>
        <v>2.7008003830953444E-2</v>
      </c>
      <c r="G67" s="233">
        <f t="shared" si="5"/>
        <v>2.5420065597527079E-2</v>
      </c>
      <c r="H67" s="233">
        <f t="shared" si="5"/>
        <v>2.6924996006789187E-2</v>
      </c>
      <c r="I67" s="233">
        <f t="shared" si="5"/>
        <v>3.1056148955310756E-2</v>
      </c>
      <c r="J67" s="233">
        <f t="shared" si="5"/>
        <v>3.1790100434602439E-2</v>
      </c>
      <c r="K67" s="233">
        <f t="shared" si="5"/>
        <v>3.8040770342660214E-2</v>
      </c>
      <c r="L67" s="233">
        <f t="shared" si="5"/>
        <v>3.0863082247948023E-2</v>
      </c>
      <c r="M67" s="233">
        <f t="shared" si="5"/>
        <v>3.0935017235002686E-2</v>
      </c>
      <c r="N67" s="233">
        <f t="shared" si="5"/>
        <v>3.3730954600516977E-2</v>
      </c>
      <c r="O67" s="233">
        <f t="shared" si="5"/>
        <v>3.2273049993192443E-2</v>
      </c>
      <c r="P67" s="233">
        <f t="shared" si="5"/>
        <v>3.3480557802884739E-2</v>
      </c>
      <c r="Q67" s="233">
        <f t="shared" si="5"/>
        <v>3.3323671404486263E-2</v>
      </c>
      <c r="R67" s="233">
        <f t="shared" si="5"/>
        <v>3.2114066755174836E-2</v>
      </c>
      <c r="S67" s="233">
        <f t="shared" si="5"/>
        <v>3.4030181001271413E-2</v>
      </c>
      <c r="T67" s="233">
        <f t="shared" si="5"/>
        <v>3.1002803885937052E-2</v>
      </c>
      <c r="U67" s="233">
        <f t="shared" si="5"/>
        <v>3.2025694908668127E-2</v>
      </c>
      <c r="V67" s="233">
        <f t="shared" si="5"/>
        <v>3.3136160052333725E-2</v>
      </c>
      <c r="W67" s="233">
        <f t="shared" si="5"/>
        <v>3.0986873765239519E-2</v>
      </c>
      <c r="X67" s="233">
        <f t="shared" si="5"/>
        <v>3.2362258566954495E-2</v>
      </c>
      <c r="Y67" s="233">
        <f t="shared" si="5"/>
        <v>3.4380045072575909E-2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7.7798691687247193E-2</v>
      </c>
      <c r="C68" s="300">
        <f t="shared" si="6"/>
        <v>8.4039410594088537E-2</v>
      </c>
      <c r="D68" s="300">
        <f t="shared" si="6"/>
        <v>8.6597170210567009E-2</v>
      </c>
      <c r="E68" s="300">
        <f t="shared" si="6"/>
        <v>9.0447225353003077E-2</v>
      </c>
      <c r="F68" s="300">
        <f t="shared" si="6"/>
        <v>9.0541182512198587E-2</v>
      </c>
      <c r="G68" s="300">
        <f t="shared" si="6"/>
        <v>9.4325577209535022E-2</v>
      </c>
      <c r="H68" s="300">
        <f t="shared" si="6"/>
        <v>9.1655642191640962E-2</v>
      </c>
      <c r="I68" s="300">
        <f t="shared" si="6"/>
        <v>8.779431870860567E-2</v>
      </c>
      <c r="J68" s="300">
        <f t="shared" si="6"/>
        <v>8.4314866768922303E-2</v>
      </c>
      <c r="K68" s="300">
        <f t="shared" si="6"/>
        <v>7.7412660386158516E-2</v>
      </c>
      <c r="L68" s="300">
        <f t="shared" si="6"/>
        <v>8.6321182869901661E-2</v>
      </c>
      <c r="M68" s="300">
        <f t="shared" si="6"/>
        <v>8.714100957774247E-2</v>
      </c>
      <c r="N68" s="300">
        <f t="shared" si="6"/>
        <v>8.2650064776361928E-2</v>
      </c>
      <c r="O68" s="300">
        <f t="shared" si="6"/>
        <v>8.4635328339188506E-2</v>
      </c>
      <c r="P68" s="300">
        <f t="shared" si="6"/>
        <v>8.3471773320382442E-2</v>
      </c>
      <c r="Q68" s="300">
        <f t="shared" si="6"/>
        <v>8.2971108864545437E-2</v>
      </c>
      <c r="R68" s="300">
        <f t="shared" si="6"/>
        <v>8.4614612695577837E-2</v>
      </c>
      <c r="S68" s="300">
        <f t="shared" si="6"/>
        <v>8.1449776707029437E-2</v>
      </c>
      <c r="T68" s="300">
        <f t="shared" si="6"/>
        <v>8.6421048646759743E-2</v>
      </c>
      <c r="U68" s="300">
        <f t="shared" si="6"/>
        <v>8.4571843743389802E-2</v>
      </c>
      <c r="V68" s="300">
        <f t="shared" si="6"/>
        <v>8.1074955874096202E-2</v>
      </c>
      <c r="W68" s="300">
        <f t="shared" si="6"/>
        <v>8.577592333198393E-2</v>
      </c>
      <c r="X68" s="300">
        <f t="shared" si="6"/>
        <v>8.5231312393479863E-2</v>
      </c>
      <c r="Y68" s="300">
        <f t="shared" si="6"/>
        <v>8.2043497316558481E-2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4.7221324754926935E-2</v>
      </c>
      <c r="C69" s="301">
        <f t="shared" si="7"/>
        <v>4.6263521315868514E-2</v>
      </c>
      <c r="D69" s="301">
        <f t="shared" si="7"/>
        <v>4.6637133837537911E-2</v>
      </c>
      <c r="E69" s="301">
        <f t="shared" si="7"/>
        <v>4.8104475144975394E-2</v>
      </c>
      <c r="F69" s="301">
        <f t="shared" si="7"/>
        <v>4.7512222739638829E-2</v>
      </c>
      <c r="G69" s="301">
        <f t="shared" si="7"/>
        <v>4.8807818864494763E-2</v>
      </c>
      <c r="H69" s="301">
        <f t="shared" si="7"/>
        <v>4.7458339327218109E-2</v>
      </c>
      <c r="I69" s="301">
        <f t="shared" si="7"/>
        <v>4.3363937257447985E-2</v>
      </c>
      <c r="J69" s="301">
        <f t="shared" si="7"/>
        <v>4.3017016865613676E-2</v>
      </c>
      <c r="K69" s="301">
        <f t="shared" si="7"/>
        <v>3.7118079670690161E-2</v>
      </c>
      <c r="L69" s="301">
        <f t="shared" si="7"/>
        <v>4.3781108956670249E-2</v>
      </c>
      <c r="M69" s="301">
        <f t="shared" si="7"/>
        <v>4.3594165303050193E-2</v>
      </c>
      <c r="N69" s="301">
        <f t="shared" si="7"/>
        <v>4.1124577136139095E-2</v>
      </c>
      <c r="O69" s="301">
        <f t="shared" si="7"/>
        <v>4.2438528097952795E-2</v>
      </c>
      <c r="P69" s="301">
        <f t="shared" si="7"/>
        <v>4.129139085289385E-2</v>
      </c>
      <c r="Q69" s="301">
        <f t="shared" si="7"/>
        <v>4.1530106375149707E-2</v>
      </c>
      <c r="R69" s="301">
        <f t="shared" si="7"/>
        <v>4.2648149822007E-2</v>
      </c>
      <c r="S69" s="301">
        <f t="shared" si="7"/>
        <v>4.0922039389417415E-2</v>
      </c>
      <c r="T69" s="301">
        <f t="shared" si="7"/>
        <v>4.3611520857581972E-2</v>
      </c>
      <c r="U69" s="301">
        <f t="shared" si="7"/>
        <v>4.2722745846240508E-2</v>
      </c>
      <c r="V69" s="301">
        <f t="shared" si="7"/>
        <v>4.197121544314622E-2</v>
      </c>
      <c r="W69" s="301">
        <f t="shared" si="7"/>
        <v>4.3737286059116344E-2</v>
      </c>
      <c r="X69" s="301">
        <f t="shared" si="7"/>
        <v>4.2307414199851789E-2</v>
      </c>
      <c r="Y69" s="301">
        <f t="shared" si="7"/>
        <v>4.0498668511883058E-2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0.40138126041687899</v>
      </c>
      <c r="C70" s="301">
        <f t="shared" si="8"/>
        <v>0.39323993118488237</v>
      </c>
      <c r="D70" s="301">
        <f t="shared" si="8"/>
        <v>0.39641563761907206</v>
      </c>
      <c r="E70" s="301">
        <f t="shared" si="8"/>
        <v>0.40888803873229113</v>
      </c>
      <c r="F70" s="301">
        <f t="shared" si="8"/>
        <v>0.40385389328693005</v>
      </c>
      <c r="G70" s="301">
        <f t="shared" si="8"/>
        <v>0.4148664603482054</v>
      </c>
      <c r="H70" s="301">
        <f t="shared" si="8"/>
        <v>0.40339588428135414</v>
      </c>
      <c r="I70" s="301">
        <f t="shared" si="8"/>
        <v>0.36859346668830806</v>
      </c>
      <c r="J70" s="301">
        <f t="shared" si="8"/>
        <v>0.36564464335771646</v>
      </c>
      <c r="K70" s="301">
        <f t="shared" si="8"/>
        <v>0.31550367720086647</v>
      </c>
      <c r="L70" s="301">
        <f t="shared" si="8"/>
        <v>0.3721394261316972</v>
      </c>
      <c r="M70" s="301">
        <f t="shared" si="8"/>
        <v>0.37055040507592651</v>
      </c>
      <c r="N70" s="301">
        <f t="shared" si="8"/>
        <v>0.34955890565718239</v>
      </c>
      <c r="O70" s="301">
        <f t="shared" si="8"/>
        <v>0.36072748883259881</v>
      </c>
      <c r="P70" s="301">
        <f t="shared" si="8"/>
        <v>0.35097682224959786</v>
      </c>
      <c r="Q70" s="301">
        <f t="shared" si="8"/>
        <v>0.35300590418877259</v>
      </c>
      <c r="R70" s="301">
        <f t="shared" si="8"/>
        <v>0.36250927348705986</v>
      </c>
      <c r="S70" s="301">
        <f t="shared" si="8"/>
        <v>0.34783733481004819</v>
      </c>
      <c r="T70" s="301">
        <f t="shared" si="8"/>
        <v>0.37069792728944673</v>
      </c>
      <c r="U70" s="301">
        <f t="shared" si="8"/>
        <v>0.36314333969304408</v>
      </c>
      <c r="V70" s="301">
        <f t="shared" si="8"/>
        <v>0.35675533126674269</v>
      </c>
      <c r="W70" s="301">
        <f t="shared" si="8"/>
        <v>0.37176693150248902</v>
      </c>
      <c r="X70" s="301">
        <f t="shared" si="8"/>
        <v>0.35961302069874002</v>
      </c>
      <c r="Y70" s="301">
        <f t="shared" si="8"/>
        <v>0.34423868235100613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9.0513919306624238E-2</v>
      </c>
      <c r="C71" s="301">
        <f t="shared" si="9"/>
        <v>9.1159595631109772E-2</v>
      </c>
      <c r="D71" s="301">
        <f t="shared" si="9"/>
        <v>8.9173282150532121E-2</v>
      </c>
      <c r="E71" s="301">
        <f t="shared" si="9"/>
        <v>8.3650680284459045E-2</v>
      </c>
      <c r="F71" s="301">
        <f t="shared" si="9"/>
        <v>8.5225256533230889E-2</v>
      </c>
      <c r="G71" s="301">
        <f t="shared" si="9"/>
        <v>8.0214429218863195E-2</v>
      </c>
      <c r="H71" s="301">
        <f t="shared" si="9"/>
        <v>8.4963320732534722E-2</v>
      </c>
      <c r="I71" s="301">
        <f t="shared" si="9"/>
        <v>9.7999403370091748E-2</v>
      </c>
      <c r="J71" s="301">
        <f t="shared" si="9"/>
        <v>0.10031542803807883</v>
      </c>
      <c r="K71" s="301">
        <f t="shared" si="9"/>
        <v>0.12003976419239447</v>
      </c>
      <c r="L71" s="301">
        <f t="shared" si="9"/>
        <v>9.7390170649080399E-2</v>
      </c>
      <c r="M71" s="301">
        <f t="shared" si="9"/>
        <v>9.761716549711956E-2</v>
      </c>
      <c r="N71" s="301">
        <f t="shared" si="9"/>
        <v>0.10643990118385363</v>
      </c>
      <c r="O71" s="301">
        <f t="shared" si="9"/>
        <v>0.10183940220074059</v>
      </c>
      <c r="P71" s="301">
        <f t="shared" si="9"/>
        <v>0.10564976017799188</v>
      </c>
      <c r="Q71" s="301">
        <f t="shared" si="9"/>
        <v>0.10515469643193445</v>
      </c>
      <c r="R71" s="301">
        <f t="shared" si="9"/>
        <v>0.10133772176077388</v>
      </c>
      <c r="S71" s="301">
        <f t="shared" si="9"/>
        <v>0.1073841267151231</v>
      </c>
      <c r="T71" s="301">
        <f t="shared" si="9"/>
        <v>9.7831070040068038E-2</v>
      </c>
      <c r="U71" s="301">
        <f t="shared" si="9"/>
        <v>0.10105885948957503</v>
      </c>
      <c r="V71" s="301">
        <f t="shared" si="9"/>
        <v>0.10456299394291974</v>
      </c>
      <c r="W71" s="301">
        <f t="shared" si="9"/>
        <v>9.7780801659200264E-2</v>
      </c>
      <c r="X71" s="301">
        <f t="shared" si="9"/>
        <v>0.10212090481127861</v>
      </c>
      <c r="Y71" s="301">
        <f t="shared" si="9"/>
        <v>0.10848814222901731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0.26126834534169363</v>
      </c>
      <c r="C72" s="301">
        <f t="shared" si="10"/>
        <v>0.26261211142559199</v>
      </c>
      <c r="D72" s="301">
        <f t="shared" si="10"/>
        <v>0.26116458902969214</v>
      </c>
      <c r="E72" s="301">
        <f t="shared" si="10"/>
        <v>0.25632988334242301</v>
      </c>
      <c r="F72" s="301">
        <f t="shared" si="10"/>
        <v>0.25816863391049905</v>
      </c>
      <c r="G72" s="301">
        <f t="shared" si="10"/>
        <v>0.25383063118160681</v>
      </c>
      <c r="H72" s="301">
        <f t="shared" si="10"/>
        <v>0.25818052382809281</v>
      </c>
      <c r="I72" s="301">
        <f t="shared" si="10"/>
        <v>0.27035821732975163</v>
      </c>
      <c r="J72" s="301">
        <f t="shared" si="10"/>
        <v>0.27170041001824974</v>
      </c>
      <c r="K72" s="301">
        <f t="shared" si="10"/>
        <v>0.28837255619836594</v>
      </c>
      <c r="L72" s="301">
        <f t="shared" si="10"/>
        <v>0.2692973791633424</v>
      </c>
      <c r="M72" s="301">
        <f t="shared" si="10"/>
        <v>0.26972102556346955</v>
      </c>
      <c r="N72" s="301">
        <f t="shared" si="10"/>
        <v>0.27697640912634919</v>
      </c>
      <c r="O72" s="301">
        <f t="shared" si="10"/>
        <v>0.27330060557075531</v>
      </c>
      <c r="P72" s="301">
        <f t="shared" si="10"/>
        <v>0.27642350771330598</v>
      </c>
      <c r="Q72" s="301">
        <f t="shared" si="10"/>
        <v>0.27581771069935129</v>
      </c>
      <c r="R72" s="301">
        <f t="shared" si="10"/>
        <v>0.27250677247463884</v>
      </c>
      <c r="S72" s="301">
        <f t="shared" si="10"/>
        <v>0.27788581205909324</v>
      </c>
      <c r="T72" s="301">
        <f t="shared" si="10"/>
        <v>0.26977432477134489</v>
      </c>
      <c r="U72" s="301">
        <f t="shared" si="10"/>
        <v>0.27249504301860628</v>
      </c>
      <c r="V72" s="301">
        <f t="shared" si="10"/>
        <v>0.27491136171581187</v>
      </c>
      <c r="W72" s="301">
        <f t="shared" si="10"/>
        <v>0.26934260180878788</v>
      </c>
      <c r="X72" s="301">
        <f t="shared" si="10"/>
        <v>0.27328984593597155</v>
      </c>
      <c r="Y72" s="301">
        <f t="shared" si="10"/>
        <v>0.27872428072573147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6.6910430545060268E-2</v>
      </c>
      <c r="C73" s="302">
        <f t="shared" si="11"/>
        <v>6.8248719160320853E-2</v>
      </c>
      <c r="D73" s="302">
        <f t="shared" si="11"/>
        <v>6.9562481379255595E-2</v>
      </c>
      <c r="E73" s="302">
        <f t="shared" si="11"/>
        <v>7.1947903157254842E-2</v>
      </c>
      <c r="F73" s="302">
        <f t="shared" si="11"/>
        <v>7.1913571838884915E-2</v>
      </c>
      <c r="G73" s="302">
        <f t="shared" si="11"/>
        <v>7.4164766366356272E-2</v>
      </c>
      <c r="H73" s="302">
        <f t="shared" si="11"/>
        <v>7.2399621855306212E-2</v>
      </c>
      <c r="I73" s="302">
        <f t="shared" si="11"/>
        <v>6.8207027248388993E-2</v>
      </c>
      <c r="J73" s="302">
        <f t="shared" si="11"/>
        <v>6.6234962952364848E-2</v>
      </c>
      <c r="K73" s="302">
        <f t="shared" si="11"/>
        <v>5.7822061725836107E-2</v>
      </c>
      <c r="L73" s="302">
        <f t="shared" si="11"/>
        <v>6.76703663412173E-2</v>
      </c>
      <c r="M73" s="302">
        <f t="shared" si="11"/>
        <v>6.7932318511882986E-2</v>
      </c>
      <c r="N73" s="302">
        <f t="shared" si="11"/>
        <v>6.3786823003123702E-2</v>
      </c>
      <c r="O73" s="302">
        <f t="shared" si="11"/>
        <v>6.6027892621452894E-2</v>
      </c>
      <c r="P73" s="302">
        <f t="shared" si="11"/>
        <v>6.4312934182648593E-2</v>
      </c>
      <c r="Q73" s="302">
        <f t="shared" si="11"/>
        <v>6.4240048991198645E-2</v>
      </c>
      <c r="R73" s="302">
        <f t="shared" si="11"/>
        <v>6.5808530493154063E-2</v>
      </c>
      <c r="S73" s="302">
        <f t="shared" si="11"/>
        <v>6.3410203084555139E-2</v>
      </c>
      <c r="T73" s="302">
        <f t="shared" si="11"/>
        <v>6.7626828241705905E-2</v>
      </c>
      <c r="U73" s="302">
        <f t="shared" si="11"/>
        <v>6.6160842838102252E-2</v>
      </c>
      <c r="V73" s="302">
        <f t="shared" si="11"/>
        <v>6.3804457182113361E-2</v>
      </c>
      <c r="W73" s="302">
        <f t="shared" si="11"/>
        <v>6.7140922092933611E-2</v>
      </c>
      <c r="X73" s="302">
        <f t="shared" si="11"/>
        <v>6.5709176696362726E-2</v>
      </c>
      <c r="Y73" s="302">
        <f t="shared" si="11"/>
        <v>6.294401217298963E-2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5.0369413071922081E-2</v>
      </c>
      <c r="C74" s="302">
        <f t="shared" si="12"/>
        <v>4.9347756070259756E-2</v>
      </c>
      <c r="D74" s="302">
        <f t="shared" si="12"/>
        <v>4.974627609337378E-2</v>
      </c>
      <c r="E74" s="302">
        <f t="shared" si="12"/>
        <v>5.1311440154640425E-2</v>
      </c>
      <c r="F74" s="302">
        <f t="shared" si="12"/>
        <v>5.0679704255614758E-2</v>
      </c>
      <c r="G74" s="302">
        <f t="shared" si="12"/>
        <v>5.2061673455461088E-2</v>
      </c>
      <c r="H74" s="302">
        <f t="shared" si="12"/>
        <v>5.0622228615699351E-2</v>
      </c>
      <c r="I74" s="302">
        <f t="shared" si="12"/>
        <v>4.6254866407944531E-2</v>
      </c>
      <c r="J74" s="302">
        <f t="shared" si="12"/>
        <v>4.5884817989987947E-2</v>
      </c>
      <c r="K74" s="302">
        <f t="shared" si="12"/>
        <v>3.959261831540286E-2</v>
      </c>
      <c r="L74" s="302">
        <f t="shared" si="12"/>
        <v>4.6699849553781606E-2</v>
      </c>
      <c r="M74" s="302">
        <f t="shared" si="12"/>
        <v>4.6500442989920197E-2</v>
      </c>
      <c r="N74" s="302">
        <f t="shared" si="12"/>
        <v>4.3866215611881712E-2</v>
      </c>
      <c r="O74" s="302">
        <f t="shared" si="12"/>
        <v>4.5267763304483032E-2</v>
      </c>
      <c r="P74" s="302">
        <f t="shared" si="12"/>
        <v>4.4044150243086791E-2</v>
      </c>
      <c r="Q74" s="302">
        <f t="shared" si="12"/>
        <v>4.4298780133493053E-2</v>
      </c>
      <c r="R74" s="302">
        <f t="shared" si="12"/>
        <v>4.5491359810140845E-2</v>
      </c>
      <c r="S74" s="302">
        <f t="shared" si="12"/>
        <v>4.365017534871192E-2</v>
      </c>
      <c r="T74" s="302">
        <f t="shared" si="12"/>
        <v>4.6518955581420773E-2</v>
      </c>
      <c r="U74" s="302">
        <f t="shared" si="12"/>
        <v>4.5570928902656523E-2</v>
      </c>
      <c r="V74" s="302">
        <f t="shared" si="12"/>
        <v>4.4769296472689304E-2</v>
      </c>
      <c r="W74" s="302">
        <f t="shared" si="12"/>
        <v>4.6653105129724093E-2</v>
      </c>
      <c r="X74" s="302">
        <f t="shared" si="12"/>
        <v>4.5127908479841897E-2</v>
      </c>
      <c r="Y74" s="302">
        <f t="shared" si="12"/>
        <v>4.3198579746008596E-2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0.14398850172471128</v>
      </c>
      <c r="C76" s="302">
        <f t="shared" si="14"/>
        <v>0.14501563619501134</v>
      </c>
      <c r="D76" s="302">
        <f t="shared" si="14"/>
        <v>0.1418558315570628</v>
      </c>
      <c r="E76" s="302">
        <f t="shared" si="14"/>
        <v>0.13307054003052782</v>
      </c>
      <c r="F76" s="302">
        <f t="shared" si="14"/>
        <v>0.13557535781599939</v>
      </c>
      <c r="G76" s="302">
        <f t="shared" si="14"/>
        <v>0.12760419135978945</v>
      </c>
      <c r="H76" s="302">
        <f t="shared" si="14"/>
        <v>0.13515867335708723</v>
      </c>
      <c r="I76" s="302">
        <f t="shared" si="14"/>
        <v>0.15589632367341807</v>
      </c>
      <c r="J76" s="302">
        <f t="shared" si="14"/>
        <v>0.15958062907589696</v>
      </c>
      <c r="K76" s="302">
        <f t="shared" si="14"/>
        <v>0.19095787615712692</v>
      </c>
      <c r="L76" s="302">
        <f t="shared" si="14"/>
        <v>0.15492716326834349</v>
      </c>
      <c r="M76" s="302">
        <f t="shared" si="14"/>
        <v>0.15528826406166638</v>
      </c>
      <c r="N76" s="302">
        <f t="shared" si="14"/>
        <v>0.16932337051134377</v>
      </c>
      <c r="O76" s="302">
        <f t="shared" si="14"/>
        <v>0.16200494964481937</v>
      </c>
      <c r="P76" s="302">
        <f t="shared" si="14"/>
        <v>0.1680664232875706</v>
      </c>
      <c r="Q76" s="302">
        <f t="shared" si="14"/>
        <v>0.16727888157465959</v>
      </c>
      <c r="R76" s="302">
        <f t="shared" si="14"/>
        <v>0.16120688217134393</v>
      </c>
      <c r="S76" s="302">
        <f t="shared" si="14"/>
        <v>0.17082543362582617</v>
      </c>
      <c r="T76" s="302">
        <f t="shared" si="14"/>
        <v>0.15562854094821821</v>
      </c>
      <c r="U76" s="302">
        <f t="shared" si="14"/>
        <v>0.16076327127784754</v>
      </c>
      <c r="V76" s="302">
        <f t="shared" si="14"/>
        <v>0.16633760806100922</v>
      </c>
      <c r="W76" s="302">
        <f t="shared" si="14"/>
        <v>0.15554857458613019</v>
      </c>
      <c r="X76" s="302">
        <f t="shared" si="14"/>
        <v>0.16245276075976689</v>
      </c>
      <c r="Y76" s="302">
        <f t="shared" si="14"/>
        <v>0.17258168880673325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3.321480508684882E-2</v>
      </c>
      <c r="C77" s="235">
        <f t="shared" si="15"/>
        <v>3.3451741167302144E-2</v>
      </c>
      <c r="D77" s="235">
        <f t="shared" si="15"/>
        <v>3.2722847582711344E-2</v>
      </c>
      <c r="E77" s="235">
        <f t="shared" si="15"/>
        <v>3.069628475172298E-2</v>
      </c>
      <c r="F77" s="235">
        <f t="shared" si="15"/>
        <v>3.1274088073001881E-2</v>
      </c>
      <c r="G77" s="235">
        <f t="shared" si="15"/>
        <v>2.9435324998266711E-2</v>
      </c>
      <c r="H77" s="235">
        <f t="shared" si="15"/>
        <v>3.117796864041034E-2</v>
      </c>
      <c r="I77" s="235">
        <f t="shared" si="15"/>
        <v>3.596166320605735E-2</v>
      </c>
      <c r="J77" s="235">
        <f t="shared" si="15"/>
        <v>3.6811546942313755E-2</v>
      </c>
      <c r="K77" s="235">
        <f t="shared" si="15"/>
        <v>4.4049549515307332E-2</v>
      </c>
      <c r="L77" s="235">
        <f t="shared" si="15"/>
        <v>3.5738100396757566E-2</v>
      </c>
      <c r="M77" s="235">
        <f t="shared" si="15"/>
        <v>3.5821397967905698E-2</v>
      </c>
      <c r="N77" s="235">
        <f t="shared" si="15"/>
        <v>3.9058971242961184E-2</v>
      </c>
      <c r="O77" s="235">
        <f t="shared" si="15"/>
        <v>3.7370781424236124E-2</v>
      </c>
      <c r="P77" s="235">
        <f t="shared" si="15"/>
        <v>3.8769022694695149E-2</v>
      </c>
      <c r="Q77" s="235">
        <f t="shared" si="15"/>
        <v>3.8587355101944505E-2</v>
      </c>
      <c r="R77" s="235">
        <f t="shared" si="15"/>
        <v>3.7186685782847201E-2</v>
      </c>
      <c r="S77" s="235">
        <f t="shared" si="15"/>
        <v>3.9405462337583914E-2</v>
      </c>
      <c r="T77" s="235">
        <f t="shared" si="15"/>
        <v>3.5899891947126256E-2</v>
      </c>
      <c r="U77" s="235">
        <f t="shared" si="15"/>
        <v>3.7084355046813469E-2</v>
      </c>
      <c r="V77" s="235">
        <f t="shared" si="15"/>
        <v>3.8370225151185794E-2</v>
      </c>
      <c r="W77" s="235">
        <f t="shared" si="15"/>
        <v>3.5881445563571715E-2</v>
      </c>
      <c r="X77" s="235">
        <f t="shared" si="15"/>
        <v>3.7474081053863122E-2</v>
      </c>
      <c r="Y77" s="235">
        <f t="shared" si="15"/>
        <v>3.9810589641624622E-2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82.290019057455098</v>
      </c>
      <c r="C81" s="322">
        <f t="shared" si="16"/>
        <v>81.214267110169686</v>
      </c>
      <c r="D81" s="322">
        <f t="shared" si="16"/>
        <v>84.41655924982264</v>
      </c>
      <c r="E81" s="322">
        <f t="shared" si="16"/>
        <v>88.086890818019711</v>
      </c>
      <c r="F81" s="322">
        <f t="shared" si="16"/>
        <v>86.063464907372776</v>
      </c>
      <c r="G81" s="322">
        <f t="shared" si="16"/>
        <v>74.422734224133748</v>
      </c>
      <c r="H81" s="322">
        <f t="shared" si="16"/>
        <v>69.184207572026438</v>
      </c>
      <c r="I81" s="322">
        <f t="shared" si="16"/>
        <v>62.686046444090913</v>
      </c>
      <c r="J81" s="322">
        <f t="shared" si="16"/>
        <v>58.778615280905818</v>
      </c>
      <c r="K81" s="322">
        <f t="shared" si="16"/>
        <v>58.584497493210392</v>
      </c>
      <c r="L81" s="322">
        <f t="shared" si="16"/>
        <v>54.97213071226588</v>
      </c>
      <c r="M81" s="322">
        <f t="shared" si="16"/>
        <v>48.836122411789248</v>
      </c>
      <c r="N81" s="322">
        <f t="shared" si="16"/>
        <v>49.677746196368751</v>
      </c>
      <c r="O81" s="322">
        <f t="shared" si="16"/>
        <v>48.506780718545919</v>
      </c>
      <c r="P81" s="322">
        <f t="shared" si="16"/>
        <v>45.65608774184809</v>
      </c>
      <c r="Q81" s="322">
        <f t="shared" si="16"/>
        <v>45.316254286959342</v>
      </c>
      <c r="R81" s="322">
        <f t="shared" si="16"/>
        <v>44.782117550659216</v>
      </c>
      <c r="S81" s="322">
        <f t="shared" si="16"/>
        <v>44.567239448558659</v>
      </c>
      <c r="T81" s="322">
        <f t="shared" si="16"/>
        <v>44.653240672446984</v>
      </c>
      <c r="U81" s="322">
        <f t="shared" si="16"/>
        <v>44.271085391808953</v>
      </c>
      <c r="V81" s="322">
        <f t="shared" si="16"/>
        <v>46.388642436553589</v>
      </c>
      <c r="W81" s="322">
        <f t="shared" si="16"/>
        <v>44.934769899421795</v>
      </c>
      <c r="X81" s="322">
        <f t="shared" si="16"/>
        <v>41.075085611101791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2.0456851665040516</v>
      </c>
      <c r="C82" s="334">
        <f>IF(C$6=0,0,C$6/TEL!C$5*1000)</f>
        <v>2.0333445790166209</v>
      </c>
      <c r="D82" s="334">
        <f>IF(D$6=0,0,D$6/TEL!D$5*1000)</f>
        <v>2.0674673562697214</v>
      </c>
      <c r="E82" s="334">
        <f>IF(E$6=0,0,E$6/TEL!E$5*1000)</f>
        <v>2.0237507415615386</v>
      </c>
      <c r="F82" s="334">
        <f>IF(F$6=0,0,F$6/TEL!F$5*1000)</f>
        <v>2.014482071266992</v>
      </c>
      <c r="G82" s="334">
        <f>IF(G$6=0,0,G$6/TEL!G$5*1000)</f>
        <v>1.6395866811348294</v>
      </c>
      <c r="H82" s="334">
        <f>IF(H$6=0,0,H$6/TEL!H$5*1000)</f>
        <v>1.6144132442617281</v>
      </c>
      <c r="I82" s="334">
        <f>IF(I$6=0,0,I$6/TEL!I$5*1000)</f>
        <v>1.6872155696822544</v>
      </c>
      <c r="J82" s="334">
        <f>IF(J$6=0,0,J$6/TEL!J$5*1000)</f>
        <v>1.6194343387619403</v>
      </c>
      <c r="K82" s="334">
        <f>IF(K$6=0,0,K$6/TEL!K$5*1000)</f>
        <v>1.931452826142122</v>
      </c>
      <c r="L82" s="334">
        <f>IF(L$6=0,0,L$6/TEL!L$5*1000)</f>
        <v>1.4703948059819292</v>
      </c>
      <c r="M82" s="334">
        <f>IF(M$6=0,0,M$6/TEL!M$5*1000)</f>
        <v>1.3093134500328141</v>
      </c>
      <c r="N82" s="334">
        <f>IF(N$6=0,0,N$6/TEL!N$5*1000)</f>
        <v>1.4522540947249576</v>
      </c>
      <c r="O82" s="334">
        <f>IF(O$6=0,0,O$6/TEL!O$5*1000)</f>
        <v>1.3567335245866619</v>
      </c>
      <c r="P82" s="334">
        <f>IF(P$6=0,0,P$6/TEL!P$5*1000)</f>
        <v>1.3247791134019196</v>
      </c>
      <c r="Q82" s="334">
        <f>IF(Q$6=0,0,Q$6/TEL!Q$5*1000)</f>
        <v>1.3087567715220054</v>
      </c>
      <c r="R82" s="334">
        <f>IF(R$6=0,0,R$6/TEL!R$5*1000)</f>
        <v>1.2463844574652949</v>
      </c>
      <c r="S82" s="334">
        <f>IF(S$6=0,0,S$6/TEL!S$5*1000)</f>
        <v>1.3144137284732604</v>
      </c>
      <c r="T82" s="334">
        <f>IF(T$6=0,0,T$6/TEL!T$5*1000)</f>
        <v>1.1997922416474991</v>
      </c>
      <c r="U82" s="334">
        <f>IF(U$6=0,0,U$6/TEL!U$5*1000)</f>
        <v>1.2287706374958467</v>
      </c>
      <c r="V82" s="334">
        <f>IF(V$6=0,0,V$6/TEL!V$5*1000)</f>
        <v>1.3321892830030371</v>
      </c>
      <c r="W82" s="334">
        <f>IF(W$6=0,0,W$6/TEL!W$5*1000)</f>
        <v>1.2067363035376715</v>
      </c>
      <c r="X82" s="334">
        <f>IF(X$6=0,0,X$6/TEL!X$5*1000)</f>
        <v>1.152044869045433</v>
      </c>
      <c r="Y82" s="334">
        <f>IF(Y$6=0,0,Y$6/TEL!Y$5*1000)</f>
        <v>1.1645567787679292</v>
      </c>
      <c r="DA82" s="67"/>
    </row>
    <row r="83" spans="1:105" ht="12" customHeight="1" x14ac:dyDescent="0.25">
      <c r="A83" s="173" t="s">
        <v>92</v>
      </c>
      <c r="B83" s="335">
        <f>IF(B$7=0,0,B$7/TEL!B$5*1000)</f>
        <v>1.6785109058494785</v>
      </c>
      <c r="C83" s="335">
        <f>IF(C$7=0,0,C$7/TEL!C$5*1000)</f>
        <v>1.6683852956033816</v>
      </c>
      <c r="D83" s="335">
        <f>IF(D$7=0,0,D$7/TEL!D$5*1000)</f>
        <v>1.6963834718110535</v>
      </c>
      <c r="E83" s="335">
        <f>IF(E$7=0,0,E$7/TEL!E$5*1000)</f>
        <v>1.6605134289735697</v>
      </c>
      <c r="F83" s="335">
        <f>IF(F$7=0,0,F$7/TEL!F$5*1000)</f>
        <v>1.6529083661677884</v>
      </c>
      <c r="G83" s="335">
        <f>IF(G$7=0,0,G$7/TEL!G$5*1000)</f>
        <v>1.3453018922131925</v>
      </c>
      <c r="H83" s="335">
        <f>IF(H$7=0,0,H$7/TEL!H$5*1000)</f>
        <v>1.3246467645224433</v>
      </c>
      <c r="I83" s="335">
        <f>IF(I$7=0,0,I$7/TEL!I$5*1000)</f>
        <v>1.3843820058931311</v>
      </c>
      <c r="J83" s="335">
        <f>IF(J$7=0,0,J$7/TEL!J$5*1000)</f>
        <v>1.3287666369328739</v>
      </c>
      <c r="K83" s="335">
        <f>IF(K$7=0,0,K$7/TEL!K$5*1000)</f>
        <v>1.5847818060653303</v>
      </c>
      <c r="L83" s="335">
        <f>IF(L$7=0,0,L$7/TEL!L$5*1000)</f>
        <v>1.2064777895236345</v>
      </c>
      <c r="M83" s="335">
        <f>IF(M$7=0,0,M$7/TEL!M$5*1000)</f>
        <v>1.0743084718217959</v>
      </c>
      <c r="N83" s="335">
        <f>IF(N$7=0,0,N$7/TEL!N$5*1000)</f>
        <v>1.1915931033640679</v>
      </c>
      <c r="O83" s="335">
        <f>IF(O$7=0,0,O$7/TEL!O$5*1000)</f>
        <v>1.1132172509429024</v>
      </c>
      <c r="P83" s="335">
        <f>IF(P$7=0,0,P$7/TEL!P$5*1000)</f>
        <v>1.0869982468938828</v>
      </c>
      <c r="Q83" s="335">
        <f>IF(Q$7=0,0,Q$7/TEL!Q$5*1000)</f>
        <v>1.0738517099667739</v>
      </c>
      <c r="R83" s="335">
        <f>IF(R$7=0,0,R$7/TEL!R$5*1000)</f>
        <v>1.0226744266381909</v>
      </c>
      <c r="S83" s="335">
        <f>IF(S$7=0,0,S$7/TEL!S$5*1000)</f>
        <v>1.0784933156703675</v>
      </c>
      <c r="T83" s="335">
        <f>IF(T$7=0,0,T$7/TEL!T$5*1000)</f>
        <v>0.98444491622358909</v>
      </c>
      <c r="U83" s="335">
        <f>IF(U$7=0,0,U$7/TEL!U$5*1000)</f>
        <v>1.0082220615350537</v>
      </c>
      <c r="V83" s="335">
        <f>IF(V$7=0,0,V$7/TEL!V$5*1000)</f>
        <v>1.0930783860537743</v>
      </c>
      <c r="W83" s="335">
        <f>IF(W$7=0,0,W$7/TEL!W$5*1000)</f>
        <v>0.99014260803090992</v>
      </c>
      <c r="X83" s="335">
        <f>IF(X$7=0,0,X$7/TEL!X$5*1000)</f>
        <v>0.94526758485779117</v>
      </c>
      <c r="Y83" s="335">
        <f>IF(Y$7=0,0,Y$7/TEL!Y$5*1000)</f>
        <v>0.95553376719419825</v>
      </c>
      <c r="DA83" s="177"/>
    </row>
    <row r="84" spans="1:105" ht="12" customHeight="1" x14ac:dyDescent="0.25">
      <c r="A84" s="173" t="s">
        <v>93</v>
      </c>
      <c r="B84" s="335">
        <f>IF(B$8=0,0,B$8/TEL!B$5*1000)</f>
        <v>1.2064297135793132</v>
      </c>
      <c r="C84" s="335">
        <f>IF(C$8=0,0,C$8/TEL!C$5*1000)</f>
        <v>1.1991519312149308</v>
      </c>
      <c r="D84" s="335">
        <f>IF(D$8=0,0,D$8/TEL!D$5*1000)</f>
        <v>1.2192756203641941</v>
      </c>
      <c r="E84" s="335">
        <f>IF(E$8=0,0,E$8/TEL!E$5*1000)</f>
        <v>1.1934940270747525</v>
      </c>
      <c r="F84" s="335">
        <f>IF(F$8=0,0,F$8/TEL!F$5*1000)</f>
        <v>1.1880278881830972</v>
      </c>
      <c r="G84" s="335">
        <f>IF(G$8=0,0,G$8/TEL!G$5*1000)</f>
        <v>0.9669357350282326</v>
      </c>
      <c r="H84" s="335">
        <f>IF(H$8=0,0,H$8/TEL!H$5*1000)</f>
        <v>0.95208986200050594</v>
      </c>
      <c r="I84" s="335">
        <f>IF(I$8=0,0,I$8/TEL!I$5*1000)</f>
        <v>0.99502456673568829</v>
      </c>
      <c r="J84" s="335">
        <f>IF(J$8=0,0,J$8/TEL!J$5*1000)</f>
        <v>0.95505102029550348</v>
      </c>
      <c r="K84" s="335">
        <f>IF(K$8=0,0,K$8/TEL!K$5*1000)</f>
        <v>1.1390619231094563</v>
      </c>
      <c r="L84" s="335">
        <f>IF(L$8=0,0,L$8/TEL!L$5*1000)</f>
        <v>0.86715591122011226</v>
      </c>
      <c r="M84" s="335">
        <f>IF(M$8=0,0,M$8/TEL!M$5*1000)</f>
        <v>0.7721592141219159</v>
      </c>
      <c r="N84" s="335">
        <f>IF(N$8=0,0,N$8/TEL!N$5*1000)</f>
        <v>0.85645754304292376</v>
      </c>
      <c r="O84" s="335">
        <f>IF(O$8=0,0,O$8/TEL!O$5*1000)</f>
        <v>0.80012489911521079</v>
      </c>
      <c r="P84" s="335">
        <f>IF(P$8=0,0,P$8/TEL!P$5*1000)</f>
        <v>0.78127998995497838</v>
      </c>
      <c r="Q84" s="335">
        <f>IF(Q$8=0,0,Q$8/TEL!Q$5*1000)</f>
        <v>0.77183091653861835</v>
      </c>
      <c r="R84" s="335">
        <f>IF(R$8=0,0,R$8/TEL!R$5*1000)</f>
        <v>0.73504724414619982</v>
      </c>
      <c r="S84" s="335">
        <f>IF(S$8=0,0,S$8/TEL!S$5*1000)</f>
        <v>0.77516707063807677</v>
      </c>
      <c r="T84" s="335">
        <f>IF(T$8=0,0,T$8/TEL!T$5*1000)</f>
        <v>0.70756978353570499</v>
      </c>
      <c r="U84" s="335">
        <f>IF(U$8=0,0,U$8/TEL!U$5*1000)</f>
        <v>0.72465960672831997</v>
      </c>
      <c r="V84" s="335">
        <f>IF(V$8=0,0,V$8/TEL!V$5*1000)</f>
        <v>0.78565008997615027</v>
      </c>
      <c r="W84" s="335">
        <f>IF(W$8=0,0,W$8/TEL!W$5*1000)</f>
        <v>0.71166499952221662</v>
      </c>
      <c r="X84" s="335">
        <f>IF(X$8=0,0,X$8/TEL!X$5*1000)</f>
        <v>0.67941107661653743</v>
      </c>
      <c r="Y84" s="335">
        <f>IF(Y$8=0,0,Y$8/TEL!Y$5*1000)</f>
        <v>0.68678989517083022</v>
      </c>
      <c r="DA84" s="177"/>
    </row>
    <row r="85" spans="1:105" ht="12" customHeight="1" x14ac:dyDescent="0.25">
      <c r="A85" s="173" t="s">
        <v>94</v>
      </c>
      <c r="B85" s="335">
        <f>IF(B$9=0,0,B$9/TEL!B$5*1000)</f>
        <v>2.3604059613508301</v>
      </c>
      <c r="C85" s="335">
        <f>IF(C$9=0,0,C$9/TEL!C$5*1000)</f>
        <v>2.3461668219422558</v>
      </c>
      <c r="D85" s="335">
        <f>IF(D$9=0,0,D$9/TEL!D$5*1000)</f>
        <v>2.3855392572342931</v>
      </c>
      <c r="E85" s="335">
        <f>IF(E$9=0,0,E$9/TEL!E$5*1000)</f>
        <v>2.3350970094940826</v>
      </c>
      <c r="F85" s="335">
        <f>IF(F$9=0,0,F$9/TEL!F$5*1000)</f>
        <v>2.3244023899234514</v>
      </c>
      <c r="G85" s="335">
        <f>IF(G$9=0,0,G$9/TEL!G$5*1000)</f>
        <v>1.8918307859248031</v>
      </c>
      <c r="H85" s="335">
        <f>IF(H$9=0,0,H$9/TEL!H$5*1000)</f>
        <v>1.8627845126096865</v>
      </c>
      <c r="I85" s="335">
        <f>IF(I$9=0,0,I$9/TEL!I$5*1000)</f>
        <v>1.9467871957872154</v>
      </c>
      <c r="J85" s="335">
        <f>IF(J$9=0,0,J$9/TEL!J$5*1000)</f>
        <v>1.8685780831868535</v>
      </c>
      <c r="K85" s="335">
        <f>IF(K$9=0,0,K$9/TEL!K$5*1000)</f>
        <v>2.2285994147793695</v>
      </c>
      <c r="L85" s="335">
        <f>IF(L$9=0,0,L$9/TEL!L$5*1000)</f>
        <v>1.6966093915176113</v>
      </c>
      <c r="M85" s="335">
        <f>IF(M$9=0,0,M$9/TEL!M$5*1000)</f>
        <v>1.5107462884994012</v>
      </c>
      <c r="N85" s="335">
        <f>IF(N$9=0,0,N$9/TEL!N$5*1000)</f>
        <v>1.6756778016057194</v>
      </c>
      <c r="O85" s="335">
        <f>IF(O$9=0,0,O$9/TEL!O$5*1000)</f>
        <v>1.5654617591384559</v>
      </c>
      <c r="P85" s="335">
        <f>IF(P$9=0,0,P$9/TEL!P$5*1000)</f>
        <v>1.5285912846945224</v>
      </c>
      <c r="Q85" s="335">
        <f>IF(Q$9=0,0,Q$9/TEL!Q$5*1000)</f>
        <v>1.510103967140775</v>
      </c>
      <c r="R85" s="335">
        <f>IF(R$9=0,0,R$9/TEL!R$5*1000)</f>
        <v>1.4381359124599566</v>
      </c>
      <c r="S85" s="335">
        <f>IF(S$9=0,0,S$9/TEL!S$5*1000)</f>
        <v>1.5166312251614547</v>
      </c>
      <c r="T85" s="335">
        <f>IF(T$9=0,0,T$9/TEL!T$5*1000)</f>
        <v>1.384375663439422</v>
      </c>
      <c r="U85" s="335">
        <f>IF(U$9=0,0,U$9/TEL!U$5*1000)</f>
        <v>1.4178122740336683</v>
      </c>
      <c r="V85" s="335">
        <f>IF(V$9=0,0,V$9/TEL!V$5*1000)</f>
        <v>1.5371414803881203</v>
      </c>
      <c r="W85" s="335">
        <f>IF(W$9=0,0,W$9/TEL!W$5*1000)</f>
        <v>1.3923880425434672</v>
      </c>
      <c r="X85" s="335">
        <f>IF(X$9=0,0,X$9/TEL!X$5*1000)</f>
        <v>1.3292825412062685</v>
      </c>
      <c r="Y85" s="335">
        <f>IF(Y$9=0,0,Y$9/TEL!Y$5*1000)</f>
        <v>1.3437193601168416</v>
      </c>
      <c r="DA85" s="177"/>
    </row>
    <row r="86" spans="1:105" ht="12" customHeight="1" x14ac:dyDescent="0.25">
      <c r="A86" s="56" t="s">
        <v>95</v>
      </c>
      <c r="B86" s="336">
        <f>IF(B$10=0,0,B$10/TEL!B$5*1000)</f>
        <v>6.4020558215886458</v>
      </c>
      <c r="C86" s="336">
        <f>IF(C$10=0,0,C$10/TEL!C$5*1000)</f>
        <v>6.8251991397695297</v>
      </c>
      <c r="D86" s="336">
        <f>IF(D$10=0,0,D$10/TEL!D$5*1000)</f>
        <v>7.3102351499473102</v>
      </c>
      <c r="E86" s="336">
        <f>IF(E$10=0,0,E$10/TEL!E$5*1000)</f>
        <v>7.9672148644628056</v>
      </c>
      <c r="F86" s="336">
        <f>IF(F$10=0,0,F$10/TEL!F$5*1000)</f>
        <v>7.792287883810638</v>
      </c>
      <c r="G86" s="336">
        <f>IF(G$10=0,0,G$10/TEL!G$5*1000)</f>
        <v>7.0199673632032304</v>
      </c>
      <c r="H86" s="336">
        <f>IF(H$10=0,0,H$10/TEL!H$5*1000)</f>
        <v>6.3411229745338735</v>
      </c>
      <c r="I86" s="336">
        <f>IF(I$10=0,0,I$10/TEL!I$5*1000)</f>
        <v>5.5034787400949741</v>
      </c>
      <c r="J86" s="336">
        <f>IF(J$10=0,0,J$10/TEL!J$5*1000)</f>
        <v>4.9559111162713148</v>
      </c>
      <c r="K86" s="336">
        <f>IF(K$10=0,0,K$10/TEL!K$5*1000)</f>
        <v>4.5351818083356514</v>
      </c>
      <c r="L86" s="336">
        <f>IF(L$10=0,0,L$10/TEL!L$5*1000)</f>
        <v>4.7452593479616407</v>
      </c>
      <c r="M86" s="336">
        <f>IF(M$10=0,0,M$10/TEL!M$5*1000)</f>
        <v>4.2556290108255297</v>
      </c>
      <c r="N86" s="336">
        <f>IF(N$10=0,0,N$10/TEL!N$5*1000)</f>
        <v>4.1058689410735454</v>
      </c>
      <c r="O86" s="336">
        <f>IF(O$10=0,0,O$10/TEL!O$5*1000)</f>
        <v>4.1053873127911524</v>
      </c>
      <c r="P86" s="336">
        <f>IF(P$10=0,0,P$10/TEL!P$5*1000)</f>
        <v>3.8109946066830349</v>
      </c>
      <c r="Q86" s="336">
        <f>IF(Q$10=0,0,Q$10/TEL!Q$5*1000)</f>
        <v>3.7599398677767271</v>
      </c>
      <c r="R86" s="336">
        <f>IF(R$10=0,0,R$10/TEL!R$5*1000)</f>
        <v>3.7892215322368679</v>
      </c>
      <c r="S86" s="336">
        <f>IF(S$10=0,0,S$10/TEL!S$5*1000)</f>
        <v>3.6299917015338163</v>
      </c>
      <c r="T86" s="336">
        <f>IF(T$10=0,0,T$10/TEL!T$5*1000)</f>
        <v>3.8589798843890124</v>
      </c>
      <c r="U86" s="336">
        <f>IF(U$10=0,0,U$10/TEL!U$5*1000)</f>
        <v>3.7440873161063344</v>
      </c>
      <c r="V86" s="336">
        <f>IF(V$10=0,0,V$10/TEL!V$5*1000)</f>
        <v>3.7609571386028091</v>
      </c>
      <c r="W86" s="336">
        <f>IF(W$10=0,0,W$10/TEL!W$5*1000)</f>
        <v>3.8543213778331422</v>
      </c>
      <c r="X86" s="336">
        <f>IF(X$10=0,0,X$10/TEL!X$5*1000)</f>
        <v>3.500883453308747</v>
      </c>
      <c r="Y86" s="336">
        <f>IF(Y$10=0,0,Y$10/TEL!Y$5*1000)</f>
        <v>3.2066111456000437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3.8858437140012136</v>
      </c>
      <c r="C87" s="349">
        <f>IF(C$16=0,0,C$16/TEL!C$5*1000)</f>
        <v>3.7572579776039743</v>
      </c>
      <c r="D87" s="349">
        <f>IF(D$16=0,0,D$16/TEL!D$5*1000)</f>
        <v>3.9369463718384292</v>
      </c>
      <c r="E87" s="349">
        <f>IF(E$16=0,0,E$16/TEL!E$5*1000)</f>
        <v>4.2373736499535894</v>
      </c>
      <c r="F87" s="349">
        <f>IF(F$16=0,0,F$16/TEL!F$5*1000)</f>
        <v>4.0890665144241858</v>
      </c>
      <c r="G87" s="349">
        <f>IF(G$16=0,0,G$16/TEL!G$5*1000)</f>
        <v>3.6324113314119542</v>
      </c>
      <c r="H87" s="349">
        <f>IF(H$16=0,0,H$16/TEL!H$5*1000)</f>
        <v>3.2833675990379234</v>
      </c>
      <c r="I87" s="349">
        <f>IF(I$16=0,0,I$16/TEL!I$5*1000)</f>
        <v>2.7183137849190282</v>
      </c>
      <c r="J87" s="349">
        <f>IF(J$16=0,0,J$16/TEL!J$5*1000)</f>
        <v>2.5284806848761434</v>
      </c>
      <c r="K87" s="349">
        <f>IF(K$16=0,0,K$16/TEL!K$5*1000)</f>
        <v>2.1745440454203315</v>
      </c>
      <c r="L87" s="349">
        <f>IF(L$16=0,0,L$16/TEL!L$5*1000)</f>
        <v>2.4067408442940312</v>
      </c>
      <c r="M87" s="349">
        <f>IF(M$16=0,0,M$16/TEL!M$5*1000)</f>
        <v>2.1289699931795343</v>
      </c>
      <c r="N87" s="349">
        <f>IF(N$16=0,0,N$16/TEL!N$5*1000)</f>
        <v>2.0429763054021075</v>
      </c>
      <c r="O87" s="349">
        <f>IF(O$16=0,0,O$16/TEL!O$5*1000)</f>
        <v>2.0585563764652464</v>
      </c>
      <c r="P87" s="349">
        <f>IF(P$16=0,0,P$16/TEL!P$5*1000)</f>
        <v>1.8852033637626651</v>
      </c>
      <c r="Q87" s="349">
        <f>IF(Q$16=0,0,Q$16/TEL!Q$5*1000)</f>
        <v>1.8819888610607556</v>
      </c>
      <c r="R87" s="349">
        <f>IF(R$16=0,0,R$16/TEL!R$5*1000)</f>
        <v>1.9098744586472434</v>
      </c>
      <c r="S87" s="349">
        <f>IF(S$16=0,0,S$16/TEL!S$5*1000)</f>
        <v>1.8237823281915149</v>
      </c>
      <c r="T87" s="349">
        <f>IF(T$16=0,0,T$16/TEL!T$5*1000)</f>
        <v>1.9473957369450494</v>
      </c>
      <c r="U87" s="349">
        <f>IF(U$16=0,0,U$16/TEL!U$5*1000)</f>
        <v>1.8913823295314651</v>
      </c>
      <c r="V87" s="349">
        <f>IF(V$16=0,0,V$16/TEL!V$5*1000)</f>
        <v>1.9469877058196663</v>
      </c>
      <c r="W87" s="349">
        <f>IF(W$16=0,0,W$16/TEL!W$5*1000)</f>
        <v>1.9653248850915808</v>
      </c>
      <c r="X87" s="349">
        <f>IF(X$16=0,0,X$16/TEL!X$5*1000)</f>
        <v>1.7377806602432562</v>
      </c>
      <c r="Y87" s="349">
        <f>IF(Y$16=0,0,Y$16/TEL!Y$5*1000)</f>
        <v>1.5828613611033371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33.029671569010318</v>
      </c>
      <c r="C88" s="349">
        <f>IF(C$27=0,0,C$27/TEL!C$5*1000)</f>
        <v>31.936692809633779</v>
      </c>
      <c r="D88" s="349">
        <f>IF(D$27=0,0,D$27/TEL!D$5*1000)</f>
        <v>33.464044160626635</v>
      </c>
      <c r="E88" s="349">
        <f>IF(E$27=0,0,E$27/TEL!E$5*1000)</f>
        <v>36.017676024605535</v>
      </c>
      <c r="F88" s="349">
        <f>IF(F$27=0,0,F$27/TEL!F$5*1000)</f>
        <v>34.757065372605581</v>
      </c>
      <c r="G88" s="349">
        <f>IF(G$27=0,0,G$27/TEL!G$5*1000)</f>
        <v>30.875496317001609</v>
      </c>
      <c r="H88" s="349">
        <f>IF(H$27=0,0,H$27/TEL!H$5*1000)</f>
        <v>27.908624591822367</v>
      </c>
      <c r="I88" s="349">
        <f>IF(I$27=0,0,I$27/TEL!I$5*1000)</f>
        <v>23.105667171811753</v>
      </c>
      <c r="J88" s="349">
        <f>IF(J$27=0,0,J$27/TEL!J$5*1000)</f>
        <v>21.49208582144723</v>
      </c>
      <c r="K88" s="349">
        <f>IF(K$27=0,0,K$27/TEL!K$5*1000)</f>
        <v>18.483624386072822</v>
      </c>
      <c r="L88" s="349">
        <f>IF(L$27=0,0,L$27/TEL!L$5*1000)</f>
        <v>20.457297176499271</v>
      </c>
      <c r="M88" s="349">
        <f>IF(M$27=0,0,M$27/TEL!M$5*1000)</f>
        <v>18.096244942026036</v>
      </c>
      <c r="N88" s="349">
        <f>IF(N$27=0,0,N$27/TEL!N$5*1000)</f>
        <v>17.365298595917917</v>
      </c>
      <c r="O88" s="349">
        <f>IF(O$27=0,0,O$27/TEL!O$5*1000)</f>
        <v>17.497729199954595</v>
      </c>
      <c r="P88" s="349">
        <f>IF(P$27=0,0,P$27/TEL!P$5*1000)</f>
        <v>16.024228591982659</v>
      </c>
      <c r="Q88" s="349">
        <f>IF(Q$27=0,0,Q$27/TEL!Q$5*1000)</f>
        <v>15.996905319016427</v>
      </c>
      <c r="R88" s="349">
        <f>IF(R$27=0,0,R$27/TEL!R$5*1000)</f>
        <v>16.233932898501582</v>
      </c>
      <c r="S88" s="349">
        <f>IF(S$27=0,0,S$27/TEL!S$5*1000)</f>
        <v>15.502149789627886</v>
      </c>
      <c r="T88" s="349">
        <f>IF(T$27=0,0,T$27/TEL!T$5*1000)</f>
        <v>16.552863764032917</v>
      </c>
      <c r="U88" s="349">
        <f>IF(U$27=0,0,U$27/TEL!U$5*1000)</f>
        <v>16.076749801017446</v>
      </c>
      <c r="V88" s="349">
        <f>IF(V$27=0,0,V$27/TEL!V$5*1000)</f>
        <v>16.549395499467153</v>
      </c>
      <c r="W88" s="349">
        <f>IF(W$27=0,0,W$27/TEL!W$5*1000)</f>
        <v>16.705261523278445</v>
      </c>
      <c r="X88" s="349">
        <f>IF(X$27=0,0,X$27/TEL!X$5*1000)</f>
        <v>14.77113561206767</v>
      </c>
      <c r="Y88" s="349">
        <f>IF(Y$27=0,0,Y$27/TEL!Y$5*1000)</f>
        <v>13.45432156937837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7.4483921447070625</v>
      </c>
      <c r="C89" s="349">
        <f>IF(C$38=0,0,C$38/TEL!C$5*1000)</f>
        <v>7.4034597492400049</v>
      </c>
      <c r="D89" s="349">
        <f>IF(D$38=0,0,D$38/TEL!D$5*1000)</f>
        <v>7.5277016561615486</v>
      </c>
      <c r="E89" s="349">
        <f>IF(E$38=0,0,E$38/TEL!E$5*1000)</f>
        <v>7.368528341070216</v>
      </c>
      <c r="F89" s="349">
        <f>IF(F$38=0,0,F$38/TEL!F$5*1000)</f>
        <v>7.3347808748695602</v>
      </c>
      <c r="G89" s="349">
        <f>IF(G$38=0,0,G$38/TEL!G$5*1000)</f>
        <v>5.9697771466960425</v>
      </c>
      <c r="H89" s="349">
        <f>IF(H$38=0,0,H$38/TEL!H$5*1000)</f>
        <v>5.8781200175683397</v>
      </c>
      <c r="I89" s="349">
        <f>IF(I$38=0,0,I$38/TEL!I$5*1000)</f>
        <v>6.1431951511507705</v>
      </c>
      <c r="J89" s="349">
        <f>IF(J$38=0,0,J$38/TEL!J$5*1000)</f>
        <v>5.8964019513896275</v>
      </c>
      <c r="K89" s="349">
        <f>IF(K$38=0,0,K$38/TEL!K$5*1000)</f>
        <v>7.0324692644149005</v>
      </c>
      <c r="L89" s="349">
        <f>IF(L$38=0,0,L$38/TEL!L$5*1000)</f>
        <v>5.3537451910111278</v>
      </c>
      <c r="M89" s="349">
        <f>IF(M$38=0,0,M$38/TEL!M$5*1000)</f>
        <v>4.7672438437092195</v>
      </c>
      <c r="N89" s="349">
        <f>IF(N$38=0,0,N$38/TEL!N$5*1000)</f>
        <v>5.2876943961780505</v>
      </c>
      <c r="O89" s="349">
        <f>IF(O$38=0,0,O$38/TEL!O$5*1000)</f>
        <v>4.9399015510591271</v>
      </c>
      <c r="P89" s="349">
        <f>IF(P$38=0,0,P$38/TEL!P$5*1000)</f>
        <v>4.8235547205916056</v>
      </c>
      <c r="Q89" s="349">
        <f>IF(Q$38=0,0,Q$38/TEL!Q$5*1000)</f>
        <v>4.7652169629775578</v>
      </c>
      <c r="R89" s="349">
        <f>IF(R$38=0,0,R$38/TEL!R$5*1000)</f>
        <v>4.5381177682069724</v>
      </c>
      <c r="S89" s="349">
        <f>IF(S$38=0,0,S$38/TEL!S$5*1000)</f>
        <v>4.7858140882872551</v>
      </c>
      <c r="T89" s="349">
        <f>IF(T$38=0,0,T$38/TEL!T$5*1000)</f>
        <v>4.3684743157421773</v>
      </c>
      <c r="U89" s="349">
        <f>IF(U$38=0,0,U$38/TEL!U$5*1000)</f>
        <v>4.4739853980617994</v>
      </c>
      <c r="V89" s="349">
        <f>IF(V$38=0,0,V$38/TEL!V$5*1000)</f>
        <v>4.8505353381136223</v>
      </c>
      <c r="W89" s="349">
        <f>IF(W$38=0,0,W$38/TEL!W$5*1000)</f>
        <v>4.3937578231371637</v>
      </c>
      <c r="X89" s="349">
        <f>IF(X$38=0,0,X$38/TEL!X$5*1000)</f>
        <v>4.194624907806447</v>
      </c>
      <c r="Y89" s="349">
        <f>IF(Y$38=0,0,Y$38/TEL!Y$5*1000)</f>
        <v>4.2401810919242555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21.499777117277731</v>
      </c>
      <c r="C90" s="349">
        <f>IF(C$39=0,0,C$39/TEL!C$5*1000)</f>
        <v>21.327850163683667</v>
      </c>
      <c r="D90" s="349">
        <f>IF(D$39=0,0,D$39/TEL!D$5*1000)</f>
        <v>22.046616003780596</v>
      </c>
      <c r="E90" s="349">
        <f>IF(E$39=0,0,E$39/TEL!E$5*1000)</f>
        <v>22.579302447379742</v>
      </c>
      <c r="F90" s="349">
        <f>IF(F$39=0,0,F$39/TEL!F$5*1000)</f>
        <v>22.218887164740607</v>
      </c>
      <c r="G90" s="349">
        <f>IF(G$39=0,0,G$39/TEL!G$5*1000)</f>
        <v>18.890769602372838</v>
      </c>
      <c r="H90" s="349">
        <f>IF(H$39=0,0,H$39/TEL!H$5*1000)</f>
        <v>17.862014951577294</v>
      </c>
      <c r="I90" s="349">
        <f>IF(I$39=0,0,I$39/TEL!I$5*1000)</f>
        <v>16.947687768074434</v>
      </c>
      <c r="J90" s="349">
        <f>IF(J$39=0,0,J$39/TEL!J$5*1000)</f>
        <v>15.970173872127072</v>
      </c>
      <c r="K90" s="349">
        <f>IF(K$39=0,0,K$39/TEL!K$5*1000)</f>
        <v>16.89416129571384</v>
      </c>
      <c r="L90" s="349">
        <f>IF(L$39=0,0,L$39/TEL!L$5*1000)</f>
        <v>14.803850727837883</v>
      </c>
      <c r="M90" s="349">
        <f>IF(M$39=0,0,M$39/TEL!M$5*1000)</f>
        <v>13.172129021450933</v>
      </c>
      <c r="N90" s="349">
        <f>IF(N$39=0,0,N$39/TEL!N$5*1000)</f>
        <v>13.75956375496037</v>
      </c>
      <c r="O90" s="349">
        <f>IF(O$39=0,0,O$39/TEL!O$5*1000)</f>
        <v>13.256932544666437</v>
      </c>
      <c r="P90" s="349">
        <f>IF(P$39=0,0,P$39/TEL!P$5*1000)</f>
        <v>12.620415922068119</v>
      </c>
      <c r="Q90" s="349">
        <f>IF(Q$39=0,0,Q$39/TEL!Q$5*1000)</f>
        <v>12.49902551489879</v>
      </c>
      <c r="R90" s="349">
        <f>IF(R$39=0,0,R$39/TEL!R$5*1000)</f>
        <v>12.203430318310021</v>
      </c>
      <c r="S90" s="349">
        <f>IF(S$39=0,0,S$39/TEL!S$5*1000)</f>
        <v>12.384603525394775</v>
      </c>
      <c r="T90" s="349">
        <f>IF(T$39=0,0,T$39/TEL!T$5*1000)</f>
        <v>12.046297851261741</v>
      </c>
      <c r="U90" s="349">
        <f>IF(U$39=0,0,U$39/TEL!U$5*1000)</f>
        <v>12.063651318321376</v>
      </c>
      <c r="V90" s="349">
        <f>IF(V$39=0,0,V$39/TEL!V$5*1000)</f>
        <v>12.752764860380845</v>
      </c>
      <c r="W90" s="349">
        <f>IF(W$39=0,0,W$39/TEL!W$5*1000)</f>
        <v>12.102847836389468</v>
      </c>
      <c r="X90" s="349">
        <f>IF(X$39=0,0,X$39/TEL!X$5*1000)</f>
        <v>11.225403818464851</v>
      </c>
      <c r="Y90" s="349">
        <f>IF(Y$39=0,0,Y$39/TEL!Y$5*1000)</f>
        <v>10.893738252965749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2.7332469435864457</v>
      </c>
      <c r="C91" s="337">
        <f>IF(C$59=0,0,C$59/TEL!C$5*1000)</f>
        <v>2.7167586424615355</v>
      </c>
      <c r="D91" s="337">
        <f>IF(D$59=0,0,D$59/TEL!D$5*1000)</f>
        <v>2.7623502017888693</v>
      </c>
      <c r="E91" s="337">
        <f>IF(E$59=0,0,E$59/TEL!E$5*1000)</f>
        <v>2.7039402834438651</v>
      </c>
      <c r="F91" s="337">
        <f>IF(F$59=0,0,F$59/TEL!F$5*1000)</f>
        <v>2.6915563813808827</v>
      </c>
      <c r="G91" s="337">
        <f>IF(G$59=0,0,G$59/TEL!G$5*1000)</f>
        <v>2.190657369147003</v>
      </c>
      <c r="H91" s="337">
        <f>IF(H$59=0,0,H$59/TEL!H$5*1000)</f>
        <v>2.1570230540922801</v>
      </c>
      <c r="I91" s="337">
        <f>IF(I$59=0,0,I$59/TEL!I$5*1000)</f>
        <v>2.2542944899416657</v>
      </c>
      <c r="J91" s="337">
        <f>IF(J$59=0,0,J$59/TEL!J$5*1000)</f>
        <v>2.1637317556172651</v>
      </c>
      <c r="K91" s="337">
        <f>IF(K$59=0,0,K$59/TEL!K$5*1000)</f>
        <v>2.5806207231565694</v>
      </c>
      <c r="L91" s="337">
        <f>IF(L$59=0,0,L$59/TEL!L$5*1000)</f>
        <v>1.9645995264186378</v>
      </c>
      <c r="M91" s="337">
        <f>IF(M$59=0,0,M$59/TEL!M$5*1000)</f>
        <v>1.749378176122061</v>
      </c>
      <c r="N91" s="337">
        <f>IF(N$59=0,0,N$59/TEL!N$5*1000)</f>
        <v>1.9403616600990916</v>
      </c>
      <c r="O91" s="337">
        <f>IF(O$59=0,0,O$59/TEL!O$5*1000)</f>
        <v>1.8127362998261314</v>
      </c>
      <c r="P91" s="337">
        <f>IF(P$59=0,0,P$59/TEL!P$5*1000)</f>
        <v>1.7700419018147016</v>
      </c>
      <c r="Q91" s="337">
        <f>IF(Q$59=0,0,Q$59/TEL!Q$5*1000)</f>
        <v>1.7486343960609152</v>
      </c>
      <c r="R91" s="337">
        <f>IF(R$59=0,0,R$59/TEL!R$5*1000)</f>
        <v>1.6652985340468909</v>
      </c>
      <c r="S91" s="337">
        <f>IF(S$59=0,0,S$59/TEL!S$5*1000)</f>
        <v>1.7561926755802619</v>
      </c>
      <c r="T91" s="337">
        <f>IF(T$59=0,0,T$59/TEL!T$5*1000)</f>
        <v>1.6030465152298703</v>
      </c>
      <c r="U91" s="337">
        <f>IF(U$59=0,0,U$59/TEL!U$5*1000)</f>
        <v>1.6417646489776407</v>
      </c>
      <c r="V91" s="337">
        <f>IF(V$59=0,0,V$59/TEL!V$5*1000)</f>
        <v>1.7799426547484134</v>
      </c>
      <c r="W91" s="337">
        <f>IF(W$59=0,0,W$59/TEL!W$5*1000)</f>
        <v>1.6123245000577235</v>
      </c>
      <c r="X91" s="337">
        <f>IF(X$59=0,0,X$59/TEL!X$5*1000)</f>
        <v>1.5392510874847956</v>
      </c>
      <c r="Y91" s="337">
        <f>IF(Y$59=0,0,Y$59/TEL!Y$5*1000)</f>
        <v>1.5559682928335954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34.442622332653372</v>
      </c>
      <c r="C5" s="223">
        <v>35.111427166694213</v>
      </c>
      <c r="D5" s="223">
        <v>37.275505679307393</v>
      </c>
      <c r="E5" s="223">
        <v>39.167468633863173</v>
      </c>
      <c r="F5" s="223">
        <v>35.478647698288682</v>
      </c>
      <c r="G5" s="223">
        <v>32.729507434495019</v>
      </c>
      <c r="H5" s="223">
        <v>32.577726132011051</v>
      </c>
      <c r="I5" s="223">
        <v>26.091170763201941</v>
      </c>
      <c r="J5" s="223">
        <v>16.179800542107468</v>
      </c>
      <c r="K5" s="223">
        <v>17.117062885376139</v>
      </c>
      <c r="L5" s="223">
        <v>16.922309836303238</v>
      </c>
      <c r="M5" s="223">
        <v>15.546830377474111</v>
      </c>
      <c r="N5" s="223">
        <v>14.94599503332749</v>
      </c>
      <c r="O5" s="223">
        <v>15.155290609173351</v>
      </c>
      <c r="P5" s="223">
        <v>14.1234614209494</v>
      </c>
      <c r="Q5" s="223">
        <v>15.406431583873189</v>
      </c>
      <c r="R5" s="223">
        <v>17.091109276667861</v>
      </c>
      <c r="S5" s="223">
        <v>15.530204416952159</v>
      </c>
      <c r="T5" s="223">
        <v>16.74950615736919</v>
      </c>
      <c r="U5" s="223">
        <v>15.345593661890421</v>
      </c>
      <c r="V5" s="223">
        <v>12.95719827590143</v>
      </c>
      <c r="W5" s="223">
        <v>16.25354058060018</v>
      </c>
      <c r="X5" s="223">
        <v>15.264815435857161</v>
      </c>
      <c r="Y5" s="223">
        <v>12.88812960264803</v>
      </c>
      <c r="DA5" s="89" t="s">
        <v>2759</v>
      </c>
    </row>
    <row r="6" spans="1:105" ht="12" customHeight="1" x14ac:dyDescent="0.25">
      <c r="A6" s="55" t="s">
        <v>91</v>
      </c>
      <c r="B6" s="259">
        <v>0.84644833560946209</v>
      </c>
      <c r="C6" s="259">
        <v>0.86495613162203178</v>
      </c>
      <c r="D6" s="259">
        <v>0.90190037506093801</v>
      </c>
      <c r="E6" s="259">
        <v>0.88997290918165561</v>
      </c>
      <c r="F6" s="259">
        <v>0.82465908126036735</v>
      </c>
      <c r="G6" s="259">
        <v>0.71491272044555176</v>
      </c>
      <c r="H6" s="259">
        <v>0.7520622040399334</v>
      </c>
      <c r="I6" s="259">
        <v>0.69627228547227027</v>
      </c>
      <c r="J6" s="259">
        <v>0.44121362801479203</v>
      </c>
      <c r="K6" s="259">
        <v>0.55803444794143653</v>
      </c>
      <c r="L6" s="259">
        <v>0.44840745579219848</v>
      </c>
      <c r="M6" s="259">
        <v>0.41240776586378652</v>
      </c>
      <c r="N6" s="259">
        <v>0.43106266348780631</v>
      </c>
      <c r="O6" s="259">
        <v>0.41891305470490298</v>
      </c>
      <c r="P6" s="259">
        <v>0.40391423095304652</v>
      </c>
      <c r="Q6" s="259">
        <v>0.43979540655305621</v>
      </c>
      <c r="R6" s="259">
        <v>0.4693212125481464</v>
      </c>
      <c r="S6" s="259">
        <v>0.45262235977744342</v>
      </c>
      <c r="T6" s="259">
        <v>0.44518459518791892</v>
      </c>
      <c r="U6" s="259">
        <v>0.42101278638003709</v>
      </c>
      <c r="V6" s="259">
        <v>0.36766957767582448</v>
      </c>
      <c r="W6" s="259">
        <v>0.43037216984602228</v>
      </c>
      <c r="X6" s="259">
        <v>0.4222605116914433</v>
      </c>
      <c r="Y6" s="259">
        <v>0.37920631746586608</v>
      </c>
      <c r="DA6" s="67" t="s">
        <v>2760</v>
      </c>
    </row>
    <row r="7" spans="1:105" ht="12" customHeight="1" x14ac:dyDescent="0.25">
      <c r="A7" s="173" t="s">
        <v>92</v>
      </c>
      <c r="B7" s="224">
        <v>0.17840646215187059</v>
      </c>
      <c r="C7" s="224">
        <v>0.1823073622658197</v>
      </c>
      <c r="D7" s="224">
        <v>0.19009412430613609</v>
      </c>
      <c r="E7" s="224">
        <v>0.18758016462255089</v>
      </c>
      <c r="F7" s="224">
        <v>0.17381392694586731</v>
      </c>
      <c r="G7" s="224">
        <v>0.15068261562617971</v>
      </c>
      <c r="H7" s="224">
        <v>0.15851263626656581</v>
      </c>
      <c r="I7" s="224">
        <v>0.14675375911285141</v>
      </c>
      <c r="J7" s="224">
        <v>9.2994881218159173E-2</v>
      </c>
      <c r="K7" s="224">
        <v>0.117617280852021</v>
      </c>
      <c r="L7" s="224">
        <v>9.4511128943039951E-2</v>
      </c>
      <c r="M7" s="224">
        <v>8.6923451055921225E-2</v>
      </c>
      <c r="N7" s="224">
        <v>9.0855355871482593E-2</v>
      </c>
      <c r="O7" s="224">
        <v>8.8294574984688873E-2</v>
      </c>
      <c r="P7" s="224">
        <v>8.5133263219474675E-2</v>
      </c>
      <c r="Q7" s="224">
        <v>9.2695961765084753E-2</v>
      </c>
      <c r="R7" s="224">
        <v>9.8919134956126295E-2</v>
      </c>
      <c r="S7" s="224">
        <v>9.5399506977094331E-2</v>
      </c>
      <c r="T7" s="224">
        <v>9.3831844532841227E-2</v>
      </c>
      <c r="U7" s="224">
        <v>8.8737136785414922E-2</v>
      </c>
      <c r="V7" s="224">
        <v>7.7493954249182331E-2</v>
      </c>
      <c r="W7" s="224">
        <v>9.0709820080830519E-2</v>
      </c>
      <c r="X7" s="224">
        <v>8.9000120654814385E-2</v>
      </c>
      <c r="Y7" s="224">
        <v>7.9925560342690757E-2</v>
      </c>
      <c r="DA7" s="177" t="s">
        <v>2761</v>
      </c>
    </row>
    <row r="8" spans="1:105" ht="12" customHeight="1" x14ac:dyDescent="0.25">
      <c r="A8" s="173" t="s">
        <v>93</v>
      </c>
      <c r="B8" s="224">
        <v>0.69131174381708105</v>
      </c>
      <c r="C8" s="224">
        <v>0.70642744101606925</v>
      </c>
      <c r="D8" s="224">
        <v>0.7366005635579943</v>
      </c>
      <c r="E8" s="224">
        <v>0.72685915715498162</v>
      </c>
      <c r="F8" s="224">
        <v>0.67351601218544999</v>
      </c>
      <c r="G8" s="224">
        <v>0.58388390484857233</v>
      </c>
      <c r="H8" s="224">
        <v>0.61422465124161041</v>
      </c>
      <c r="I8" s="224">
        <v>0.56865987868564094</v>
      </c>
      <c r="J8" s="224">
        <v>0.36034823360973139</v>
      </c>
      <c r="K8" s="224">
        <v>0.45575819702998083</v>
      </c>
      <c r="L8" s="224">
        <v>0.36622358053440551</v>
      </c>
      <c r="M8" s="224">
        <v>0.3368218942479464</v>
      </c>
      <c r="N8" s="224">
        <v>0.35205773235483417</v>
      </c>
      <c r="O8" s="224">
        <v>0.3421348972790742</v>
      </c>
      <c r="P8" s="224">
        <v>0.3298850498083068</v>
      </c>
      <c r="Q8" s="224">
        <v>0.3591899430081843</v>
      </c>
      <c r="R8" s="224">
        <v>0.38330427529684558</v>
      </c>
      <c r="S8" s="224">
        <v>0.36966597920362038</v>
      </c>
      <c r="T8" s="224">
        <v>0.36359140407342921</v>
      </c>
      <c r="U8" s="224">
        <v>0.34384979127179482</v>
      </c>
      <c r="V8" s="224">
        <v>0.30028329692272659</v>
      </c>
      <c r="W8" s="224">
        <v>0.35149379201315628</v>
      </c>
      <c r="X8" s="224">
        <v>0.34486883416495823</v>
      </c>
      <c r="Y8" s="224">
        <v>0.30970558930218423</v>
      </c>
      <c r="DA8" s="177" t="s">
        <v>2762</v>
      </c>
    </row>
    <row r="9" spans="1:105" ht="12" customHeight="1" x14ac:dyDescent="0.25">
      <c r="A9" s="173" t="s">
        <v>94</v>
      </c>
      <c r="B9" s="224">
        <v>0.97231288659247317</v>
      </c>
      <c r="C9" s="224">
        <v>0.99357274122079953</v>
      </c>
      <c r="D9" s="224">
        <v>1.0360104925517111</v>
      </c>
      <c r="E9" s="224">
        <v>1.022309445138736</v>
      </c>
      <c r="F9" s="224">
        <v>0.94728362975352876</v>
      </c>
      <c r="G9" s="224">
        <v>0.82121828543450381</v>
      </c>
      <c r="H9" s="224">
        <v>0.86389179557031714</v>
      </c>
      <c r="I9" s="224">
        <v>0.7998060687950076</v>
      </c>
      <c r="J9" s="224">
        <v>0.50682088700677985</v>
      </c>
      <c r="K9" s="224">
        <v>0.64101264314649753</v>
      </c>
      <c r="L9" s="224">
        <v>0.5150844172869391</v>
      </c>
      <c r="M9" s="224">
        <v>0.47373167198852062</v>
      </c>
      <c r="N9" s="224">
        <v>0.49516050183533877</v>
      </c>
      <c r="O9" s="224">
        <v>0.48120427947692618</v>
      </c>
      <c r="P9" s="224">
        <v>0.46397517168128172</v>
      </c>
      <c r="Q9" s="224">
        <v>0.50519177989500907</v>
      </c>
      <c r="R9" s="224">
        <v>0.53910799243665819</v>
      </c>
      <c r="S9" s="224">
        <v>0.5199260659596282</v>
      </c>
      <c r="T9" s="224">
        <v>0.51138232613098444</v>
      </c>
      <c r="U9" s="224">
        <v>0.48361623550570049</v>
      </c>
      <c r="V9" s="224">
        <v>0.4223410376544901</v>
      </c>
      <c r="W9" s="224">
        <v>0.49436733367873398</v>
      </c>
      <c r="X9" s="224">
        <v>0.48504949415619403</v>
      </c>
      <c r="Y9" s="224">
        <v>0.43559325907807522</v>
      </c>
      <c r="DA9" s="177" t="s">
        <v>2763</v>
      </c>
    </row>
    <row r="10" spans="1:105" ht="12" customHeight="1" x14ac:dyDescent="0.25">
      <c r="A10" s="56" t="s">
        <v>95</v>
      </c>
      <c r="B10" s="260">
        <v>3.8663660602716159</v>
      </c>
      <c r="C10" s="260">
        <v>4.1882429553813658</v>
      </c>
      <c r="D10" s="260">
        <v>4.5755134123843266</v>
      </c>
      <c r="E10" s="260">
        <v>4.9734977947364332</v>
      </c>
      <c r="F10" s="260">
        <v>4.5302506893469392</v>
      </c>
      <c r="G10" s="260">
        <v>4.3063520272024336</v>
      </c>
      <c r="H10" s="260">
        <v>4.1997249346833163</v>
      </c>
      <c r="I10" s="260">
        <v>3.269179247515956</v>
      </c>
      <c r="J10" s="260">
        <v>1.956030104396359</v>
      </c>
      <c r="K10" s="260">
        <v>1.9773571644872461</v>
      </c>
      <c r="L10" s="260">
        <v>2.073500503969246</v>
      </c>
      <c r="M10" s="260">
        <v>1.9270027690082501</v>
      </c>
      <c r="N10" s="260">
        <v>1.7810846259208459</v>
      </c>
      <c r="O10" s="260">
        <v>1.83684009994877</v>
      </c>
      <c r="P10" s="260">
        <v>1.6927600172389039</v>
      </c>
      <c r="Q10" s="260">
        <v>1.8431558026763319</v>
      </c>
      <c r="R10" s="260">
        <v>2.067657421927025</v>
      </c>
      <c r="S10" s="260">
        <v>1.839393276473565</v>
      </c>
      <c r="T10" s="260">
        <v>2.070988355735202</v>
      </c>
      <c r="U10" s="260">
        <v>1.8681146569482621</v>
      </c>
      <c r="V10" s="260">
        <v>1.526192752172691</v>
      </c>
      <c r="W10" s="260">
        <v>1.999408362823512</v>
      </c>
      <c r="X10" s="260">
        <v>1.8812844591817659</v>
      </c>
      <c r="Y10" s="260">
        <v>1.553879421979323</v>
      </c>
      <c r="DA10" s="68" t="s">
        <v>2764</v>
      </c>
    </row>
    <row r="11" spans="1:105" ht="12" customHeight="1" x14ac:dyDescent="0.25">
      <c r="A11" s="37" t="s">
        <v>159</v>
      </c>
      <c r="B11" s="226">
        <v>0.1298314472066768</v>
      </c>
      <c r="C11" s="226">
        <v>0.11191780223716941</v>
      </c>
      <c r="D11" s="226">
        <v>0.10993667609218651</v>
      </c>
      <c r="E11" s="226">
        <v>0.22462378426186069</v>
      </c>
      <c r="F11" s="226">
        <v>0.2184460269658256</v>
      </c>
      <c r="G11" s="226">
        <v>0.33272894982512258</v>
      </c>
      <c r="H11" s="226">
        <v>0.10716050329121631</v>
      </c>
      <c r="I11" s="226">
        <v>9.0094516484537229E-2</v>
      </c>
      <c r="J11" s="226">
        <v>9.3563428120969502E-2</v>
      </c>
      <c r="K11" s="226">
        <v>0.14914784324065311</v>
      </c>
      <c r="L11" s="226">
        <v>0.18905972891544259</v>
      </c>
      <c r="M11" s="226">
        <v>9.2144656992829158E-2</v>
      </c>
      <c r="N11" s="226">
        <v>8.5277788966721654E-2</v>
      </c>
      <c r="O11" s="226">
        <v>8.9967541092407149E-2</v>
      </c>
      <c r="P11" s="226">
        <v>8.4809534206308435E-2</v>
      </c>
      <c r="Q11" s="226">
        <v>8.6469023516616131E-2</v>
      </c>
      <c r="R11" s="226">
        <v>8.9764080175977201E-2</v>
      </c>
      <c r="S11" s="226">
        <v>5.2043172056445368E-2</v>
      </c>
      <c r="T11" s="226">
        <v>8.4240660653806129E-2</v>
      </c>
      <c r="U11" s="226">
        <v>7.3399212552342691E-2</v>
      </c>
      <c r="V11" s="226">
        <v>0.1024444833713628</v>
      </c>
      <c r="W11" s="226">
        <v>9.5539968791875429E-2</v>
      </c>
      <c r="X11" s="226">
        <v>6.1883772831216592E-2</v>
      </c>
      <c r="Y11" s="226">
        <v>5.9222230424871403E-2</v>
      </c>
      <c r="DA11" s="69" t="s">
        <v>2765</v>
      </c>
    </row>
    <row r="12" spans="1:105" ht="12" customHeight="1" x14ac:dyDescent="0.25">
      <c r="A12" s="37" t="s">
        <v>35</v>
      </c>
      <c r="B12" s="226">
        <v>2.736381926186664</v>
      </c>
      <c r="C12" s="226">
        <v>3.246978153950359</v>
      </c>
      <c r="D12" s="226">
        <v>3.687299673940946</v>
      </c>
      <c r="E12" s="226">
        <v>4.1075752824697904</v>
      </c>
      <c r="F12" s="226">
        <v>3.7090948500380292</v>
      </c>
      <c r="G12" s="226">
        <v>3.533449334284104</v>
      </c>
      <c r="H12" s="226">
        <v>3.5641721619397981</v>
      </c>
      <c r="I12" s="226">
        <v>2.5648116828678842</v>
      </c>
      <c r="J12" s="226">
        <v>1.412036333860456</v>
      </c>
      <c r="K12" s="226">
        <v>0.95775737365687041</v>
      </c>
      <c r="L12" s="226">
        <v>1.4682587424946969</v>
      </c>
      <c r="M12" s="226">
        <v>1.4632532142928849</v>
      </c>
      <c r="N12" s="226">
        <v>1.2098906246155581</v>
      </c>
      <c r="O12" s="226">
        <v>1.3202261130506041</v>
      </c>
      <c r="P12" s="226">
        <v>1.1698236611695729</v>
      </c>
      <c r="Q12" s="226">
        <v>1.271039939689002</v>
      </c>
      <c r="R12" s="226">
        <v>1.5034907450212109</v>
      </c>
      <c r="S12" s="226">
        <v>1.244814456443424</v>
      </c>
      <c r="T12" s="226">
        <v>1.5459966043046931</v>
      </c>
      <c r="U12" s="226">
        <v>1.3381038928769451</v>
      </c>
      <c r="V12" s="226">
        <v>0.95786931331034808</v>
      </c>
      <c r="W12" s="226">
        <v>1.4317470752119801</v>
      </c>
      <c r="X12" s="226">
        <v>1.324726470943987</v>
      </c>
      <c r="Y12" s="226">
        <v>0.97443827574470232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2.395243288371781E-2</v>
      </c>
      <c r="U14" s="226">
        <v>2.4350540858125588E-2</v>
      </c>
      <c r="V14" s="226">
        <v>2.293101023257622E-2</v>
      </c>
      <c r="W14" s="226">
        <v>5.5690071547536767E-2</v>
      </c>
      <c r="X14" s="226">
        <v>6.4519060243538734E-2</v>
      </c>
      <c r="Y14" s="226">
        <v>6.05367271819248E-2</v>
      </c>
      <c r="DA14" s="69" t="s">
        <v>2768</v>
      </c>
    </row>
    <row r="15" spans="1:105" ht="12" customHeight="1" x14ac:dyDescent="0.25">
      <c r="A15" s="37" t="s">
        <v>40</v>
      </c>
      <c r="B15" s="226">
        <v>1.000152686878276</v>
      </c>
      <c r="C15" s="226">
        <v>0.82934699919383692</v>
      </c>
      <c r="D15" s="226">
        <v>0.77827706235119376</v>
      </c>
      <c r="E15" s="226">
        <v>0.64129872800478127</v>
      </c>
      <c r="F15" s="226">
        <v>0.60270981234308441</v>
      </c>
      <c r="G15" s="226">
        <v>0.44017374309320662</v>
      </c>
      <c r="H15" s="226">
        <v>0.52839226945230167</v>
      </c>
      <c r="I15" s="226">
        <v>0.61427304816353412</v>
      </c>
      <c r="J15" s="226">
        <v>0.45043034241493379</v>
      </c>
      <c r="K15" s="226">
        <v>0.87045194758972255</v>
      </c>
      <c r="L15" s="226">
        <v>0.41618203255910557</v>
      </c>
      <c r="M15" s="226">
        <v>0.37160489772253619</v>
      </c>
      <c r="N15" s="226">
        <v>0.48591621233856702</v>
      </c>
      <c r="O15" s="226">
        <v>0.42664644580575811</v>
      </c>
      <c r="P15" s="226">
        <v>0.43812682186302249</v>
      </c>
      <c r="Q15" s="226">
        <v>0.48564683947071402</v>
      </c>
      <c r="R15" s="226">
        <v>0.47440259672983659</v>
      </c>
      <c r="S15" s="226">
        <v>0.54253564797369569</v>
      </c>
      <c r="T15" s="226">
        <v>0.4167986578929847</v>
      </c>
      <c r="U15" s="226">
        <v>0.43226101066084821</v>
      </c>
      <c r="V15" s="226">
        <v>0.44294794525840431</v>
      </c>
      <c r="W15" s="226">
        <v>0.41643124727211939</v>
      </c>
      <c r="X15" s="226">
        <v>0.43015515516302327</v>
      </c>
      <c r="Y15" s="226">
        <v>0.45968218862782451</v>
      </c>
      <c r="DA15" s="69" t="s">
        <v>2769</v>
      </c>
    </row>
    <row r="16" spans="1:105" ht="12" customHeight="1" x14ac:dyDescent="0.25">
      <c r="A16" s="57" t="s">
        <v>2707</v>
      </c>
      <c r="B16" s="261">
        <v>1.818750349052846</v>
      </c>
      <c r="C16" s="261">
        <v>1.8179623541435801</v>
      </c>
      <c r="D16" s="261">
        <v>1.935502971188225</v>
      </c>
      <c r="E16" s="261">
        <v>2.0952141296823918</v>
      </c>
      <c r="F16" s="261">
        <v>1.867211250613952</v>
      </c>
      <c r="G16" s="261">
        <v>1.7727864517151759</v>
      </c>
      <c r="H16" s="261">
        <v>1.717144670536878</v>
      </c>
      <c r="I16" s="261">
        <v>1.2519941086633319</v>
      </c>
      <c r="J16" s="261">
        <v>0.77268640007883893</v>
      </c>
      <c r="K16" s="261">
        <v>0.70222726902816124</v>
      </c>
      <c r="L16" s="261">
        <v>0.82316788016625342</v>
      </c>
      <c r="M16" s="261">
        <v>0.75260124680902996</v>
      </c>
      <c r="N16" s="261">
        <v>0.68386702786889386</v>
      </c>
      <c r="O16" s="261">
        <v>0.71521028392169395</v>
      </c>
      <c r="P16" s="261">
        <v>0.64982248540267529</v>
      </c>
      <c r="Q16" s="261">
        <v>0.71026731822517108</v>
      </c>
      <c r="R16" s="261">
        <v>0.8113632861916158</v>
      </c>
      <c r="S16" s="261">
        <v>0.70519560080170551</v>
      </c>
      <c r="T16" s="261">
        <v>0.81031591644208634</v>
      </c>
      <c r="U16" s="261">
        <v>0.72761825001439528</v>
      </c>
      <c r="V16" s="261">
        <v>0.6043222370744491</v>
      </c>
      <c r="W16" s="261">
        <v>0.79080492577696815</v>
      </c>
      <c r="X16" s="261">
        <v>0.71649925384071511</v>
      </c>
      <c r="Y16" s="261">
        <v>0.57769854303679757</v>
      </c>
      <c r="DA16" s="70" t="s">
        <v>2770</v>
      </c>
    </row>
    <row r="17" spans="1:105" ht="12" customHeight="1" x14ac:dyDescent="0.25">
      <c r="A17" s="46" t="s">
        <v>28</v>
      </c>
      <c r="B17" s="229">
        <v>1.9507702509947569E-2</v>
      </c>
      <c r="C17" s="229">
        <v>1.8532058766657079E-2</v>
      </c>
      <c r="D17" s="229">
        <v>1.8770972748190271E-2</v>
      </c>
      <c r="E17" s="229">
        <v>1.885157026003885E-2</v>
      </c>
      <c r="F17" s="229">
        <v>3.8153931322232243E-2</v>
      </c>
      <c r="G17" s="229">
        <v>3.8336681448854708E-2</v>
      </c>
      <c r="H17" s="229">
        <v>3.8463417077499007E-2</v>
      </c>
      <c r="I17" s="229">
        <v>1.980590222721211E-2</v>
      </c>
      <c r="J17" s="229">
        <v>1.937540521300514E-2</v>
      </c>
      <c r="K17" s="229">
        <v>2.1637202304460978E-2</v>
      </c>
      <c r="L17" s="229">
        <v>2.1531828857860459E-2</v>
      </c>
      <c r="M17" s="229">
        <v>2.1710970645210281E-2</v>
      </c>
      <c r="N17" s="229">
        <v>0</v>
      </c>
      <c r="O17" s="229">
        <v>2.166609706579976E-2</v>
      </c>
      <c r="P17" s="229">
        <v>0</v>
      </c>
      <c r="Q17" s="229">
        <v>0</v>
      </c>
      <c r="R17" s="229">
        <v>0</v>
      </c>
      <c r="S17" s="229">
        <v>7.6054797289991797E-3</v>
      </c>
      <c r="T17" s="229">
        <v>9.7809561110186495E-3</v>
      </c>
      <c r="U17" s="229">
        <v>6.4666004939442634E-3</v>
      </c>
      <c r="V17" s="229">
        <v>6.333945889206289E-3</v>
      </c>
      <c r="W17" s="229">
        <v>6.4099734732325194E-3</v>
      </c>
      <c r="X17" s="229">
        <v>2.1628726002690031E-3</v>
      </c>
      <c r="Y17" s="229">
        <v>1.2970110684159699E-2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1.8424466341820649E-2</v>
      </c>
      <c r="T19" s="229">
        <v>1.844266117587675E-2</v>
      </c>
      <c r="U19" s="229">
        <v>1.840925285125751E-2</v>
      </c>
      <c r="V19" s="229">
        <v>9.0246730669775888E-3</v>
      </c>
      <c r="W19" s="229">
        <v>1.8265995944961019E-2</v>
      </c>
      <c r="X19" s="229">
        <v>1.8499434072116318E-2</v>
      </c>
      <c r="Y19" s="229">
        <v>1.383849689058401E-2</v>
      </c>
      <c r="DA19" s="73" t="s">
        <v>2773</v>
      </c>
    </row>
    <row r="20" spans="1:105" ht="12" customHeight="1" x14ac:dyDescent="0.25">
      <c r="A20" s="46" t="s">
        <v>159</v>
      </c>
      <c r="B20" s="229">
        <v>2.9996786836108982E-2</v>
      </c>
      <c r="C20" s="229">
        <v>3.2679148694365417E-2</v>
      </c>
      <c r="D20" s="229">
        <v>3.3229363875434487E-2</v>
      </c>
      <c r="E20" s="229">
        <v>6.6437044252992239E-2</v>
      </c>
      <c r="F20" s="229">
        <v>6.7639945562273443E-2</v>
      </c>
      <c r="G20" s="229">
        <v>0.10160792299874841</v>
      </c>
      <c r="H20" s="229">
        <v>3.4230070831527168E-2</v>
      </c>
      <c r="I20" s="229">
        <v>3.671427755475791E-2</v>
      </c>
      <c r="J20" s="229">
        <v>3.568326223081212E-2</v>
      </c>
      <c r="K20" s="229">
        <v>7.4608710885372298E-2</v>
      </c>
      <c r="L20" s="229">
        <v>7.1552656498534026E-2</v>
      </c>
      <c r="M20" s="229">
        <v>3.6236242338392087E-2</v>
      </c>
      <c r="N20" s="229">
        <v>3.6496469282383058E-2</v>
      </c>
      <c r="O20" s="229">
        <v>3.6309145006132727E-2</v>
      </c>
      <c r="P20" s="229">
        <v>3.6692266673109868E-2</v>
      </c>
      <c r="Q20" s="229">
        <v>3.6113267591924389E-2</v>
      </c>
      <c r="R20" s="229">
        <v>3.5819683849341373E-2</v>
      </c>
      <c r="S20" s="229">
        <v>2.1680835465919319E-2</v>
      </c>
      <c r="T20" s="229">
        <v>3.2169200816888718E-2</v>
      </c>
      <c r="U20" s="229">
        <v>2.8641549671471849E-2</v>
      </c>
      <c r="V20" s="229">
        <v>3.8527202758337993E-2</v>
      </c>
      <c r="W20" s="229">
        <v>3.5283536034865413E-2</v>
      </c>
      <c r="X20" s="229">
        <v>2.5330399484560121E-2</v>
      </c>
      <c r="Y20" s="229">
        <v>2.5502803704964268E-2</v>
      </c>
      <c r="DA20" s="73" t="s">
        <v>2774</v>
      </c>
    </row>
    <row r="21" spans="1:105" ht="12" customHeight="1" x14ac:dyDescent="0.25">
      <c r="A21" s="46" t="s">
        <v>32</v>
      </c>
      <c r="B21" s="229">
        <v>9.6115623239208761E-2</v>
      </c>
      <c r="C21" s="229">
        <v>3.3675297837132648E-2</v>
      </c>
      <c r="D21" s="229">
        <v>3.4109437378070283E-2</v>
      </c>
      <c r="E21" s="229">
        <v>3.4255894134473178E-2</v>
      </c>
      <c r="F21" s="229">
        <v>3.4665468556719967E-2</v>
      </c>
      <c r="G21" s="229">
        <v>3.4831509605404182E-2</v>
      </c>
      <c r="H21" s="229">
        <v>3.4946657633340802E-2</v>
      </c>
      <c r="I21" s="229">
        <v>3.6061339569684422E-2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7.0429687263695922E-3</v>
      </c>
      <c r="U21" s="229">
        <v>7.0333989050155284E-3</v>
      </c>
      <c r="V21" s="229">
        <v>3.4539272526832678E-3</v>
      </c>
      <c r="W21" s="229">
        <v>3.4922250284081082E-3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0.6041153062926059</v>
      </c>
      <c r="C23" s="229">
        <v>0.90593954071361926</v>
      </c>
      <c r="D23" s="229">
        <v>1.0649669933191961</v>
      </c>
      <c r="E23" s="229">
        <v>1.160882815332186</v>
      </c>
      <c r="F23" s="229">
        <v>1.097426203916761</v>
      </c>
      <c r="G23" s="229">
        <v>1.031060478911719</v>
      </c>
      <c r="H23" s="229">
        <v>1.0878775496644151</v>
      </c>
      <c r="I23" s="229">
        <v>0.99871229995213684</v>
      </c>
      <c r="J23" s="229">
        <v>0.51457962376773192</v>
      </c>
      <c r="K23" s="229">
        <v>0.45780059229986941</v>
      </c>
      <c r="L23" s="229">
        <v>0.53097932888649468</v>
      </c>
      <c r="M23" s="229">
        <v>0.5498456226082199</v>
      </c>
      <c r="N23" s="229">
        <v>0.49477679083566217</v>
      </c>
      <c r="O23" s="229">
        <v>0.50912776002219529</v>
      </c>
      <c r="P23" s="229">
        <v>0.48361365180511012</v>
      </c>
      <c r="Q23" s="229">
        <v>0.50724025980069443</v>
      </c>
      <c r="R23" s="229">
        <v>0.57328187321519875</v>
      </c>
      <c r="S23" s="229">
        <v>0.49552453786663009</v>
      </c>
      <c r="T23" s="229">
        <v>0.5641249795455453</v>
      </c>
      <c r="U23" s="229">
        <v>0.49893415268196473</v>
      </c>
      <c r="V23" s="229">
        <v>0.34421789904258432</v>
      </c>
      <c r="W23" s="229">
        <v>0.50524450583153679</v>
      </c>
      <c r="X23" s="229">
        <v>0.51813121565634712</v>
      </c>
      <c r="Y23" s="229">
        <v>0.40096437725347428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8.3257066507002903E-2</v>
      </c>
      <c r="C25" s="229">
        <v>4.1628533253925827E-2</v>
      </c>
      <c r="D25" s="229">
        <v>0.10615257246704959</v>
      </c>
      <c r="E25" s="229">
        <v>0.124885599761048</v>
      </c>
      <c r="F25" s="229">
        <v>0.13321430369623929</v>
      </c>
      <c r="G25" s="229">
        <v>8.1177700477398182E-2</v>
      </c>
      <c r="H25" s="229">
        <v>6.5565595530503756E-2</v>
      </c>
      <c r="I25" s="229">
        <v>3.5382941953505567E-2</v>
      </c>
      <c r="J25" s="229">
        <v>3.1220463288141851E-2</v>
      </c>
      <c r="K25" s="229">
        <v>1.7691470976570561E-2</v>
      </c>
      <c r="L25" s="229">
        <v>2.0816139928919501E-2</v>
      </c>
      <c r="M25" s="229">
        <v>1.5612104946672971E-2</v>
      </c>
      <c r="N25" s="229">
        <v>2.0816139929266151E-2</v>
      </c>
      <c r="O25" s="229">
        <v>7.2834010119096539E-3</v>
      </c>
      <c r="P25" s="229">
        <v>9.3665136470601085E-3</v>
      </c>
      <c r="Q25" s="229">
        <v>3.6424498270687812E-2</v>
      </c>
      <c r="R25" s="229">
        <v>2.914109725853082E-2</v>
      </c>
      <c r="S25" s="229">
        <v>3.0182653576420481E-2</v>
      </c>
      <c r="T25" s="229">
        <v>3.0182653575865959E-2</v>
      </c>
      <c r="U25" s="229">
        <v>2.6016428305899109E-2</v>
      </c>
      <c r="V25" s="229">
        <v>2.705798462265482E-2</v>
      </c>
      <c r="W25" s="229">
        <v>2.1853949641041929E-2</v>
      </c>
      <c r="X25" s="229">
        <v>2.7057984623463E-2</v>
      </c>
      <c r="Y25" s="229">
        <v>1.9774583611120479E-2</v>
      </c>
      <c r="DA25" s="73" t="s">
        <v>2779</v>
      </c>
    </row>
    <row r="26" spans="1:105" ht="12" customHeight="1" x14ac:dyDescent="0.25">
      <c r="A26" s="46" t="s">
        <v>39</v>
      </c>
      <c r="B26" s="229">
        <v>0.98575786366797213</v>
      </c>
      <c r="C26" s="229">
        <v>0.78550777487787948</v>
      </c>
      <c r="D26" s="229">
        <v>0.67827363140028396</v>
      </c>
      <c r="E26" s="229">
        <v>0.68990120594165327</v>
      </c>
      <c r="F26" s="229">
        <v>0.49611139755972561</v>
      </c>
      <c r="G26" s="229">
        <v>0.48577215827305231</v>
      </c>
      <c r="H26" s="229">
        <v>0.45606137979959249</v>
      </c>
      <c r="I26" s="229">
        <v>0.1253173474060354</v>
      </c>
      <c r="J26" s="229">
        <v>0.17182764557914779</v>
      </c>
      <c r="K26" s="229">
        <v>0.1304892925618881</v>
      </c>
      <c r="L26" s="229">
        <v>0.17828792599444471</v>
      </c>
      <c r="M26" s="229">
        <v>0.12919630627053461</v>
      </c>
      <c r="N26" s="229">
        <v>0.1317776278215825</v>
      </c>
      <c r="O26" s="229">
        <v>0.14082388081565661</v>
      </c>
      <c r="P26" s="229">
        <v>0.12015005327739529</v>
      </c>
      <c r="Q26" s="229">
        <v>0.1304892925618644</v>
      </c>
      <c r="R26" s="229">
        <v>0.17312063186854471</v>
      </c>
      <c r="S26" s="229">
        <v>0.1317776278219159</v>
      </c>
      <c r="T26" s="229">
        <v>0.1485724964905214</v>
      </c>
      <c r="U26" s="229">
        <v>0.1421168671048422</v>
      </c>
      <c r="V26" s="229">
        <v>0.17570660444200489</v>
      </c>
      <c r="W26" s="229">
        <v>0.20025473982292241</v>
      </c>
      <c r="X26" s="229">
        <v>0.12531734740395961</v>
      </c>
      <c r="Y26" s="229">
        <v>0.1046481708924948</v>
      </c>
      <c r="DA26" s="73" t="s">
        <v>2780</v>
      </c>
    </row>
    <row r="27" spans="1:105" ht="12" customHeight="1" x14ac:dyDescent="0.25">
      <c r="A27" s="57" t="s">
        <v>2719</v>
      </c>
      <c r="B27" s="261">
        <v>13.675603586147361</v>
      </c>
      <c r="C27" s="261">
        <v>13.66967847057961</v>
      </c>
      <c r="D27" s="261">
        <v>14.55349349489607</v>
      </c>
      <c r="E27" s="261">
        <v>15.75439855203491</v>
      </c>
      <c r="F27" s="261">
        <v>14.039992288270289</v>
      </c>
      <c r="G27" s="261">
        <v>13.32999043501219</v>
      </c>
      <c r="H27" s="261">
        <v>12.911607041921529</v>
      </c>
      <c r="I27" s="261">
        <v>9.4140326247569774</v>
      </c>
      <c r="J27" s="261">
        <v>5.8100073544389614</v>
      </c>
      <c r="K27" s="261">
        <v>5.2802088882694429</v>
      </c>
      <c r="L27" s="261">
        <v>6.1895892527885588</v>
      </c>
      <c r="M27" s="261">
        <v>5.6589824519678986</v>
      </c>
      <c r="N27" s="261">
        <v>5.1421539980141828</v>
      </c>
      <c r="O27" s="261">
        <v>5.3778311733342736</v>
      </c>
      <c r="P27" s="261">
        <v>4.8861652267778082</v>
      </c>
      <c r="Q27" s="261">
        <v>5.3406638735777276</v>
      </c>
      <c r="R27" s="261">
        <v>6.100827786556188</v>
      </c>
      <c r="S27" s="261">
        <v>5.3025284598743623</v>
      </c>
      <c r="T27" s="261">
        <v>6.0929523717087646</v>
      </c>
      <c r="U27" s="261">
        <v>5.4711295337620864</v>
      </c>
      <c r="V27" s="261">
        <v>4.5440383595405676</v>
      </c>
      <c r="W27" s="261">
        <v>5.9462447303614354</v>
      </c>
      <c r="X27" s="261">
        <v>5.3875232356099909</v>
      </c>
      <c r="Y27" s="261">
        <v>4.3438486601420747</v>
      </c>
      <c r="DA27" s="70" t="s">
        <v>2781</v>
      </c>
    </row>
    <row r="28" spans="1:105" ht="12" customHeight="1" x14ac:dyDescent="0.25">
      <c r="A28" s="46" t="s">
        <v>28</v>
      </c>
      <c r="B28" s="229">
        <v>0.1466829169497981</v>
      </c>
      <c r="C28" s="229">
        <v>0.1393468264954407</v>
      </c>
      <c r="D28" s="229">
        <v>0.14114327585658451</v>
      </c>
      <c r="E28" s="229">
        <v>0.14174930714759981</v>
      </c>
      <c r="F28" s="229">
        <v>0.2868882143652462</v>
      </c>
      <c r="G28" s="229">
        <v>0.28826235474042688</v>
      </c>
      <c r="H28" s="229">
        <v>0.28921530917888688</v>
      </c>
      <c r="I28" s="229">
        <v>0.14892514943922949</v>
      </c>
      <c r="J28" s="229">
        <v>0.14568814304394251</v>
      </c>
      <c r="K28" s="229">
        <v>0.16269511732777381</v>
      </c>
      <c r="L28" s="229">
        <v>0.16190279006583541</v>
      </c>
      <c r="M28" s="229">
        <v>0.16324979850533111</v>
      </c>
      <c r="N28" s="229">
        <v>0</v>
      </c>
      <c r="O28" s="229">
        <v>0.16291238370630201</v>
      </c>
      <c r="P28" s="229">
        <v>0</v>
      </c>
      <c r="Q28" s="229">
        <v>0</v>
      </c>
      <c r="R28" s="229">
        <v>0</v>
      </c>
      <c r="S28" s="229">
        <v>5.7187357193051527E-2</v>
      </c>
      <c r="T28" s="229">
        <v>7.3545266142467133E-2</v>
      </c>
      <c r="U28" s="229">
        <v>4.8623861406388573E-2</v>
      </c>
      <c r="V28" s="229">
        <v>4.7626400820762659E-2</v>
      </c>
      <c r="W28" s="229">
        <v>4.8198069769882987E-2</v>
      </c>
      <c r="X28" s="229">
        <v>1.626313820586885E-2</v>
      </c>
      <c r="Y28" s="229">
        <v>9.7525255336662425E-2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0.13853781422407449</v>
      </c>
      <c r="T30" s="229">
        <v>0.13867462538015021</v>
      </c>
      <c r="U30" s="229">
        <v>0.13842342047772471</v>
      </c>
      <c r="V30" s="229">
        <v>6.7858599407466066E-2</v>
      </c>
      <c r="W30" s="229">
        <v>0.13734623873999541</v>
      </c>
      <c r="X30" s="229">
        <v>0.1391015138884131</v>
      </c>
      <c r="Y30" s="229">
        <v>0.10405485161958369</v>
      </c>
      <c r="DA30" s="73" t="s">
        <v>2784</v>
      </c>
    </row>
    <row r="31" spans="1:105" ht="12" customHeight="1" x14ac:dyDescent="0.25">
      <c r="A31" s="46" t="s">
        <v>159</v>
      </c>
      <c r="B31" s="229">
        <v>0.22555276255612711</v>
      </c>
      <c r="C31" s="229">
        <v>0.2457220603749399</v>
      </c>
      <c r="D31" s="229">
        <v>0.2498592552941323</v>
      </c>
      <c r="E31" s="229">
        <v>0.49955546736384548</v>
      </c>
      <c r="F31" s="229">
        <v>0.50860035990094055</v>
      </c>
      <c r="G31" s="229">
        <v>0.76401342100981995</v>
      </c>
      <c r="H31" s="229">
        <v>0.25738380182936782</v>
      </c>
      <c r="I31" s="229">
        <v>0.27606312545981432</v>
      </c>
      <c r="J31" s="229">
        <v>0.26831068331245272</v>
      </c>
      <c r="K31" s="229">
        <v>0.56100011454193388</v>
      </c>
      <c r="L31" s="229">
        <v>0.53802093636397685</v>
      </c>
      <c r="M31" s="229">
        <v>0.27246866835214062</v>
      </c>
      <c r="N31" s="229">
        <v>0.27442537479638018</v>
      </c>
      <c r="O31" s="229">
        <v>0.27301684033457491</v>
      </c>
      <c r="P31" s="229">
        <v>0.27589762056126838</v>
      </c>
      <c r="Q31" s="229">
        <v>0.27154399285466208</v>
      </c>
      <c r="R31" s="229">
        <v>0.26933646894408603</v>
      </c>
      <c r="S31" s="229">
        <v>0.1630232051379702</v>
      </c>
      <c r="T31" s="229">
        <v>0.24188764460391321</v>
      </c>
      <c r="U31" s="229">
        <v>0.2153624215681825</v>
      </c>
      <c r="V31" s="229">
        <v>0.28969492843288752</v>
      </c>
      <c r="W31" s="229">
        <v>0.26530504980062253</v>
      </c>
      <c r="X31" s="229">
        <v>0.1904651192012117</v>
      </c>
      <c r="Y31" s="229">
        <v>0.19176146632001989</v>
      </c>
      <c r="DA31" s="73" t="s">
        <v>2785</v>
      </c>
    </row>
    <row r="32" spans="1:105" ht="12" customHeight="1" x14ac:dyDescent="0.25">
      <c r="A32" s="46" t="s">
        <v>32</v>
      </c>
      <c r="B32" s="229">
        <v>0.72271555166405055</v>
      </c>
      <c r="C32" s="229">
        <v>0.25321233565997808</v>
      </c>
      <c r="D32" s="229">
        <v>0.25647673105433599</v>
      </c>
      <c r="E32" s="229">
        <v>0.25757797320344261</v>
      </c>
      <c r="F32" s="229">
        <v>0.26065765780149053</v>
      </c>
      <c r="G32" s="229">
        <v>0.26190615876371209</v>
      </c>
      <c r="H32" s="229">
        <v>0.26277198335838953</v>
      </c>
      <c r="I32" s="229">
        <v>0.27115353407205017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5.295770715404826E-2</v>
      </c>
      <c r="U32" s="229">
        <v>5.2885749458866739E-2</v>
      </c>
      <c r="V32" s="229">
        <v>2.5970876073060711E-2</v>
      </c>
      <c r="W32" s="229">
        <v>2.6258845886684049E-2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4.5424823992386338</v>
      </c>
      <c r="C34" s="229">
        <v>6.8119684695966347</v>
      </c>
      <c r="D34" s="229">
        <v>8.0077325843808769</v>
      </c>
      <c r="E34" s="229">
        <v>8.7289457845170144</v>
      </c>
      <c r="F34" s="229">
        <v>8.2518008794510305</v>
      </c>
      <c r="G34" s="229">
        <v>7.7527816779708054</v>
      </c>
      <c r="H34" s="229">
        <v>8.180002344592042</v>
      </c>
      <c r="I34" s="229">
        <v>7.5095482554093369</v>
      </c>
      <c r="J34" s="229">
        <v>3.869242940253522</v>
      </c>
      <c r="K34" s="229">
        <v>3.4423082997932481</v>
      </c>
      <c r="L34" s="229">
        <v>3.9925561075888338</v>
      </c>
      <c r="M34" s="229">
        <v>4.1344161238425778</v>
      </c>
      <c r="N34" s="229">
        <v>3.7203408695527682</v>
      </c>
      <c r="O34" s="229">
        <v>3.8282491186284289</v>
      </c>
      <c r="P34" s="229">
        <v>3.6364026510730389</v>
      </c>
      <c r="Q34" s="229">
        <v>3.8140565688859902</v>
      </c>
      <c r="R34" s="229">
        <v>4.3106387005219764</v>
      </c>
      <c r="S34" s="229">
        <v>3.7259633520356221</v>
      </c>
      <c r="T34" s="229">
        <v>4.241785903890543</v>
      </c>
      <c r="U34" s="229">
        <v>3.751601032666311</v>
      </c>
      <c r="V34" s="229">
        <v>2.5882538178009691</v>
      </c>
      <c r="W34" s="229">
        <v>3.7990500342332871</v>
      </c>
      <c r="X34" s="229">
        <v>3.8959481792621471</v>
      </c>
      <c r="Y34" s="229">
        <v>3.0149436828097782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0.62602909623534886</v>
      </c>
      <c r="C36" s="229">
        <v>0.31301454812086538</v>
      </c>
      <c r="D36" s="229">
        <v>0.7981856891272382</v>
      </c>
      <c r="E36" s="229">
        <v>0.93904364435711085</v>
      </c>
      <c r="F36" s="229">
        <v>1.0016690912544151</v>
      </c>
      <c r="G36" s="229">
        <v>0.61039386320505162</v>
      </c>
      <c r="H36" s="229">
        <v>0.49300284331590349</v>
      </c>
      <c r="I36" s="229">
        <v>0.26605250584270551</v>
      </c>
      <c r="J36" s="229">
        <v>0.2347538681858358</v>
      </c>
      <c r="K36" s="229">
        <v>0.13302625291998249</v>
      </c>
      <c r="L36" s="229">
        <v>0.1565213598501447</v>
      </c>
      <c r="M36" s="229">
        <v>0.11739101988748329</v>
      </c>
      <c r="N36" s="229">
        <v>0.1565213598527512</v>
      </c>
      <c r="O36" s="229">
        <v>5.4765572993397578E-2</v>
      </c>
      <c r="P36" s="229">
        <v>7.0428977615394267E-2</v>
      </c>
      <c r="Q36" s="229">
        <v>0.2738842081507486</v>
      </c>
      <c r="R36" s="229">
        <v>0.2191186351554914</v>
      </c>
      <c r="S36" s="229">
        <v>0.22695033746885401</v>
      </c>
      <c r="T36" s="229">
        <v>0.22695033746468449</v>
      </c>
      <c r="U36" s="229">
        <v>0.195623528223203</v>
      </c>
      <c r="V36" s="229">
        <v>0.2034552305280391</v>
      </c>
      <c r="W36" s="229">
        <v>0.16432489057014221</v>
      </c>
      <c r="X36" s="229">
        <v>0.20345523053411599</v>
      </c>
      <c r="Y36" s="229">
        <v>0.1486896575374636</v>
      </c>
      <c r="DA36" s="73" t="s">
        <v>2790</v>
      </c>
    </row>
    <row r="37" spans="1:105" ht="12" customHeight="1" x14ac:dyDescent="0.25">
      <c r="A37" s="46" t="s">
        <v>39</v>
      </c>
      <c r="B37" s="229">
        <v>7.4121408595034044</v>
      </c>
      <c r="C37" s="229">
        <v>5.9064142303317482</v>
      </c>
      <c r="D37" s="229">
        <v>5.1000959591829034</v>
      </c>
      <c r="E37" s="229">
        <v>5.187526375445894</v>
      </c>
      <c r="F37" s="229">
        <v>3.7303760854971668</v>
      </c>
      <c r="G37" s="229">
        <v>3.6526329593223732</v>
      </c>
      <c r="H37" s="229">
        <v>3.4292307596469378</v>
      </c>
      <c r="I37" s="229">
        <v>0.94229005453384296</v>
      </c>
      <c r="J37" s="229">
        <v>1.2920117196432079</v>
      </c>
      <c r="K37" s="229">
        <v>0.98117910368650463</v>
      </c>
      <c r="L37" s="229">
        <v>1.340588058919767</v>
      </c>
      <c r="M37" s="229">
        <v>0.97145684138036648</v>
      </c>
      <c r="N37" s="229">
        <v>0.99086639381228381</v>
      </c>
      <c r="O37" s="229">
        <v>1.0588872576715711</v>
      </c>
      <c r="P37" s="229">
        <v>0.90343597752810656</v>
      </c>
      <c r="Q37" s="229">
        <v>0.98117910368632633</v>
      </c>
      <c r="R37" s="229">
        <v>1.3017339819346341</v>
      </c>
      <c r="S37" s="229">
        <v>0.99086639381479025</v>
      </c>
      <c r="T37" s="229">
        <v>1.117150887072959</v>
      </c>
      <c r="U37" s="229">
        <v>1.0686095199614101</v>
      </c>
      <c r="V37" s="229">
        <v>1.321178506477382</v>
      </c>
      <c r="W37" s="229">
        <v>1.5057616013608199</v>
      </c>
      <c r="X37" s="229">
        <v>0.94229005451823455</v>
      </c>
      <c r="Y37" s="229">
        <v>0.78687374651856667</v>
      </c>
      <c r="DA37" s="73" t="s">
        <v>2791</v>
      </c>
    </row>
    <row r="38" spans="1:105" ht="12" customHeight="1" x14ac:dyDescent="0.25">
      <c r="A38" s="57" t="s">
        <v>2731</v>
      </c>
      <c r="B38" s="261">
        <v>3.766368378124004</v>
      </c>
      <c r="C38" s="261">
        <v>3.8487209266706559</v>
      </c>
      <c r="D38" s="261">
        <v>4.0131085500946222</v>
      </c>
      <c r="E38" s="261">
        <v>3.9600359307403221</v>
      </c>
      <c r="F38" s="261">
        <v>3.669414606569545</v>
      </c>
      <c r="G38" s="261">
        <v>3.1810856612600928</v>
      </c>
      <c r="H38" s="261">
        <v>3.3463865241565509</v>
      </c>
      <c r="I38" s="261">
        <v>3.098142920534761</v>
      </c>
      <c r="J38" s="261">
        <v>1.96323034335671</v>
      </c>
      <c r="K38" s="261">
        <v>2.4830379010872452</v>
      </c>
      <c r="L38" s="261">
        <v>1.995240100265246</v>
      </c>
      <c r="M38" s="261">
        <v>1.835055375380632</v>
      </c>
      <c r="N38" s="261">
        <v>1.9180624693194011</v>
      </c>
      <c r="O38" s="261">
        <v>1.8640013997875471</v>
      </c>
      <c r="P38" s="261">
        <v>1.7972624233946499</v>
      </c>
      <c r="Q38" s="261">
        <v>1.9569198052624821</v>
      </c>
      <c r="R38" s="261">
        <v>2.088298245458081</v>
      </c>
      <c r="S38" s="261">
        <v>2.0139947961149631</v>
      </c>
      <c r="T38" s="261">
        <v>1.9808996145481581</v>
      </c>
      <c r="U38" s="261">
        <v>1.8733443952794999</v>
      </c>
      <c r="V38" s="261">
        <v>1.635987706159715</v>
      </c>
      <c r="W38" s="261">
        <v>1.9149900391328161</v>
      </c>
      <c r="X38" s="261">
        <v>1.878896291313511</v>
      </c>
      <c r="Y38" s="261">
        <v>1.687321745230832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7.5336407037935853</v>
      </c>
      <c r="C39" s="261">
        <f t="shared" si="0"/>
        <v>7.7222372009436446</v>
      </c>
      <c r="D39" s="261">
        <f t="shared" si="0"/>
        <v>8.1682367666338891</v>
      </c>
      <c r="E39" s="261">
        <f t="shared" si="0"/>
        <v>8.4079631259352183</v>
      </c>
      <c r="F39" s="261">
        <f t="shared" si="0"/>
        <v>7.6872390208227115</v>
      </c>
      <c r="G39" s="261">
        <f t="shared" si="0"/>
        <v>6.945094841763173</v>
      </c>
      <c r="H39" s="261">
        <f t="shared" si="0"/>
        <v>7.0426827142129573</v>
      </c>
      <c r="I39" s="261">
        <f t="shared" si="0"/>
        <v>5.9469084728365882</v>
      </c>
      <c r="J39" s="261">
        <f t="shared" si="0"/>
        <v>3.7065236096451168</v>
      </c>
      <c r="K39" s="261">
        <f t="shared" si="0"/>
        <v>4.180958740707692</v>
      </c>
      <c r="L39" s="261">
        <f t="shared" si="0"/>
        <v>3.8373476685890084</v>
      </c>
      <c r="M39" s="261">
        <f t="shared" si="0"/>
        <v>3.5305691061352555</v>
      </c>
      <c r="N39" s="261">
        <f t="shared" si="0"/>
        <v>3.4948582369077101</v>
      </c>
      <c r="O39" s="261">
        <f t="shared" si="0"/>
        <v>3.4897228848056634</v>
      </c>
      <c r="P39" s="261">
        <f t="shared" si="0"/>
        <v>3.2927805735600377</v>
      </c>
      <c r="Q39" s="261">
        <f t="shared" si="0"/>
        <v>3.5904386039159033</v>
      </c>
      <c r="R39" s="261">
        <f t="shared" si="0"/>
        <v>3.9260563774482891</v>
      </c>
      <c r="S39" s="261">
        <f t="shared" si="0"/>
        <v>3.6467958509212863</v>
      </c>
      <c r="T39" s="261">
        <f t="shared" si="0"/>
        <v>3.8052850652539698</v>
      </c>
      <c r="U39" s="261">
        <f t="shared" si="0"/>
        <v>3.5243205514228824</v>
      </c>
      <c r="V39" s="261">
        <f t="shared" si="0"/>
        <v>3.0039260140023591</v>
      </c>
      <c r="W39" s="261">
        <f t="shared" si="0"/>
        <v>3.6792089418766789</v>
      </c>
      <c r="X39" s="261">
        <f t="shared" si="0"/>
        <v>3.5139711406359679</v>
      </c>
      <c r="Y39" s="261">
        <f t="shared" si="0"/>
        <v>3.0311043885990303</v>
      </c>
      <c r="DA39" s="70"/>
    </row>
    <row r="40" spans="1:105" ht="12" customHeight="1" x14ac:dyDescent="0.25">
      <c r="A40" s="60" t="s">
        <v>2734</v>
      </c>
      <c r="B40" s="329">
        <v>1.787136132470261</v>
      </c>
      <c r="C40" s="329">
        <v>1.881363586083918</v>
      </c>
      <c r="D40" s="329">
        <v>2.047118704719241</v>
      </c>
      <c r="E40" s="329">
        <v>2.2248711182746308</v>
      </c>
      <c r="F40" s="329">
        <v>2.0151737581479132</v>
      </c>
      <c r="G40" s="329">
        <v>1.909045225072912</v>
      </c>
      <c r="H40" s="329">
        <v>1.85890789099394</v>
      </c>
      <c r="I40" s="329">
        <v>1.408194118538767</v>
      </c>
      <c r="J40" s="329">
        <v>0.84638006618609485</v>
      </c>
      <c r="K40" s="329">
        <v>0.77566743019708762</v>
      </c>
      <c r="L40" s="329">
        <v>0.90135196237619364</v>
      </c>
      <c r="M40" s="329">
        <v>0.8337404732132222</v>
      </c>
      <c r="N40" s="329">
        <v>0.75531137935096959</v>
      </c>
      <c r="O40" s="329">
        <v>0.78834991559301593</v>
      </c>
      <c r="P40" s="329">
        <v>0.71880978969426645</v>
      </c>
      <c r="Q40" s="329">
        <v>0.78571569207837699</v>
      </c>
      <c r="R40" s="329">
        <v>0.89184181817964148</v>
      </c>
      <c r="S40" s="329">
        <v>0.7801603431434011</v>
      </c>
      <c r="T40" s="329">
        <v>0.89574066323004065</v>
      </c>
      <c r="U40" s="329">
        <v>0.80260230757666207</v>
      </c>
      <c r="V40" s="329">
        <v>0.65104613365417185</v>
      </c>
      <c r="W40" s="329">
        <v>0.86072622245553154</v>
      </c>
      <c r="X40" s="329">
        <v>0.79442580318368627</v>
      </c>
      <c r="Y40" s="329">
        <v>0.63955557793677453</v>
      </c>
      <c r="DA40" s="72" t="s">
        <v>2793</v>
      </c>
    </row>
    <row r="41" spans="1:105" ht="12" customHeight="1" x14ac:dyDescent="0.25">
      <c r="A41" s="59" t="s">
        <v>28</v>
      </c>
      <c r="B41" s="230">
        <v>4.6822315917865717E-2</v>
      </c>
      <c r="C41" s="230">
        <v>3.546148989400158E-2</v>
      </c>
      <c r="D41" s="230">
        <v>3.3641266685056563E-2</v>
      </c>
      <c r="E41" s="230">
        <v>3.3027215297796897E-2</v>
      </c>
      <c r="F41" s="230">
        <v>6.2619973244046376E-2</v>
      </c>
      <c r="G41" s="230">
        <v>6.122764777160588E-2</v>
      </c>
      <c r="H41" s="230">
        <v>6.0262082128088458E-2</v>
      </c>
      <c r="I41" s="230">
        <v>2.5756409359629959E-2</v>
      </c>
      <c r="J41" s="230">
        <v>2.903625363963009E-2</v>
      </c>
      <c r="K41" s="230">
        <v>3.059821331640579E-2</v>
      </c>
      <c r="L41" s="230">
        <v>3.1401026074152127E-2</v>
      </c>
      <c r="M41" s="230">
        <v>3.003619159720668E-2</v>
      </c>
      <c r="N41" s="230">
        <v>0</v>
      </c>
      <c r="O41" s="230">
        <v>3.0378071677339819E-2</v>
      </c>
      <c r="P41" s="230">
        <v>0</v>
      </c>
      <c r="Q41" s="230">
        <v>0</v>
      </c>
      <c r="R41" s="230">
        <v>0</v>
      </c>
      <c r="S41" s="230">
        <v>1.101385478990495E-2</v>
      </c>
      <c r="T41" s="230">
        <v>1.398971086109939E-2</v>
      </c>
      <c r="U41" s="230">
        <v>9.3553781448308462E-3</v>
      </c>
      <c r="V41" s="230">
        <v>1.036603892039881E-2</v>
      </c>
      <c r="W41" s="230">
        <v>9.7868046213804676E-3</v>
      </c>
      <c r="X41" s="230">
        <v>3.0718809930114538E-3</v>
      </c>
      <c r="Y41" s="230">
        <v>1.8457559897103949E-2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2.6418016307388721E-2</v>
      </c>
      <c r="T42" s="295">
        <v>2.6118219611099339E-2</v>
      </c>
      <c r="U42" s="295">
        <v>2.6370236899125571E-2</v>
      </c>
      <c r="V42" s="295">
        <v>1.462387672132791E-2</v>
      </c>
      <c r="W42" s="295">
        <v>2.7613445285672149E-2</v>
      </c>
      <c r="X42" s="295">
        <v>2.601503676064218E-2</v>
      </c>
      <c r="Y42" s="295">
        <v>1.949898826408638E-2</v>
      </c>
      <c r="DA42" s="122" t="s">
        <v>2795</v>
      </c>
    </row>
    <row r="43" spans="1:105" ht="12" customHeight="1" x14ac:dyDescent="0.25">
      <c r="A43" s="59" t="s">
        <v>159</v>
      </c>
      <c r="B43" s="295">
        <v>6.9957244327525023E-2</v>
      </c>
      <c r="C43" s="295">
        <v>6.0759645898286418E-2</v>
      </c>
      <c r="D43" s="295">
        <v>5.7865375838389237E-2</v>
      </c>
      <c r="E43" s="295">
        <v>0.113095654783735</v>
      </c>
      <c r="F43" s="295">
        <v>0.10786685677546221</v>
      </c>
      <c r="G43" s="295">
        <v>0.15767826152462719</v>
      </c>
      <c r="H43" s="295">
        <v>5.2109302108331958E-2</v>
      </c>
      <c r="I43" s="295">
        <v>4.6391334436489157E-2</v>
      </c>
      <c r="J43" s="295">
        <v>5.195956769856238E-2</v>
      </c>
      <c r="K43" s="295">
        <v>0.10251695276354959</v>
      </c>
      <c r="L43" s="295">
        <v>0.1013911088406209</v>
      </c>
      <c r="M43" s="295">
        <v>4.8710206580386793E-2</v>
      </c>
      <c r="N43" s="295">
        <v>5.0869857819015478E-2</v>
      </c>
      <c r="O43" s="295">
        <v>4.9465992873592733E-2</v>
      </c>
      <c r="P43" s="295">
        <v>4.9699044372246849E-2</v>
      </c>
      <c r="Q43" s="295">
        <v>5.1195396887867457E-2</v>
      </c>
      <c r="R43" s="295">
        <v>5.1408043993643113E-2</v>
      </c>
      <c r="S43" s="295">
        <v>3.0507030549005689E-2</v>
      </c>
      <c r="T43" s="295">
        <v>4.4707346120337901E-2</v>
      </c>
      <c r="U43" s="295">
        <v>4.0261784274610447E-2</v>
      </c>
      <c r="V43" s="295">
        <v>6.1265665425576203E-2</v>
      </c>
      <c r="W43" s="295">
        <v>5.2344129158808941E-2</v>
      </c>
      <c r="X43" s="295">
        <v>3.4956398135005923E-2</v>
      </c>
      <c r="Y43" s="295">
        <v>3.5263849752798802E-2</v>
      </c>
      <c r="DA43" s="122" t="s">
        <v>2796</v>
      </c>
    </row>
    <row r="44" spans="1:105" ht="12" customHeight="1" x14ac:dyDescent="0.25">
      <c r="A44" s="59" t="s">
        <v>32</v>
      </c>
      <c r="B44" s="295">
        <v>0.23121422708756539</v>
      </c>
      <c r="C44" s="295">
        <v>6.4583050632202418E-2</v>
      </c>
      <c r="D44" s="295">
        <v>6.1268030084092588E-2</v>
      </c>
      <c r="E44" s="295">
        <v>6.0149709563643343E-2</v>
      </c>
      <c r="F44" s="295">
        <v>5.702226435911107E-2</v>
      </c>
      <c r="G44" s="295">
        <v>5.5754401294813558E-2</v>
      </c>
      <c r="H44" s="295">
        <v>5.4875149252240053E-2</v>
      </c>
      <c r="I44" s="295">
        <v>4.700091837470724E-2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1.009617776772428E-2</v>
      </c>
      <c r="U44" s="295">
        <v>1.0198219733415909E-2</v>
      </c>
      <c r="V44" s="295">
        <v>5.6653333990080313E-3</v>
      </c>
      <c r="W44" s="295">
        <v>5.3439293399604433E-3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1.4391423451373051</v>
      </c>
      <c r="C45" s="295">
        <v>1.7205593996594271</v>
      </c>
      <c r="D45" s="295">
        <v>1.894344032111702</v>
      </c>
      <c r="E45" s="295">
        <v>2.018598538629456</v>
      </c>
      <c r="F45" s="295">
        <v>1.787664663769293</v>
      </c>
      <c r="G45" s="295">
        <v>1.634384914481865</v>
      </c>
      <c r="H45" s="295">
        <v>1.691661357505279</v>
      </c>
      <c r="I45" s="295">
        <v>1.2890454563679401</v>
      </c>
      <c r="J45" s="295">
        <v>0.76538424484790235</v>
      </c>
      <c r="K45" s="295">
        <v>0.64255226411713229</v>
      </c>
      <c r="L45" s="295">
        <v>0.7685598274614206</v>
      </c>
      <c r="M45" s="295">
        <v>0.75499407503562876</v>
      </c>
      <c r="N45" s="295">
        <v>0.70444152153195416</v>
      </c>
      <c r="O45" s="295">
        <v>0.70850585104208341</v>
      </c>
      <c r="P45" s="295">
        <v>0.66911074532201964</v>
      </c>
      <c r="Q45" s="295">
        <v>0.73452029519050954</v>
      </c>
      <c r="R45" s="295">
        <v>0.84043377418599841</v>
      </c>
      <c r="S45" s="295">
        <v>0.71222144149710176</v>
      </c>
      <c r="T45" s="295">
        <v>0.80082920886977971</v>
      </c>
      <c r="U45" s="295">
        <v>0.71641668852467932</v>
      </c>
      <c r="V45" s="295">
        <v>0.55912521918786096</v>
      </c>
      <c r="W45" s="295">
        <v>0.76563791404970949</v>
      </c>
      <c r="X45" s="295">
        <v>0.73038248729502675</v>
      </c>
      <c r="Y45" s="295">
        <v>0.56633518002278538</v>
      </c>
      <c r="DA45" s="122" t="s">
        <v>2798</v>
      </c>
    </row>
    <row r="46" spans="1:105" ht="12" customHeight="1" x14ac:dyDescent="0.25">
      <c r="A46" s="60" t="s">
        <v>2741</v>
      </c>
      <c r="B46" s="329">
        <v>1.4027694999874261</v>
      </c>
      <c r="C46" s="329">
        <v>1.402161733657407</v>
      </c>
      <c r="D46" s="329">
        <v>1.492818701880559</v>
      </c>
      <c r="E46" s="329">
        <v>1.6160010518165719</v>
      </c>
      <c r="F46" s="329">
        <v>1.4401465235504529</v>
      </c>
      <c r="G46" s="329">
        <v>1.3673183709639101</v>
      </c>
      <c r="H46" s="329">
        <v>1.3244028638397261</v>
      </c>
      <c r="I46" s="329">
        <v>0.96564058432289834</v>
      </c>
      <c r="J46" s="329">
        <v>0.59595915165055069</v>
      </c>
      <c r="K46" s="329">
        <v>0.54161528852223328</v>
      </c>
      <c r="L46" s="329">
        <v>0.63489461116412582</v>
      </c>
      <c r="M46" s="329">
        <v>0.58046783343629804</v>
      </c>
      <c r="N46" s="329">
        <v>0.52745436405888046</v>
      </c>
      <c r="O46" s="329">
        <v>0.55162885488114277</v>
      </c>
      <c r="P46" s="329">
        <v>0.50119641951057636</v>
      </c>
      <c r="Q46" s="329">
        <v>0.54781643415931136</v>
      </c>
      <c r="R46" s="329">
        <v>0.62578993970881558</v>
      </c>
      <c r="S46" s="329">
        <v>0.54390470954141812</v>
      </c>
      <c r="T46" s="329">
        <v>0.62498212221994787</v>
      </c>
      <c r="U46" s="329">
        <v>0.56119889642135923</v>
      </c>
      <c r="V46" s="329">
        <v>0.46610289464613908</v>
      </c>
      <c r="W46" s="329">
        <v>0.60993364531721062</v>
      </c>
      <c r="X46" s="329">
        <v>0.55262301424432581</v>
      </c>
      <c r="Y46" s="329">
        <v>0.4455685172960735</v>
      </c>
      <c r="DA46" s="72" t="s">
        <v>2799</v>
      </c>
    </row>
    <row r="47" spans="1:105" ht="12" customHeight="1" x14ac:dyDescent="0.25">
      <c r="A47" s="64" t="s">
        <v>28</v>
      </c>
      <c r="B47" s="229">
        <v>1.5045940807672379E-2</v>
      </c>
      <c r="C47" s="229">
        <v>1.4293444300026791E-2</v>
      </c>
      <c r="D47" s="229">
        <v>1.447771436578367E-2</v>
      </c>
      <c r="E47" s="229">
        <v>1.453987778005048E-2</v>
      </c>
      <c r="F47" s="229">
        <v>2.942744241468578E-2</v>
      </c>
      <c r="G47" s="229">
        <v>2.9568394307219241E-2</v>
      </c>
      <c r="H47" s="229">
        <v>2.9666143222850529E-2</v>
      </c>
      <c r="I47" s="229">
        <v>1.5275936897295899E-2</v>
      </c>
      <c r="J47" s="229">
        <v>1.4943902277107551E-2</v>
      </c>
      <c r="K47" s="229">
        <v>1.6688385777389389E-2</v>
      </c>
      <c r="L47" s="229">
        <v>1.6607113129344681E-2</v>
      </c>
      <c r="M47" s="229">
        <v>1.6745281974562182E-2</v>
      </c>
      <c r="N47" s="229">
        <v>0</v>
      </c>
      <c r="O47" s="229">
        <v>1.6710671788186079E-2</v>
      </c>
      <c r="P47" s="229">
        <v>0</v>
      </c>
      <c r="Q47" s="229">
        <v>0</v>
      </c>
      <c r="R47" s="229">
        <v>0</v>
      </c>
      <c r="S47" s="229">
        <v>5.8659700063665478E-3</v>
      </c>
      <c r="T47" s="229">
        <v>7.5438758928061782E-3</v>
      </c>
      <c r="U47" s="229">
        <v>4.9875728937908556E-3</v>
      </c>
      <c r="V47" s="229">
        <v>4.8852587781365413E-3</v>
      </c>
      <c r="W47" s="229">
        <v>4.943897489098314E-3</v>
      </c>
      <c r="X47" s="229">
        <v>1.6681848157972211E-3</v>
      </c>
      <c r="Y47" s="229">
        <v>1.0003613573833951E-2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1.4210460193896549E-2</v>
      </c>
      <c r="T49" s="229">
        <v>1.422449354283007E-2</v>
      </c>
      <c r="U49" s="229">
        <v>1.419872630168784E-2</v>
      </c>
      <c r="V49" s="229">
        <v>6.9605683552483536E-3</v>
      </c>
      <c r="W49" s="229">
        <v>1.408823482113917E-2</v>
      </c>
      <c r="X49" s="229">
        <v>1.4268281458698949E-2</v>
      </c>
      <c r="Y49" s="229">
        <v>1.067338426842993E-2</v>
      </c>
      <c r="DA49" s="73" t="s">
        <v>2802</v>
      </c>
    </row>
    <row r="50" spans="1:105" ht="12" customHeight="1" x14ac:dyDescent="0.25">
      <c r="A50" s="64" t="s">
        <v>159</v>
      </c>
      <c r="B50" s="229">
        <v>2.3135983282824572E-2</v>
      </c>
      <c r="C50" s="229">
        <v>2.5204840839141329E-2</v>
      </c>
      <c r="D50" s="229">
        <v>2.5629211932642809E-2</v>
      </c>
      <c r="E50" s="229">
        <v>5.1241699772564257E-2</v>
      </c>
      <c r="F50" s="229">
        <v>5.216947596187653E-2</v>
      </c>
      <c r="G50" s="229">
        <v>7.8368367276983403E-2</v>
      </c>
      <c r="H50" s="229">
        <v>2.6401039246470189E-2</v>
      </c>
      <c r="I50" s="229">
        <v>2.8317063303772261E-2</v>
      </c>
      <c r="J50" s="229">
        <v>2.752185968981612E-2</v>
      </c>
      <c r="K50" s="229">
        <v>5.7544359575179463E-2</v>
      </c>
      <c r="L50" s="229">
        <v>5.5187279678869307E-2</v>
      </c>
      <c r="M50" s="229">
        <v>2.7948363321508581E-2</v>
      </c>
      <c r="N50" s="229">
        <v>2.8149071692668792E-2</v>
      </c>
      <c r="O50" s="229">
        <v>2.8004591840627511E-2</v>
      </c>
      <c r="P50" s="229">
        <v>2.8300086705824241E-2</v>
      </c>
      <c r="Q50" s="229">
        <v>2.785351510679706E-2</v>
      </c>
      <c r="R50" s="229">
        <v>2.762707923559457E-2</v>
      </c>
      <c r="S50" s="229">
        <v>1.67220392516629E-2</v>
      </c>
      <c r="T50" s="229">
        <v>2.4811527194154179E-2</v>
      </c>
      <c r="U50" s="229">
        <v>2.2090713182509571E-2</v>
      </c>
      <c r="V50" s="229">
        <v>2.9715339973610429E-2</v>
      </c>
      <c r="W50" s="229">
        <v>2.7213558049455161E-2</v>
      </c>
      <c r="X50" s="229">
        <v>1.953688247424535E-2</v>
      </c>
      <c r="Y50" s="229">
        <v>1.9669854755008351E-2</v>
      </c>
      <c r="DA50" s="73" t="s">
        <v>2803</v>
      </c>
    </row>
    <row r="51" spans="1:105" ht="12" customHeight="1" x14ac:dyDescent="0.25">
      <c r="A51" s="64" t="s">
        <v>32</v>
      </c>
      <c r="B51" s="229">
        <v>7.4132255052189733E-2</v>
      </c>
      <c r="C51" s="229">
        <v>2.5973152793357698E-2</v>
      </c>
      <c r="D51" s="229">
        <v>2.6307996829034709E-2</v>
      </c>
      <c r="E51" s="229">
        <v>2.6420956296537259E-2</v>
      </c>
      <c r="F51" s="229">
        <v>2.6736853697080429E-2</v>
      </c>
      <c r="G51" s="229">
        <v>2.6864918177706611E-2</v>
      </c>
      <c r="H51" s="229">
        <v>2.6953729784894648E-2</v>
      </c>
      <c r="I51" s="229">
        <v>2.781346395528481E-2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5.4321153663896759E-3</v>
      </c>
      <c r="U51" s="229">
        <v>5.4247343349453081E-3</v>
      </c>
      <c r="V51" s="229">
        <v>2.663952096428529E-3</v>
      </c>
      <c r="W51" s="229">
        <v>2.693490483449126E-3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0.46594329264824602</v>
      </c>
      <c r="C53" s="229">
        <v>0.69873490729911958</v>
      </c>
      <c r="D53" s="229">
        <v>0.82138992715490811</v>
      </c>
      <c r="E53" s="229">
        <v>0.89536807910749094</v>
      </c>
      <c r="F53" s="229">
        <v>0.84642513368759431</v>
      </c>
      <c r="G53" s="229">
        <v>0.79523844117088438</v>
      </c>
      <c r="H53" s="229">
        <v>0.83906042804886194</v>
      </c>
      <c r="I53" s="229">
        <v>0.7702888713476993</v>
      </c>
      <c r="J53" s="229">
        <v>0.39688602776752252</v>
      </c>
      <c r="K53" s="229">
        <v>0.35309337990718143</v>
      </c>
      <c r="L53" s="229">
        <v>0.40953482597194268</v>
      </c>
      <c r="M53" s="229">
        <v>0.42408605969372448</v>
      </c>
      <c r="N53" s="229">
        <v>0.38161245816248007</v>
      </c>
      <c r="O53" s="229">
        <v>0.39268110311455501</v>
      </c>
      <c r="P53" s="229">
        <v>0.37300252939224898</v>
      </c>
      <c r="Q53" s="229">
        <v>0.39122530807192019</v>
      </c>
      <c r="R53" s="229">
        <v>0.44216201913623548</v>
      </c>
      <c r="S53" s="229">
        <v>0.38218918202636498</v>
      </c>
      <c r="T53" s="229">
        <v>0.4350994714033336</v>
      </c>
      <c r="U53" s="229">
        <v>0.38481895673521788</v>
      </c>
      <c r="V53" s="229">
        <v>0.2654890872615624</v>
      </c>
      <c r="W53" s="229">
        <v>0.38968601885673421</v>
      </c>
      <c r="X53" s="229">
        <v>0.39962530684469022</v>
      </c>
      <c r="Y53" s="229">
        <v>0.30925662737908982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6.4214681039247365E-2</v>
      </c>
      <c r="C55" s="229">
        <v>3.2107340519951011E-2</v>
      </c>
      <c r="D55" s="229">
        <v>8.1873573841252587E-2</v>
      </c>
      <c r="E55" s="229">
        <v>9.632202155929033E-2</v>
      </c>
      <c r="F55" s="229">
        <v>0.1027458014149456</v>
      </c>
      <c r="G55" s="229">
        <v>6.2610903342567623E-2</v>
      </c>
      <c r="H55" s="229">
        <v>5.0569567014296248E-2</v>
      </c>
      <c r="I55" s="229">
        <v>2.7290228050293529E-2</v>
      </c>
      <c r="J55" s="229">
        <v>2.4079782966854028E-2</v>
      </c>
      <c r="K55" s="229">
        <v>1.364511402500623E-2</v>
      </c>
      <c r="L55" s="229">
        <v>1.6055115104151248E-2</v>
      </c>
      <c r="M55" s="229">
        <v>1.204133632810059E-2</v>
      </c>
      <c r="N55" s="229">
        <v>1.6055115104418611E-2</v>
      </c>
      <c r="O55" s="229">
        <v>5.6175564727754474E-3</v>
      </c>
      <c r="P55" s="229">
        <v>7.2242238590658489E-3</v>
      </c>
      <c r="Q55" s="229">
        <v>2.8093561743135612E-2</v>
      </c>
      <c r="R55" s="229">
        <v>2.2476005270169429E-2</v>
      </c>
      <c r="S55" s="229">
        <v>2.327933896355714E-2</v>
      </c>
      <c r="T55" s="229">
        <v>2.3279338963129441E-2</v>
      </c>
      <c r="U55" s="229">
        <v>2.0066004190806289E-2</v>
      </c>
      <c r="V55" s="229">
        <v>2.0869337883319398E-2</v>
      </c>
      <c r="W55" s="229">
        <v>1.6855559107757469E-2</v>
      </c>
      <c r="X55" s="229">
        <v>2.086933788394274E-2</v>
      </c>
      <c r="Y55" s="229">
        <v>1.5251781410833439E-2</v>
      </c>
      <c r="DA55" s="73" t="s">
        <v>2808</v>
      </c>
    </row>
    <row r="56" spans="1:105" ht="12" customHeight="1" x14ac:dyDescent="0.25">
      <c r="A56" s="64" t="s">
        <v>39</v>
      </c>
      <c r="B56" s="229">
        <v>0.76029734715724628</v>
      </c>
      <c r="C56" s="229">
        <v>0.60584804790581082</v>
      </c>
      <c r="D56" s="229">
        <v>0.52314027775693683</v>
      </c>
      <c r="E56" s="229">
        <v>0.53210841730063918</v>
      </c>
      <c r="F56" s="229">
        <v>0.38264181637427053</v>
      </c>
      <c r="G56" s="229">
        <v>0.37466734668854912</v>
      </c>
      <c r="H56" s="229">
        <v>0.35175195652235258</v>
      </c>
      <c r="I56" s="229">
        <v>9.6655020768552438E-2</v>
      </c>
      <c r="J56" s="229">
        <v>0.13252757894925041</v>
      </c>
      <c r="K56" s="229">
        <v>0.1006440492374768</v>
      </c>
      <c r="L56" s="229">
        <v>0.13751027727981791</v>
      </c>
      <c r="M56" s="229">
        <v>9.9646792118402119E-2</v>
      </c>
      <c r="N56" s="229">
        <v>0.10163771909931291</v>
      </c>
      <c r="O56" s="229">
        <v>0.1086149316649988</v>
      </c>
      <c r="P56" s="229">
        <v>9.2669579553437201E-2</v>
      </c>
      <c r="Q56" s="229">
        <v>0.1006440492374585</v>
      </c>
      <c r="R56" s="229">
        <v>0.13352483606681609</v>
      </c>
      <c r="S56" s="229">
        <v>0.10163771909957001</v>
      </c>
      <c r="T56" s="229">
        <v>0.11459129985730469</v>
      </c>
      <c r="U56" s="229">
        <v>0.10961218878240141</v>
      </c>
      <c r="V56" s="229">
        <v>0.13551935029783349</v>
      </c>
      <c r="W56" s="229">
        <v>0.15445288650957709</v>
      </c>
      <c r="X56" s="229">
        <v>9.6655020766951427E-2</v>
      </c>
      <c r="Y56" s="229">
        <v>8.071325590887804E-2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4.3437350713358978</v>
      </c>
      <c r="C58" s="329">
        <v>4.4387118812023196</v>
      </c>
      <c r="D58" s="329">
        <v>4.6282993600340898</v>
      </c>
      <c r="E58" s="329">
        <v>4.5670909558440158</v>
      </c>
      <c r="F58" s="329">
        <v>4.2319187391243451</v>
      </c>
      <c r="G58" s="329">
        <v>3.668731245726351</v>
      </c>
      <c r="H58" s="329">
        <v>3.859371959379291</v>
      </c>
      <c r="I58" s="329">
        <v>3.5730737699749229</v>
      </c>
      <c r="J58" s="329">
        <v>2.2641843918084712</v>
      </c>
      <c r="K58" s="329">
        <v>2.863676021988371</v>
      </c>
      <c r="L58" s="329">
        <v>2.301101095048689</v>
      </c>
      <c r="M58" s="329">
        <v>2.1163607994857352</v>
      </c>
      <c r="N58" s="329">
        <v>2.2120924934978601</v>
      </c>
      <c r="O58" s="329">
        <v>2.1497441143315048</v>
      </c>
      <c r="P58" s="329">
        <v>2.0727743643551948</v>
      </c>
      <c r="Q58" s="329">
        <v>2.2569064776782151</v>
      </c>
      <c r="R58" s="329">
        <v>2.408424619559832</v>
      </c>
      <c r="S58" s="329">
        <v>2.3227307982364671</v>
      </c>
      <c r="T58" s="329">
        <v>2.2845622798039811</v>
      </c>
      <c r="U58" s="329">
        <v>2.1605193474248612</v>
      </c>
      <c r="V58" s="329">
        <v>1.886776985702048</v>
      </c>
      <c r="W58" s="329">
        <v>2.2085490741039369</v>
      </c>
      <c r="X58" s="329">
        <v>2.166922323207956</v>
      </c>
      <c r="Y58" s="329">
        <v>1.9459802933661821</v>
      </c>
      <c r="DA58" s="72" t="s">
        <v>2811</v>
      </c>
    </row>
    <row r="59" spans="1:105" ht="12" customHeight="1" x14ac:dyDescent="0.25">
      <c r="A59" s="132" t="s">
        <v>2757</v>
      </c>
      <c r="B59" s="316">
        <v>1.093413827093066</v>
      </c>
      <c r="C59" s="316">
        <v>1.117321582850646</v>
      </c>
      <c r="D59" s="316">
        <v>1.165044928633477</v>
      </c>
      <c r="E59" s="316">
        <v>1.1496374246359671</v>
      </c>
      <c r="F59" s="316">
        <v>1.065267192520037</v>
      </c>
      <c r="G59" s="316">
        <v>0.92350049118715194</v>
      </c>
      <c r="H59" s="316">
        <v>0.9714889593813939</v>
      </c>
      <c r="I59" s="316">
        <v>0.89942139682855771</v>
      </c>
      <c r="J59" s="316">
        <v>0.56994510034201906</v>
      </c>
      <c r="K59" s="316">
        <v>0.72085035282641452</v>
      </c>
      <c r="L59" s="316">
        <v>0.5792378479683451</v>
      </c>
      <c r="M59" s="316">
        <v>0.53273464501686574</v>
      </c>
      <c r="N59" s="316">
        <v>0.55683242174699776</v>
      </c>
      <c r="O59" s="316">
        <v>0.5411379609298087</v>
      </c>
      <c r="P59" s="316">
        <v>0.52176297891321166</v>
      </c>
      <c r="Q59" s="316">
        <v>0.56811308899424384</v>
      </c>
      <c r="R59" s="316">
        <v>0.60625354384888519</v>
      </c>
      <c r="S59" s="316">
        <v>0.58468252084848982</v>
      </c>
      <c r="T59" s="316">
        <v>0.57507466375583738</v>
      </c>
      <c r="U59" s="316">
        <v>0.54385032452034465</v>
      </c>
      <c r="V59" s="316">
        <v>0.47494334044942549</v>
      </c>
      <c r="W59" s="316">
        <v>0.55594046501002492</v>
      </c>
      <c r="X59" s="316">
        <v>0.54546209460779282</v>
      </c>
      <c r="Y59" s="316">
        <v>0.48984611747116019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1.0000000000000004</v>
      </c>
      <c r="D63" s="232">
        <f t="shared" si="1"/>
        <v>1</v>
      </c>
      <c r="E63" s="232">
        <f t="shared" si="1"/>
        <v>0.99999999999999978</v>
      </c>
      <c r="F63" s="232">
        <f t="shared" si="1"/>
        <v>1.0000000000000002</v>
      </c>
      <c r="G63" s="232">
        <f t="shared" si="1"/>
        <v>1.0000000000000002</v>
      </c>
      <c r="H63" s="232">
        <f t="shared" si="1"/>
        <v>0.99999999999999989</v>
      </c>
      <c r="I63" s="232">
        <f t="shared" si="1"/>
        <v>1</v>
      </c>
      <c r="J63" s="232">
        <f t="shared" si="1"/>
        <v>1</v>
      </c>
      <c r="K63" s="232">
        <f t="shared" si="1"/>
        <v>0.99999999999999989</v>
      </c>
      <c r="L63" s="232">
        <f t="shared" si="1"/>
        <v>1.0000000000000002</v>
      </c>
      <c r="M63" s="232">
        <f t="shared" si="1"/>
        <v>0.99999999999999978</v>
      </c>
      <c r="N63" s="232">
        <f t="shared" si="1"/>
        <v>1.0000000000000002</v>
      </c>
      <c r="O63" s="232">
        <f t="shared" si="1"/>
        <v>0.99999999999999989</v>
      </c>
      <c r="P63" s="232">
        <f t="shared" si="1"/>
        <v>0.99999999999999978</v>
      </c>
      <c r="Q63" s="232">
        <f t="shared" si="1"/>
        <v>1.0000000000000002</v>
      </c>
      <c r="R63" s="232">
        <f t="shared" si="1"/>
        <v>1</v>
      </c>
      <c r="S63" s="232">
        <f t="shared" si="1"/>
        <v>0.99999999999999989</v>
      </c>
      <c r="T63" s="232">
        <f t="shared" si="1"/>
        <v>1</v>
      </c>
      <c r="U63" s="232">
        <f t="shared" si="1"/>
        <v>0.99999999999999967</v>
      </c>
      <c r="V63" s="232">
        <f t="shared" si="1"/>
        <v>1.0000000000000002</v>
      </c>
      <c r="W63" s="232">
        <f t="shared" si="1"/>
        <v>0.99999999999999989</v>
      </c>
      <c r="X63" s="232">
        <f t="shared" si="1"/>
        <v>0.99999999999999967</v>
      </c>
      <c r="Y63" s="232">
        <f t="shared" si="1"/>
        <v>1.0000000000000004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2.4575606567766639E-2</v>
      </c>
      <c r="C64" s="299">
        <f t="shared" si="2"/>
        <v>2.4634604783097699E-2</v>
      </c>
      <c r="D64" s="299">
        <f t="shared" si="2"/>
        <v>2.4195523538171781E-2</v>
      </c>
      <c r="E64" s="299">
        <f t="shared" si="2"/>
        <v>2.2722247319608709E-2</v>
      </c>
      <c r="F64" s="299">
        <f t="shared" si="2"/>
        <v>2.3243813808048408E-2</v>
      </c>
      <c r="G64" s="299">
        <f t="shared" si="2"/>
        <v>2.1843063843120195E-2</v>
      </c>
      <c r="H64" s="299">
        <f t="shared" si="2"/>
        <v>2.3085165643312134E-2</v>
      </c>
      <c r="I64" s="299">
        <f t="shared" si="2"/>
        <v>2.6686126574828446E-2</v>
      </c>
      <c r="J64" s="299">
        <f t="shared" si="2"/>
        <v>2.7269410822868066E-2</v>
      </c>
      <c r="K64" s="299">
        <f t="shared" si="2"/>
        <v>3.2601063142566937E-2</v>
      </c>
      <c r="L64" s="299">
        <f t="shared" si="2"/>
        <v>2.6498005303639761E-2</v>
      </c>
      <c r="M64" s="299">
        <f t="shared" si="2"/>
        <v>2.6526806805670593E-2</v>
      </c>
      <c r="N64" s="299">
        <f t="shared" si="2"/>
        <v>2.8841349306392549E-2</v>
      </c>
      <c r="O64" s="299">
        <f t="shared" si="2"/>
        <v>2.7641373927289718E-2</v>
      </c>
      <c r="P64" s="299">
        <f t="shared" si="2"/>
        <v>2.8598812919467358E-2</v>
      </c>
      <c r="Q64" s="299">
        <f t="shared" si="2"/>
        <v>2.8546221372469906E-2</v>
      </c>
      <c r="R64" s="299">
        <f t="shared" si="2"/>
        <v>2.7459962074483136E-2</v>
      </c>
      <c r="S64" s="299">
        <f t="shared" si="2"/>
        <v>2.9144649202645308E-2</v>
      </c>
      <c r="T64" s="299">
        <f t="shared" si="2"/>
        <v>2.6578968418842216E-2</v>
      </c>
      <c r="U64" s="299">
        <f t="shared" si="2"/>
        <v>2.7435418639136091E-2</v>
      </c>
      <c r="V64" s="299">
        <f t="shared" si="2"/>
        <v>2.8375700506153269E-2</v>
      </c>
      <c r="W64" s="299">
        <f t="shared" si="2"/>
        <v>2.6478671998377001E-2</v>
      </c>
      <c r="X64" s="299">
        <f t="shared" si="2"/>
        <v>2.766233980789249E-2</v>
      </c>
      <c r="Y64" s="299">
        <f t="shared" si="2"/>
        <v>2.9422913111298424E-2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5.1798164619635285E-3</v>
      </c>
      <c r="C65" s="233">
        <f t="shared" si="3"/>
        <v>5.1922515538972945E-3</v>
      </c>
      <c r="D65" s="233">
        <f t="shared" si="3"/>
        <v>5.0997061164394161E-3</v>
      </c>
      <c r="E65" s="233">
        <f t="shared" si="3"/>
        <v>4.7891827367259054E-3</v>
      </c>
      <c r="F65" s="233">
        <f t="shared" si="3"/>
        <v>4.8991136422105305E-3</v>
      </c>
      <c r="G65" s="233">
        <f t="shared" si="3"/>
        <v>4.6038766677976E-3</v>
      </c>
      <c r="H65" s="233">
        <f t="shared" si="3"/>
        <v>4.865675266107981E-3</v>
      </c>
      <c r="I65" s="233">
        <f t="shared" si="3"/>
        <v>5.6246521263747847E-3</v>
      </c>
      <c r="J65" s="233">
        <f t="shared" si="3"/>
        <v>5.7475913238944232E-3</v>
      </c>
      <c r="K65" s="233">
        <f t="shared" si="3"/>
        <v>6.8713471253591422E-3</v>
      </c>
      <c r="L65" s="233">
        <f t="shared" si="3"/>
        <v>5.5850016845978264E-3</v>
      </c>
      <c r="M65" s="233">
        <f t="shared" si="3"/>
        <v>5.5910721957747158E-3</v>
      </c>
      <c r="N65" s="233">
        <f t="shared" si="3"/>
        <v>6.0789098128888564E-3</v>
      </c>
      <c r="O65" s="233">
        <f t="shared" si="3"/>
        <v>5.825990227547667E-3</v>
      </c>
      <c r="P65" s="233">
        <f t="shared" si="3"/>
        <v>6.0277902620384603E-3</v>
      </c>
      <c r="Q65" s="233">
        <f t="shared" si="3"/>
        <v>6.0167055077254249E-3</v>
      </c>
      <c r="R65" s="233">
        <f t="shared" si="3"/>
        <v>5.7877539342146133E-3</v>
      </c>
      <c r="S65" s="233">
        <f t="shared" si="3"/>
        <v>6.1428365278283128E-3</v>
      </c>
      <c r="T65" s="233">
        <f t="shared" si="3"/>
        <v>5.6020663326577262E-3</v>
      </c>
      <c r="U65" s="233">
        <f t="shared" si="3"/>
        <v>5.7825808985016098E-3</v>
      </c>
      <c r="V65" s="233">
        <f t="shared" si="3"/>
        <v>5.9807647146459288E-3</v>
      </c>
      <c r="W65" s="233">
        <f t="shared" si="3"/>
        <v>5.5809267913662754E-3</v>
      </c>
      <c r="X65" s="233">
        <f t="shared" si="3"/>
        <v>5.8304092197375978E-3</v>
      </c>
      <c r="Y65" s="233">
        <f t="shared" si="3"/>
        <v>6.201486391498502E-3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2.0071402727128651E-2</v>
      </c>
      <c r="C66" s="233">
        <f t="shared" si="4"/>
        <v>2.0119587781557566E-2</v>
      </c>
      <c r="D66" s="233">
        <f t="shared" si="4"/>
        <v>1.976098110902089E-2</v>
      </c>
      <c r="E66" s="233">
        <f t="shared" si="4"/>
        <v>1.8557726156613503E-2</v>
      </c>
      <c r="F66" s="233">
        <f t="shared" si="4"/>
        <v>1.8983700221977096E-2</v>
      </c>
      <c r="G66" s="233">
        <f t="shared" si="4"/>
        <v>1.7839678950780428E-2</v>
      </c>
      <c r="H66" s="233">
        <f t="shared" si="4"/>
        <v>1.8854129006814564E-2</v>
      </c>
      <c r="I66" s="233">
        <f t="shared" si="4"/>
        <v>2.1795107772153276E-2</v>
      </c>
      <c r="J66" s="233">
        <f t="shared" si="4"/>
        <v>2.2271487999616275E-2</v>
      </c>
      <c r="K66" s="233">
        <f t="shared" si="4"/>
        <v>2.6625957974329529E-2</v>
      </c>
      <c r="L66" s="233">
        <f t="shared" si="4"/>
        <v>2.1641465265501182E-2</v>
      </c>
      <c r="M66" s="233">
        <f t="shared" si="4"/>
        <v>2.1664988043863239E-2</v>
      </c>
      <c r="N66" s="233">
        <f t="shared" si="4"/>
        <v>2.355532245058254E-2</v>
      </c>
      <c r="O66" s="233">
        <f t="shared" si="4"/>
        <v>2.2575277908031884E-2</v>
      </c>
      <c r="P66" s="233">
        <f t="shared" si="4"/>
        <v>2.3357238001088507E-2</v>
      </c>
      <c r="Q66" s="233">
        <f t="shared" si="4"/>
        <v>2.3314285404296305E-2</v>
      </c>
      <c r="R66" s="233">
        <f t="shared" si="4"/>
        <v>2.2427115121200363E-2</v>
      </c>
      <c r="S66" s="233">
        <f t="shared" si="4"/>
        <v>2.3803033706375917E-2</v>
      </c>
      <c r="T66" s="233">
        <f t="shared" si="4"/>
        <v>2.1707589504867991E-2</v>
      </c>
      <c r="U66" s="233">
        <f t="shared" si="4"/>
        <v>2.2407069993370072E-2</v>
      </c>
      <c r="V66" s="233">
        <f t="shared" si="4"/>
        <v>2.31750175098587E-2</v>
      </c>
      <c r="W66" s="233">
        <f t="shared" si="4"/>
        <v>2.1625675357939578E-2</v>
      </c>
      <c r="X66" s="233">
        <f t="shared" si="4"/>
        <v>2.2592401173410773E-2</v>
      </c>
      <c r="Y66" s="233">
        <f t="shared" si="4"/>
        <v>2.4030297556796081E-2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2.8229932006967735E-2</v>
      </c>
      <c r="C67" s="233">
        <f t="shared" si="5"/>
        <v>2.8297703095454825E-2</v>
      </c>
      <c r="D67" s="233">
        <f t="shared" si="5"/>
        <v>2.779333167106644E-2</v>
      </c>
      <c r="E67" s="233">
        <f t="shared" si="5"/>
        <v>2.6100983310799766E-2</v>
      </c>
      <c r="F67" s="233">
        <f t="shared" si="5"/>
        <v>2.6700105308670518E-2</v>
      </c>
      <c r="G67" s="233">
        <f t="shared" si="5"/>
        <v>2.5091067657467613E-2</v>
      </c>
      <c r="H67" s="233">
        <f t="shared" si="5"/>
        <v>2.6517866596019186E-2</v>
      </c>
      <c r="I67" s="233">
        <f t="shared" si="5"/>
        <v>3.0654280563102428E-2</v>
      </c>
      <c r="J67" s="233">
        <f t="shared" si="5"/>
        <v>3.13242975825192E-2</v>
      </c>
      <c r="K67" s="233">
        <f t="shared" si="5"/>
        <v>3.7448752010728593E-2</v>
      </c>
      <c r="L67" s="233">
        <f t="shared" si="5"/>
        <v>3.0438186173729922E-2</v>
      </c>
      <c r="M67" s="233">
        <f t="shared" si="5"/>
        <v>3.0471270380290062E-2</v>
      </c>
      <c r="N67" s="233">
        <f t="shared" si="5"/>
        <v>3.3129979016532501E-2</v>
      </c>
      <c r="O67" s="233">
        <f t="shared" si="5"/>
        <v>3.1751570582596277E-2</v>
      </c>
      <c r="P67" s="233">
        <f t="shared" si="5"/>
        <v>3.2851378132634328E-2</v>
      </c>
      <c r="Q67" s="233">
        <f t="shared" si="5"/>
        <v>3.2790966366528562E-2</v>
      </c>
      <c r="R67" s="233">
        <f t="shared" si="5"/>
        <v>3.1543183283757249E-2</v>
      </c>
      <c r="S67" s="233">
        <f t="shared" si="5"/>
        <v>3.3478378777300408E-2</v>
      </c>
      <c r="T67" s="233">
        <f t="shared" si="5"/>
        <v>3.0531188282586726E-2</v>
      </c>
      <c r="U67" s="233">
        <f t="shared" si="5"/>
        <v>3.1514990306743457E-2</v>
      </c>
      <c r="V67" s="233">
        <f t="shared" si="5"/>
        <v>3.2595089514064562E-2</v>
      </c>
      <c r="W67" s="233">
        <f t="shared" si="5"/>
        <v>3.0415978058885119E-2</v>
      </c>
      <c r="X67" s="233">
        <f t="shared" si="5"/>
        <v>3.1775654032266204E-2</v>
      </c>
      <c r="Y67" s="233">
        <f t="shared" si="5"/>
        <v>3.3798019767629979E-2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0.11225527553998416</v>
      </c>
      <c r="C68" s="300">
        <f t="shared" si="6"/>
        <v>0.11928432688017376</v>
      </c>
      <c r="D68" s="300">
        <f t="shared" si="6"/>
        <v>0.1227485269213749</v>
      </c>
      <c r="E68" s="300">
        <f t="shared" si="6"/>
        <v>0.12698032240042381</v>
      </c>
      <c r="F68" s="300">
        <f t="shared" si="6"/>
        <v>0.12768949729629792</v>
      </c>
      <c r="G68" s="300">
        <f t="shared" si="6"/>
        <v>0.13157399437865619</v>
      </c>
      <c r="H68" s="300">
        <f t="shared" si="6"/>
        <v>0.12891399840692513</v>
      </c>
      <c r="I68" s="300">
        <f t="shared" si="6"/>
        <v>0.12529829639253637</v>
      </c>
      <c r="J68" s="300">
        <f t="shared" si="6"/>
        <v>0.12089333853689029</v>
      </c>
      <c r="K68" s="300">
        <f t="shared" si="6"/>
        <v>0.11551965297601316</v>
      </c>
      <c r="L68" s="300">
        <f t="shared" si="6"/>
        <v>0.1225305838285143</v>
      </c>
      <c r="M68" s="300">
        <f t="shared" si="6"/>
        <v>0.12394827255594781</v>
      </c>
      <c r="N68" s="300">
        <f t="shared" si="6"/>
        <v>0.11916801938909219</v>
      </c>
      <c r="O68" s="300">
        <f t="shared" si="6"/>
        <v>0.12120124564532919</v>
      </c>
      <c r="P68" s="300">
        <f t="shared" si="6"/>
        <v>0.11985447241198426</v>
      </c>
      <c r="Q68" s="300">
        <f t="shared" si="6"/>
        <v>0.11963547773162934</v>
      </c>
      <c r="R68" s="300">
        <f t="shared" si="6"/>
        <v>0.12097853851708226</v>
      </c>
      <c r="S68" s="300">
        <f t="shared" si="6"/>
        <v>0.11843973376588371</v>
      </c>
      <c r="T68" s="300">
        <f t="shared" si="6"/>
        <v>0.12364474130027055</v>
      </c>
      <c r="U68" s="300">
        <f t="shared" si="6"/>
        <v>0.12173622592311814</v>
      </c>
      <c r="V68" s="300">
        <f t="shared" si="6"/>
        <v>0.11778724996523325</v>
      </c>
      <c r="W68" s="300">
        <f t="shared" si="6"/>
        <v>0.12301371217603849</v>
      </c>
      <c r="X68" s="300">
        <f t="shared" si="6"/>
        <v>0.12324318411099916</v>
      </c>
      <c r="Y68" s="300">
        <f t="shared" si="6"/>
        <v>0.12056671292784477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5.28052228859641E-2</v>
      </c>
      <c r="C69" s="301">
        <f t="shared" si="7"/>
        <v>5.1776942746094123E-2</v>
      </c>
      <c r="D69" s="301">
        <f t="shared" si="7"/>
        <v>5.1924257925296861E-2</v>
      </c>
      <c r="E69" s="301">
        <f t="shared" si="7"/>
        <v>5.349373351820149E-2</v>
      </c>
      <c r="F69" s="301">
        <f t="shared" si="7"/>
        <v>5.262915504820713E-2</v>
      </c>
      <c r="G69" s="301">
        <f t="shared" si="7"/>
        <v>5.4164776395221909E-2</v>
      </c>
      <c r="H69" s="301">
        <f t="shared" si="7"/>
        <v>5.2709162805859626E-2</v>
      </c>
      <c r="I69" s="301">
        <f t="shared" si="7"/>
        <v>4.7985355660202872E-2</v>
      </c>
      <c r="J69" s="301">
        <f t="shared" si="7"/>
        <v>4.7756237666091411E-2</v>
      </c>
      <c r="K69" s="301">
        <f t="shared" si="7"/>
        <v>4.1024986221678543E-2</v>
      </c>
      <c r="L69" s="301">
        <f t="shared" si="7"/>
        <v>4.8643943299059605E-2</v>
      </c>
      <c r="M69" s="301">
        <f t="shared" si="7"/>
        <v>4.8408661349999556E-2</v>
      </c>
      <c r="N69" s="301">
        <f t="shared" si="7"/>
        <v>4.5755871478878822E-2</v>
      </c>
      <c r="O69" s="301">
        <f t="shared" si="7"/>
        <v>4.7192119396825299E-2</v>
      </c>
      <c r="P69" s="301">
        <f t="shared" si="7"/>
        <v>4.6010143408526633E-2</v>
      </c>
      <c r="Q69" s="301">
        <f t="shared" si="7"/>
        <v>4.6102000606594022E-2</v>
      </c>
      <c r="R69" s="301">
        <f t="shared" si="7"/>
        <v>4.747282771746468E-2</v>
      </c>
      <c r="S69" s="301">
        <f t="shared" si="7"/>
        <v>4.5408005063471139E-2</v>
      </c>
      <c r="T69" s="301">
        <f t="shared" si="7"/>
        <v>4.8378495988407155E-2</v>
      </c>
      <c r="U69" s="301">
        <f t="shared" si="7"/>
        <v>4.7415451369690456E-2</v>
      </c>
      <c r="V69" s="301">
        <f t="shared" si="7"/>
        <v>4.6639884966366812E-2</v>
      </c>
      <c r="W69" s="301">
        <f t="shared" si="7"/>
        <v>4.8654317615009567E-2</v>
      </c>
      <c r="X69" s="301">
        <f t="shared" si="7"/>
        <v>4.6937957216151675E-2</v>
      </c>
      <c r="Y69" s="301">
        <f t="shared" si="7"/>
        <v>4.4824079276647097E-2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0.39705465670023005</v>
      </c>
      <c r="C70" s="301">
        <f t="shared" si="8"/>
        <v>0.38932278103313078</v>
      </c>
      <c r="D70" s="301">
        <f t="shared" si="8"/>
        <v>0.39043047786136659</v>
      </c>
      <c r="E70" s="301">
        <f t="shared" si="8"/>
        <v>0.402231727031092</v>
      </c>
      <c r="F70" s="301">
        <f t="shared" si="8"/>
        <v>0.39573076199709578</v>
      </c>
      <c r="G70" s="301">
        <f t="shared" si="8"/>
        <v>0.40727745327945714</v>
      </c>
      <c r="H70" s="301">
        <f t="shared" si="8"/>
        <v>0.39633235879021383</v>
      </c>
      <c r="I70" s="301">
        <f t="shared" si="8"/>
        <v>0.36081296275267932</v>
      </c>
      <c r="J70" s="301">
        <f t="shared" si="8"/>
        <v>0.35909017168157192</v>
      </c>
      <c r="K70" s="301">
        <f t="shared" si="8"/>
        <v>0.3084763387053136</v>
      </c>
      <c r="L70" s="301">
        <f t="shared" si="8"/>
        <v>0.36576503519100589</v>
      </c>
      <c r="M70" s="301">
        <f t="shared" si="8"/>
        <v>0.36399589592018899</v>
      </c>
      <c r="N70" s="301">
        <f t="shared" si="8"/>
        <v>0.34404895669695423</v>
      </c>
      <c r="O70" s="301">
        <f t="shared" si="8"/>
        <v>0.35484843623382084</v>
      </c>
      <c r="P70" s="301">
        <f t="shared" si="8"/>
        <v>0.34596088601411373</v>
      </c>
      <c r="Q70" s="301">
        <f t="shared" si="8"/>
        <v>0.34665158148419728</v>
      </c>
      <c r="R70" s="301">
        <f t="shared" si="8"/>
        <v>0.35695914687555175</v>
      </c>
      <c r="S70" s="301">
        <f t="shared" si="8"/>
        <v>0.34143326884263875</v>
      </c>
      <c r="T70" s="301">
        <f t="shared" si="8"/>
        <v>0.36376907560513844</v>
      </c>
      <c r="U70" s="301">
        <f t="shared" si="8"/>
        <v>0.35652772087594159</v>
      </c>
      <c r="V70" s="301">
        <f t="shared" si="8"/>
        <v>0.35069605811248883</v>
      </c>
      <c r="W70" s="301">
        <f t="shared" si="8"/>
        <v>0.36584304206670665</v>
      </c>
      <c r="X70" s="301">
        <f t="shared" si="8"/>
        <v>0.352937332144525</v>
      </c>
      <c r="Y70" s="301">
        <f t="shared" si="8"/>
        <v>0.33704259609940418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0.10935196344075386</v>
      </c>
      <c r="C71" s="301">
        <f t="shared" si="9"/>
        <v>0.10961448272662219</v>
      </c>
      <c r="D71" s="301">
        <f t="shared" si="9"/>
        <v>0.10766074066494566</v>
      </c>
      <c r="E71" s="301">
        <f t="shared" si="9"/>
        <v>0.10110523015308112</v>
      </c>
      <c r="F71" s="301">
        <f t="shared" si="9"/>
        <v>0.10342599971042694</v>
      </c>
      <c r="G71" s="301">
        <f t="shared" si="9"/>
        <v>9.7193203033279121E-2</v>
      </c>
      <c r="H71" s="301">
        <f t="shared" si="9"/>
        <v>0.10272007661297064</v>
      </c>
      <c r="I71" s="301">
        <f t="shared" si="9"/>
        <v>0.11874296284566394</v>
      </c>
      <c r="J71" s="301">
        <f t="shared" si="9"/>
        <v>0.12133835261117461</v>
      </c>
      <c r="K71" s="301">
        <f t="shared" si="9"/>
        <v>0.1450621475024558</v>
      </c>
      <c r="L71" s="301">
        <f t="shared" si="9"/>
        <v>0.11790589580063593</v>
      </c>
      <c r="M71" s="301">
        <f t="shared" si="9"/>
        <v>0.11803405136776009</v>
      </c>
      <c r="N71" s="301">
        <f t="shared" si="9"/>
        <v>0.12833287212008224</v>
      </c>
      <c r="O71" s="301">
        <f t="shared" si="9"/>
        <v>0.12299344485412145</v>
      </c>
      <c r="P71" s="301">
        <f t="shared" si="9"/>
        <v>0.1272536788133794</v>
      </c>
      <c r="Q71" s="301">
        <f t="shared" si="9"/>
        <v>0.12701966672872544</v>
      </c>
      <c r="R71" s="301">
        <f t="shared" si="9"/>
        <v>0.122186232131167</v>
      </c>
      <c r="S71" s="301">
        <f t="shared" si="9"/>
        <v>0.12968243958956302</v>
      </c>
      <c r="T71" s="301">
        <f t="shared" si="9"/>
        <v>0.11826615041283664</v>
      </c>
      <c r="U71" s="301">
        <f t="shared" si="9"/>
        <v>0.12207702331724082</v>
      </c>
      <c r="V71" s="301">
        <f t="shared" si="9"/>
        <v>0.12626091469190701</v>
      </c>
      <c r="W71" s="301">
        <f t="shared" si="9"/>
        <v>0.11781987005455909</v>
      </c>
      <c r="X71" s="301">
        <f t="shared" si="9"/>
        <v>0.12308673493031368</v>
      </c>
      <c r="Y71" s="301">
        <f t="shared" si="9"/>
        <v>0.13092060657771087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0.21873017190829014</v>
      </c>
      <c r="C72" s="301">
        <f t="shared" si="10"/>
        <v>0.21993515570534136</v>
      </c>
      <c r="D72" s="301">
        <f t="shared" si="10"/>
        <v>0.2191314810564271</v>
      </c>
      <c r="E72" s="301">
        <f t="shared" si="10"/>
        <v>0.21466700349038928</v>
      </c>
      <c r="F72" s="301">
        <f t="shared" si="10"/>
        <v>0.21667226682919785</v>
      </c>
      <c r="G72" s="301">
        <f t="shared" si="10"/>
        <v>0.21219674190523999</v>
      </c>
      <c r="H72" s="301">
        <f t="shared" si="10"/>
        <v>0.2161809171602305</v>
      </c>
      <c r="I72" s="301">
        <f t="shared" si="10"/>
        <v>0.22792800395235222</v>
      </c>
      <c r="J72" s="301">
        <f t="shared" si="10"/>
        <v>0.22908339320988508</v>
      </c>
      <c r="K72" s="301">
        <f t="shared" si="10"/>
        <v>0.24425678451410429</v>
      </c>
      <c r="L72" s="301">
        <f t="shared" si="10"/>
        <v>0.22676264089886772</v>
      </c>
      <c r="M72" s="301">
        <f t="shared" si="10"/>
        <v>0.2270925340029899</v>
      </c>
      <c r="N72" s="301">
        <f t="shared" si="10"/>
        <v>0.23383242327557732</v>
      </c>
      <c r="O72" s="301">
        <f t="shared" si="10"/>
        <v>0.23026433308335031</v>
      </c>
      <c r="P72" s="301">
        <f t="shared" si="10"/>
        <v>0.23314260402735551</v>
      </c>
      <c r="Q72" s="301">
        <f t="shared" si="10"/>
        <v>0.23304803480088307</v>
      </c>
      <c r="R72" s="301">
        <f t="shared" si="10"/>
        <v>0.2297133740059806</v>
      </c>
      <c r="S72" s="301">
        <f t="shared" si="10"/>
        <v>0.2348195653458745</v>
      </c>
      <c r="T72" s="301">
        <f t="shared" si="10"/>
        <v>0.22718789613864401</v>
      </c>
      <c r="U72" s="301">
        <f t="shared" si="10"/>
        <v>0.22966335673120658</v>
      </c>
      <c r="V72" s="301">
        <f t="shared" si="10"/>
        <v>0.23183453320994862</v>
      </c>
      <c r="W72" s="301">
        <f t="shared" si="10"/>
        <v>0.22636353744784019</v>
      </c>
      <c r="X72" s="301">
        <f t="shared" si="10"/>
        <v>0.23020069619588224</v>
      </c>
      <c r="Y72" s="301">
        <f t="shared" si="10"/>
        <v>0.23518574704402812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5.1887342235726469E-2</v>
      </c>
      <c r="C73" s="302">
        <f t="shared" si="11"/>
        <v>5.3582657781240252E-2</v>
      </c>
      <c r="D73" s="302">
        <f t="shared" si="11"/>
        <v>5.4918603179557934E-2</v>
      </c>
      <c r="E73" s="302">
        <f t="shared" si="11"/>
        <v>5.6804056934919335E-2</v>
      </c>
      <c r="F73" s="302">
        <f t="shared" si="11"/>
        <v>5.6799621431036541E-2</v>
      </c>
      <c r="G73" s="302">
        <f t="shared" si="11"/>
        <v>5.8327954641348746E-2</v>
      </c>
      <c r="H73" s="302">
        <f t="shared" si="11"/>
        <v>5.7060701028098064E-2</v>
      </c>
      <c r="I73" s="302">
        <f t="shared" si="11"/>
        <v>5.3972055578465412E-2</v>
      </c>
      <c r="J73" s="302">
        <f t="shared" si="11"/>
        <v>5.231090852964565E-2</v>
      </c>
      <c r="K73" s="302">
        <f t="shared" si="11"/>
        <v>4.5315451335975081E-2</v>
      </c>
      <c r="L73" s="302">
        <f t="shared" si="11"/>
        <v>5.3264121216037158E-2</v>
      </c>
      <c r="M73" s="302">
        <f t="shared" si="11"/>
        <v>5.3627681847049247E-2</v>
      </c>
      <c r="N73" s="302">
        <f t="shared" si="11"/>
        <v>5.0536038428136115E-2</v>
      </c>
      <c r="O73" s="302">
        <f t="shared" si="11"/>
        <v>5.2018132540186023E-2</v>
      </c>
      <c r="P73" s="302">
        <f t="shared" si="11"/>
        <v>5.0894732408023738E-2</v>
      </c>
      <c r="Q73" s="302">
        <f t="shared" si="11"/>
        <v>5.0999200418403924E-2</v>
      </c>
      <c r="R73" s="302">
        <f t="shared" si="11"/>
        <v>5.2181622839258909E-2</v>
      </c>
      <c r="S73" s="302">
        <f t="shared" si="11"/>
        <v>5.0235033757302566E-2</v>
      </c>
      <c r="T73" s="302">
        <f t="shared" si="11"/>
        <v>5.3478631239282627E-2</v>
      </c>
      <c r="U73" s="302">
        <f t="shared" si="11"/>
        <v>5.2301808927070835E-2</v>
      </c>
      <c r="V73" s="302">
        <f t="shared" si="11"/>
        <v>5.0245903457773453E-2</v>
      </c>
      <c r="W73" s="302">
        <f t="shared" si="11"/>
        <v>5.2956229332756753E-2</v>
      </c>
      <c r="X73" s="302">
        <f t="shared" si="11"/>
        <v>5.2042935371335995E-2</v>
      </c>
      <c r="Y73" s="302">
        <f t="shared" si="11"/>
        <v>4.9623614725706179E-2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4.0727720625892319E-2</v>
      </c>
      <c r="C74" s="302">
        <f t="shared" si="12"/>
        <v>3.9934626610320788E-2</v>
      </c>
      <c r="D74" s="302">
        <f t="shared" si="12"/>
        <v>4.0048248163921267E-2</v>
      </c>
      <c r="E74" s="302">
        <f t="shared" si="12"/>
        <v>4.1258756518653836E-2</v>
      </c>
      <c r="F74" s="302">
        <f t="shared" si="12"/>
        <v>4.0591922662822306E-2</v>
      </c>
      <c r="G74" s="302">
        <f t="shared" si="12"/>
        <v>4.1776319845340387E-2</v>
      </c>
      <c r="H74" s="302">
        <f t="shared" si="12"/>
        <v>4.0653631210263032E-2</v>
      </c>
      <c r="I74" s="302">
        <f t="shared" si="12"/>
        <v>3.7010243545100074E-2</v>
      </c>
      <c r="J74" s="302">
        <f t="shared" si="12"/>
        <v>3.6833528948616148E-2</v>
      </c>
      <c r="K74" s="302">
        <f t="shared" si="12"/>
        <v>3.1641835526874128E-2</v>
      </c>
      <c r="L74" s="302">
        <f t="shared" si="12"/>
        <v>3.7518200370146491E-2</v>
      </c>
      <c r="M74" s="302">
        <f t="shared" si="12"/>
        <v>3.7336731625845818E-2</v>
      </c>
      <c r="N74" s="302">
        <f t="shared" si="12"/>
        <v>3.5290682412427582E-2</v>
      </c>
      <c r="O74" s="302">
        <f t="shared" si="12"/>
        <v>3.6398434652730918E-2</v>
      </c>
      <c r="P74" s="302">
        <f t="shared" si="12"/>
        <v>3.5486797787909787E-2</v>
      </c>
      <c r="Q74" s="302">
        <f t="shared" si="12"/>
        <v>3.5557645596060207E-2</v>
      </c>
      <c r="R74" s="302">
        <f t="shared" si="12"/>
        <v>3.6614939942085589E-2</v>
      </c>
      <c r="S74" s="302">
        <f t="shared" si="12"/>
        <v>3.5022379289979796E-2</v>
      </c>
      <c r="T74" s="302">
        <f t="shared" si="12"/>
        <v>3.7313465623879175E-2</v>
      </c>
      <c r="U74" s="302">
        <f t="shared" si="12"/>
        <v>3.65706865948792E-2</v>
      </c>
      <c r="V74" s="302">
        <f t="shared" si="12"/>
        <v>3.5972506148418293E-2</v>
      </c>
      <c r="W74" s="302">
        <f t="shared" si="12"/>
        <v>3.7526201893833037E-2</v>
      </c>
      <c r="X74" s="302">
        <f t="shared" si="12"/>
        <v>3.6202403924662618E-2</v>
      </c>
      <c r="Y74" s="302">
        <f t="shared" si="12"/>
        <v>3.4572007811321651E-2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0.12611510904667134</v>
      </c>
      <c r="C76" s="302">
        <f t="shared" si="14"/>
        <v>0.12641787131378032</v>
      </c>
      <c r="D76" s="302">
        <f t="shared" si="14"/>
        <v>0.12416462971294792</v>
      </c>
      <c r="E76" s="302">
        <f t="shared" si="14"/>
        <v>0.11660419003681612</v>
      </c>
      <c r="F76" s="302">
        <f t="shared" si="14"/>
        <v>0.11928072273533899</v>
      </c>
      <c r="G76" s="302">
        <f t="shared" si="14"/>
        <v>0.11209246741855086</v>
      </c>
      <c r="H76" s="302">
        <f t="shared" si="14"/>
        <v>0.1184665849218694</v>
      </c>
      <c r="I76" s="302">
        <f t="shared" si="14"/>
        <v>0.13694570482878671</v>
      </c>
      <c r="J76" s="302">
        <f t="shared" si="14"/>
        <v>0.13993895573162327</v>
      </c>
      <c r="K76" s="302">
        <f t="shared" si="14"/>
        <v>0.1672994976512551</v>
      </c>
      <c r="L76" s="302">
        <f t="shared" si="14"/>
        <v>0.13598031931268409</v>
      </c>
      <c r="M76" s="302">
        <f t="shared" si="14"/>
        <v>0.13612812053009482</v>
      </c>
      <c r="N76" s="302">
        <f t="shared" si="14"/>
        <v>0.14800570243501363</v>
      </c>
      <c r="O76" s="302">
        <f t="shared" si="14"/>
        <v>0.14184776589043338</v>
      </c>
      <c r="P76" s="302">
        <f t="shared" si="14"/>
        <v>0.14676107383142198</v>
      </c>
      <c r="Q76" s="302">
        <f t="shared" si="14"/>
        <v>0.14649118878641895</v>
      </c>
      <c r="R76" s="302">
        <f t="shared" si="14"/>
        <v>0.14091681122463612</v>
      </c>
      <c r="S76" s="302">
        <f t="shared" si="14"/>
        <v>0.14956215229859213</v>
      </c>
      <c r="T76" s="302">
        <f t="shared" si="14"/>
        <v>0.1363957992754822</v>
      </c>
      <c r="U76" s="302">
        <f t="shared" si="14"/>
        <v>0.14079086120925655</v>
      </c>
      <c r="V76" s="302">
        <f t="shared" si="14"/>
        <v>0.14561612360375686</v>
      </c>
      <c r="W76" s="302">
        <f t="shared" si="14"/>
        <v>0.13588110622125038</v>
      </c>
      <c r="X76" s="302">
        <f t="shared" si="14"/>
        <v>0.14195535689988364</v>
      </c>
      <c r="Y76" s="302">
        <f t="shared" si="14"/>
        <v>0.15099012450700028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3.1745951760950956E-2</v>
      </c>
      <c r="C77" s="235">
        <f t="shared" si="15"/>
        <v>3.182216369463068E-2</v>
      </c>
      <c r="D77" s="235">
        <f t="shared" si="15"/>
        <v>3.1254973135890249E-2</v>
      </c>
      <c r="E77" s="235">
        <f t="shared" si="15"/>
        <v>2.9351843883064235E-2</v>
      </c>
      <c r="F77" s="235">
        <f t="shared" si="15"/>
        <v>3.0025586137867939E-2</v>
      </c>
      <c r="G77" s="235">
        <f t="shared" si="15"/>
        <v>2.8216143888979993E-2</v>
      </c>
      <c r="H77" s="235">
        <f t="shared" si="15"/>
        <v>2.9820649711546427E-2</v>
      </c>
      <c r="I77" s="235">
        <f t="shared" si="15"/>
        <v>3.4472251360106447E-2</v>
      </c>
      <c r="J77" s="235">
        <f t="shared" si="15"/>
        <v>3.5225718565488694E-2</v>
      </c>
      <c r="K77" s="235">
        <f t="shared" si="15"/>
        <v>4.2112969827450289E-2</v>
      </c>
      <c r="L77" s="235">
        <f t="shared" si="15"/>
        <v>3.4229242554448022E-2</v>
      </c>
      <c r="M77" s="235">
        <f t="shared" si="15"/>
        <v>3.4266447377514837E-2</v>
      </c>
      <c r="N77" s="235">
        <f t="shared" si="15"/>
        <v>3.725629645301895E-2</v>
      </c>
      <c r="O77" s="235">
        <f t="shared" si="15"/>
        <v>3.5706208141087256E-2</v>
      </c>
      <c r="P77" s="235">
        <f t="shared" si="15"/>
        <v>3.6942996009411547E-2</v>
      </c>
      <c r="Q77" s="235">
        <f t="shared" si="15"/>
        <v>3.6875059996950947E-2</v>
      </c>
      <c r="R77" s="235">
        <f t="shared" si="15"/>
        <v>3.5471866339098289E-2</v>
      </c>
      <c r="S77" s="235">
        <f t="shared" si="15"/>
        <v>3.7648089178418886E-2</v>
      </c>
      <c r="T77" s="235">
        <f t="shared" si="15"/>
        <v>3.4333828015748684E-2</v>
      </c>
      <c r="U77" s="235">
        <f t="shared" si="15"/>
        <v>3.5440161945050994E-2</v>
      </c>
      <c r="V77" s="235">
        <f t="shared" si="15"/>
        <v>3.6654786809333116E-2</v>
      </c>
      <c r="W77" s="235">
        <f t="shared" si="15"/>
        <v>3.4204268433277951E-2</v>
      </c>
      <c r="X77" s="235">
        <f t="shared" si="15"/>
        <v>3.5733291168820715E-2</v>
      </c>
      <c r="Y77" s="235">
        <f t="shared" si="15"/>
        <v>3.8007541247142257E-2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0.49023453571897335</v>
      </c>
      <c r="C81" s="322">
        <f>IF(C$5=0,0,C$5/TEL_fec!C$5)</f>
        <v>0.49254914437637204</v>
      </c>
      <c r="D81" s="322">
        <f>IF(D$5=0,0,D$5/TEL_fec!D$5)</f>
        <v>0.49056042132543759</v>
      </c>
      <c r="E81" s="322">
        <f>IF(E$5=0,0,E$5/TEL_fec!E$5)</f>
        <v>0.49001680322616348</v>
      </c>
      <c r="F81" s="322">
        <f>IF(F$5=0,0,F$5/TEL_fec!F$5)</f>
        <v>0.48803807717821951</v>
      </c>
      <c r="G81" s="322">
        <f>IF(G$5=0,0,G$5/TEL_fec!G$5)</f>
        <v>0.48880058898795259</v>
      </c>
      <c r="H81" s="322">
        <f>IF(H$5=0,0,H$5/TEL_fec!H$5)</f>
        <v>0.48988175068468115</v>
      </c>
      <c r="I81" s="322">
        <f>IF(I$5=0,0,I$5/TEL_fec!I$5)</f>
        <v>0.48879940458810939</v>
      </c>
      <c r="J81" s="322">
        <f>IF(J$5=0,0,J$5/TEL_fec!J$5)</f>
        <v>0.48964886703732502</v>
      </c>
      <c r="K81" s="322">
        <f>IF(K$5=0,0,K$5/TEL_fec!K$5)</f>
        <v>0.49010163215913105</v>
      </c>
      <c r="L81" s="322">
        <f>IF(L$5=0,0,L$5/TEL_fec!L$5)</f>
        <v>0.48920932001691958</v>
      </c>
      <c r="M81" s="322">
        <f>IF(M$5=0,0,M$5/TEL_fec!M$5)</f>
        <v>0.48981716081027915</v>
      </c>
      <c r="N81" s="322">
        <f>IF(N$5=0,0,N$5/TEL_fec!N$5)</f>
        <v>0.49122636303097256</v>
      </c>
      <c r="O81" s="322">
        <f>IF(O$5=0,0,O$5/TEL_fec!O$5)</f>
        <v>0.49039834225902762</v>
      </c>
      <c r="P81" s="322">
        <f>IF(P$5=0,0,P$5/TEL_fec!P$5)</f>
        <v>0.49171480757390884</v>
      </c>
      <c r="Q81" s="322">
        <f>IF(Q$5=0,0,Q$5/TEL_fec!Q$5)</f>
        <v>0.49031233908296773</v>
      </c>
      <c r="R81" s="322">
        <f>IF(R$5=0,0,R$5/TEL_fec!R$5)</f>
        <v>0.49120636018654695</v>
      </c>
      <c r="S81" s="322">
        <f>IF(S$5=0,0,S$5/TEL_fec!S$5)</f>
        <v>0.4904266201332495</v>
      </c>
      <c r="T81" s="322">
        <f>IF(T$5=0,0,T$5/TEL_fec!T$5)</f>
        <v>0.48992709760434255</v>
      </c>
      <c r="U81" s="322">
        <f>IF(U$5=0,0,U$5/TEL_fec!U$5)</f>
        <v>0.49029287184643411</v>
      </c>
      <c r="V81" s="322">
        <f>IF(V$5=0,0,V$5/TEL_fec!V$5)</f>
        <v>0.49048326750332105</v>
      </c>
      <c r="W81" s="322">
        <f>IF(W$5=0,0,W$5/TEL_fec!W$5)</f>
        <v>0.49153016084962975</v>
      </c>
      <c r="X81" s="322">
        <f>IF(X$5=0,0,X$5/TEL_fec!X$5)</f>
        <v>0.49138118155437421</v>
      </c>
      <c r="Y81" s="322">
        <f>IF(Y$5=0,0,Y$5/TEL_fec!Y$5)</f>
        <v>0.49078285332342342</v>
      </c>
      <c r="DA81" s="95"/>
    </row>
    <row r="82" spans="1:105" ht="12" customHeight="1" x14ac:dyDescent="0.25">
      <c r="A82" s="55" t="s">
        <v>91</v>
      </c>
      <c r="B82" s="334">
        <f>IF(B$6=0,0,B$6/TEL_fec!B$6)</f>
        <v>0.48463694182193051</v>
      </c>
      <c r="C82" s="334">
        <f>IF(C$6=0,0,C$6/TEL_fec!C$6)</f>
        <v>0.48463694182193057</v>
      </c>
      <c r="D82" s="334">
        <f>IF(D$6=0,0,D$6/TEL_fec!D$6)</f>
        <v>0.4846369418219304</v>
      </c>
      <c r="E82" s="334">
        <f>IF(E$6=0,0,E$6/TEL_fec!E$6)</f>
        <v>0.48463694182193034</v>
      </c>
      <c r="F82" s="334">
        <f>IF(F$6=0,0,F$6/TEL_fec!F$6)</f>
        <v>0.4846369418219304</v>
      </c>
      <c r="G82" s="334">
        <f>IF(G$6=0,0,G$6/TEL_fec!G$6)</f>
        <v>0.4846369418219304</v>
      </c>
      <c r="H82" s="334">
        <f>IF(H$6=0,0,H$6/TEL_fec!H$6)</f>
        <v>0.48463694182193046</v>
      </c>
      <c r="I82" s="334">
        <f>IF(I$6=0,0,I$6/TEL_fec!I$6)</f>
        <v>0.4846369418219304</v>
      </c>
      <c r="J82" s="334">
        <f>IF(J$6=0,0,J$6/TEL_fec!J$6)</f>
        <v>0.48463694182193046</v>
      </c>
      <c r="K82" s="334">
        <f>IF(K$6=0,0,K$6/TEL_fec!K$6)</f>
        <v>0.48463694182193034</v>
      </c>
      <c r="L82" s="334">
        <f>IF(L$6=0,0,L$6/TEL_fec!L$6)</f>
        <v>0.48463694182193046</v>
      </c>
      <c r="M82" s="334">
        <f>IF(M$6=0,0,M$6/TEL_fec!M$6)</f>
        <v>0.48463694182193057</v>
      </c>
      <c r="N82" s="334">
        <f>IF(N$6=0,0,N$6/TEL_fec!N$6)</f>
        <v>0.48463694182193051</v>
      </c>
      <c r="O82" s="334">
        <f>IF(O$6=0,0,O$6/TEL_fec!O$6)</f>
        <v>0.48463694182193051</v>
      </c>
      <c r="P82" s="334">
        <f>IF(P$6=0,0,P$6/TEL_fec!P$6)</f>
        <v>0.48463694182193046</v>
      </c>
      <c r="Q82" s="334">
        <f>IF(Q$6=0,0,Q$6/TEL_fec!Q$6)</f>
        <v>0.48463694182193051</v>
      </c>
      <c r="R82" s="334">
        <f>IF(R$6=0,0,R$6/TEL_fec!R$6)</f>
        <v>0.48463694182193051</v>
      </c>
      <c r="S82" s="334">
        <f>IF(S$6=0,0,S$6/TEL_fec!S$6)</f>
        <v>0.48463694182193051</v>
      </c>
      <c r="T82" s="334">
        <f>IF(T$6=0,0,T$6/TEL_fec!T$6)</f>
        <v>0.48463694182193046</v>
      </c>
      <c r="U82" s="334">
        <f>IF(U$6=0,0,U$6/TEL_fec!U$6)</f>
        <v>0.48463694182193046</v>
      </c>
      <c r="V82" s="334">
        <f>IF(V$6=0,0,V$6/TEL_fec!V$6)</f>
        <v>0.48463694182193051</v>
      </c>
      <c r="W82" s="334">
        <f>IF(W$6=0,0,W$6/TEL_fec!W$6)</f>
        <v>0.48463694182193046</v>
      </c>
      <c r="X82" s="334">
        <f>IF(X$6=0,0,X$6/TEL_fec!X$6)</f>
        <v>0.48463694182193046</v>
      </c>
      <c r="Y82" s="334">
        <f>IF(Y$6=0,0,Y$6/TEL_fec!Y$6)</f>
        <v>0.4846369418219304</v>
      </c>
      <c r="DA82" s="67"/>
    </row>
    <row r="83" spans="1:105" ht="12" customHeight="1" x14ac:dyDescent="0.25">
      <c r="A83" s="173" t="s">
        <v>92</v>
      </c>
      <c r="B83" s="335">
        <f>IF(B$7=0,0,B$7/TEL_fec!B$7)</f>
        <v>0.12449195009402172</v>
      </c>
      <c r="C83" s="335">
        <f>IF(C$7=0,0,C$7/TEL_fec!C$7)</f>
        <v>0.12449195009402168</v>
      </c>
      <c r="D83" s="335">
        <f>IF(D$7=0,0,D$7/TEL_fec!D$7)</f>
        <v>0.12449195009402171</v>
      </c>
      <c r="E83" s="335">
        <f>IF(E$7=0,0,E$7/TEL_fec!E$7)</f>
        <v>0.12449195009402164</v>
      </c>
      <c r="F83" s="335">
        <f>IF(F$7=0,0,F$7/TEL_fec!F$7)</f>
        <v>0.12449195009402164</v>
      </c>
      <c r="G83" s="335">
        <f>IF(G$7=0,0,G$7/TEL_fec!G$7)</f>
        <v>0.12449195009402177</v>
      </c>
      <c r="H83" s="335">
        <f>IF(H$7=0,0,H$7/TEL_fec!H$7)</f>
        <v>0.12449195009402171</v>
      </c>
      <c r="I83" s="335">
        <f>IF(I$7=0,0,I$7/TEL_fec!I$7)</f>
        <v>0.12449195009402177</v>
      </c>
      <c r="J83" s="335">
        <f>IF(J$7=0,0,J$7/TEL_fec!J$7)</f>
        <v>0.12449195009402168</v>
      </c>
      <c r="K83" s="335">
        <f>IF(K$7=0,0,K$7/TEL_fec!K$7)</f>
        <v>0.12449195009402166</v>
      </c>
      <c r="L83" s="335">
        <f>IF(L$7=0,0,L$7/TEL_fec!L$7)</f>
        <v>0.12449195009402167</v>
      </c>
      <c r="M83" s="335">
        <f>IF(M$7=0,0,M$7/TEL_fec!M$7)</f>
        <v>0.12449195009402167</v>
      </c>
      <c r="N83" s="335">
        <f>IF(N$7=0,0,N$7/TEL_fec!N$7)</f>
        <v>0.12449195009402168</v>
      </c>
      <c r="O83" s="335">
        <f>IF(O$7=0,0,O$7/TEL_fec!O$7)</f>
        <v>0.12449195009402167</v>
      </c>
      <c r="P83" s="335">
        <f>IF(P$7=0,0,P$7/TEL_fec!P$7)</f>
        <v>0.12449195009402167</v>
      </c>
      <c r="Q83" s="335">
        <f>IF(Q$7=0,0,Q$7/TEL_fec!Q$7)</f>
        <v>0.12449195009402167</v>
      </c>
      <c r="R83" s="335">
        <f>IF(R$7=0,0,R$7/TEL_fec!R$7)</f>
        <v>0.12449195009402168</v>
      </c>
      <c r="S83" s="335">
        <f>IF(S$7=0,0,S$7/TEL_fec!S$7)</f>
        <v>0.12449195009402167</v>
      </c>
      <c r="T83" s="335">
        <f>IF(T$7=0,0,T$7/TEL_fec!T$7)</f>
        <v>0.12449195009402167</v>
      </c>
      <c r="U83" s="335">
        <f>IF(U$7=0,0,U$7/TEL_fec!U$7)</f>
        <v>0.12449195009402167</v>
      </c>
      <c r="V83" s="335">
        <f>IF(V$7=0,0,V$7/TEL_fec!V$7)</f>
        <v>0.12449195009402168</v>
      </c>
      <c r="W83" s="335">
        <f>IF(W$7=0,0,W$7/TEL_fec!W$7)</f>
        <v>0.12449195009402166</v>
      </c>
      <c r="X83" s="335">
        <f>IF(X$7=0,0,X$7/TEL_fec!X$7)</f>
        <v>0.12449195009402167</v>
      </c>
      <c r="Y83" s="335">
        <f>IF(Y$7=0,0,Y$7/TEL_fec!Y$7)</f>
        <v>0.12449195009402167</v>
      </c>
      <c r="DA83" s="177"/>
    </row>
    <row r="84" spans="1:105" ht="12" customHeight="1" x14ac:dyDescent="0.25">
      <c r="A84" s="173" t="s">
        <v>93</v>
      </c>
      <c r="B84" s="335">
        <f>IF(B$8=0,0,B$8/TEL_fec!B$8)</f>
        <v>0.67116108237730987</v>
      </c>
      <c r="C84" s="335">
        <f>IF(C$8=0,0,C$8/TEL_fec!C$8)</f>
        <v>0.67116108237730987</v>
      </c>
      <c r="D84" s="335">
        <f>IF(D$8=0,0,D$8/TEL_fec!D$8)</f>
        <v>0.67116108237730998</v>
      </c>
      <c r="E84" s="335">
        <f>IF(E$8=0,0,E$8/TEL_fec!E$8)</f>
        <v>0.6711610823773102</v>
      </c>
      <c r="F84" s="335">
        <f>IF(F$8=0,0,F$8/TEL_fec!F$8)</f>
        <v>0.6711610823773102</v>
      </c>
      <c r="G84" s="335">
        <f>IF(G$8=0,0,G$8/TEL_fec!G$8)</f>
        <v>0.67116108237730998</v>
      </c>
      <c r="H84" s="335">
        <f>IF(H$8=0,0,H$8/TEL_fec!H$8)</f>
        <v>0.67116108237731009</v>
      </c>
      <c r="I84" s="335">
        <f>IF(I$8=0,0,I$8/TEL_fec!I$8)</f>
        <v>0.67116108237730998</v>
      </c>
      <c r="J84" s="335">
        <f>IF(J$8=0,0,J$8/TEL_fec!J$8)</f>
        <v>0.67116108237730998</v>
      </c>
      <c r="K84" s="335">
        <f>IF(K$8=0,0,K$8/TEL_fec!K$8)</f>
        <v>0.67116108237731009</v>
      </c>
      <c r="L84" s="335">
        <f>IF(L$8=0,0,L$8/TEL_fec!L$8)</f>
        <v>0.67116108237730987</v>
      </c>
      <c r="M84" s="335">
        <f>IF(M$8=0,0,M$8/TEL_fec!M$8)</f>
        <v>0.67116108237730987</v>
      </c>
      <c r="N84" s="335">
        <f>IF(N$8=0,0,N$8/TEL_fec!N$8)</f>
        <v>0.67116108237730998</v>
      </c>
      <c r="O84" s="335">
        <f>IF(O$8=0,0,O$8/TEL_fec!O$8)</f>
        <v>0.67116108237730998</v>
      </c>
      <c r="P84" s="335">
        <f>IF(P$8=0,0,P$8/TEL_fec!P$8)</f>
        <v>0.67116108237730998</v>
      </c>
      <c r="Q84" s="335">
        <f>IF(Q$8=0,0,Q$8/TEL_fec!Q$8)</f>
        <v>0.67116108237730998</v>
      </c>
      <c r="R84" s="335">
        <f>IF(R$8=0,0,R$8/TEL_fec!R$8)</f>
        <v>0.67116108237730987</v>
      </c>
      <c r="S84" s="335">
        <f>IF(S$8=0,0,S$8/TEL_fec!S$8)</f>
        <v>0.67116108237730987</v>
      </c>
      <c r="T84" s="335">
        <f>IF(T$8=0,0,T$8/TEL_fec!T$8)</f>
        <v>0.67116108237730987</v>
      </c>
      <c r="U84" s="335">
        <f>IF(U$8=0,0,U$8/TEL_fec!U$8)</f>
        <v>0.67116108237731009</v>
      </c>
      <c r="V84" s="335">
        <f>IF(V$8=0,0,V$8/TEL_fec!V$8)</f>
        <v>0.67116108237730987</v>
      </c>
      <c r="W84" s="335">
        <f>IF(W$8=0,0,W$8/TEL_fec!W$8)</f>
        <v>0.67116108237730987</v>
      </c>
      <c r="X84" s="335">
        <f>IF(X$8=0,0,X$8/TEL_fec!X$8)</f>
        <v>0.67116108237730998</v>
      </c>
      <c r="Y84" s="335">
        <f>IF(Y$8=0,0,Y$8/TEL_fec!Y$8)</f>
        <v>0.67116108237730987</v>
      </c>
      <c r="DA84" s="177"/>
    </row>
    <row r="85" spans="1:105" ht="12" customHeight="1" x14ac:dyDescent="0.25">
      <c r="A85" s="173" t="s">
        <v>94</v>
      </c>
      <c r="B85" s="335">
        <f>IF(B$9=0,0,B$9/TEL_fec!B$9)</f>
        <v>0.48247431157297477</v>
      </c>
      <c r="C85" s="335">
        <f>IF(C$9=0,0,C$9/TEL_fec!C$9)</f>
        <v>0.48247431157297477</v>
      </c>
      <c r="D85" s="335">
        <f>IF(D$9=0,0,D$9/TEL_fec!D$9)</f>
        <v>0.48247431157297516</v>
      </c>
      <c r="E85" s="335">
        <f>IF(E$9=0,0,E$9/TEL_fec!E$9)</f>
        <v>0.48247431157297455</v>
      </c>
      <c r="F85" s="335">
        <f>IF(F$9=0,0,F$9/TEL_fec!F$9)</f>
        <v>0.48247431157297493</v>
      </c>
      <c r="G85" s="335">
        <f>IF(G$9=0,0,G$9/TEL_fec!G$9)</f>
        <v>0.48247431157297477</v>
      </c>
      <c r="H85" s="335">
        <f>IF(H$9=0,0,H$9/TEL_fec!H$9)</f>
        <v>0.4824743115729746</v>
      </c>
      <c r="I85" s="335">
        <f>IF(I$9=0,0,I$9/TEL_fec!I$9)</f>
        <v>0.48247431157297488</v>
      </c>
      <c r="J85" s="335">
        <f>IF(J$9=0,0,J$9/TEL_fec!J$9)</f>
        <v>0.4824743115729751</v>
      </c>
      <c r="K85" s="335">
        <f>IF(K$9=0,0,K$9/TEL_fec!K$9)</f>
        <v>0.48247431157297488</v>
      </c>
      <c r="L85" s="335">
        <f>IF(L$9=0,0,L$9/TEL_fec!L$9)</f>
        <v>0.48247431157297471</v>
      </c>
      <c r="M85" s="335">
        <f>IF(M$9=0,0,M$9/TEL_fec!M$9)</f>
        <v>0.48247431157297488</v>
      </c>
      <c r="N85" s="335">
        <f>IF(N$9=0,0,N$9/TEL_fec!N$9)</f>
        <v>0.48247431157297488</v>
      </c>
      <c r="O85" s="335">
        <f>IF(O$9=0,0,O$9/TEL_fec!O$9)</f>
        <v>0.48247431157297477</v>
      </c>
      <c r="P85" s="335">
        <f>IF(P$9=0,0,P$9/TEL_fec!P$9)</f>
        <v>0.48247431157297482</v>
      </c>
      <c r="Q85" s="335">
        <f>IF(Q$9=0,0,Q$9/TEL_fec!Q$9)</f>
        <v>0.48247431157297499</v>
      </c>
      <c r="R85" s="335">
        <f>IF(R$9=0,0,R$9/TEL_fec!R$9)</f>
        <v>0.4824743115729746</v>
      </c>
      <c r="S85" s="335">
        <f>IF(S$9=0,0,S$9/TEL_fec!S$9)</f>
        <v>0.48247431157297471</v>
      </c>
      <c r="T85" s="335">
        <f>IF(T$9=0,0,T$9/TEL_fec!T$9)</f>
        <v>0.48247431157297482</v>
      </c>
      <c r="U85" s="335">
        <f>IF(U$9=0,0,U$9/TEL_fec!U$9)</f>
        <v>0.48247431157297493</v>
      </c>
      <c r="V85" s="335">
        <f>IF(V$9=0,0,V$9/TEL_fec!V$9)</f>
        <v>0.48247431157297477</v>
      </c>
      <c r="W85" s="335">
        <f>IF(W$9=0,0,W$9/TEL_fec!W$9)</f>
        <v>0.48247431157297482</v>
      </c>
      <c r="X85" s="335">
        <f>IF(X$9=0,0,X$9/TEL_fec!X$9)</f>
        <v>0.4824743115729751</v>
      </c>
      <c r="Y85" s="335">
        <f>IF(Y$9=0,0,Y$9/TEL_fec!Y$9)</f>
        <v>0.48247431157297482</v>
      </c>
      <c r="DA85" s="177"/>
    </row>
    <row r="86" spans="1:105" ht="12" customHeight="1" x14ac:dyDescent="0.25">
      <c r="A86" s="56" t="s">
        <v>95</v>
      </c>
      <c r="B86" s="336">
        <f>IF(B$10=0,0,B$10/TEL_fec!B$10)</f>
        <v>0.70735653380364416</v>
      </c>
      <c r="C86" s="336">
        <f>IF(C$10=0,0,C$10/TEL_fec!C$10)</f>
        <v>0.69911714904951827</v>
      </c>
      <c r="D86" s="336">
        <f>IF(D$10=0,0,D$10/TEL_fec!D$10)</f>
        <v>0.69535261876581145</v>
      </c>
      <c r="E86" s="336">
        <f>IF(E$10=0,0,E$10/TEL_fec!E$10)</f>
        <v>0.6879425146812127</v>
      </c>
      <c r="F86" s="336">
        <f>IF(F$10=0,0,F$10/TEL_fec!F$10)</f>
        <v>0.68827615243419982</v>
      </c>
      <c r="G86" s="336">
        <f>IF(G$10=0,0,G$10/TEL_fec!G$10)</f>
        <v>0.68182403808585967</v>
      </c>
      <c r="H86" s="336">
        <f>IF(H$10=0,0,H$10/TEL_fec!H$10)</f>
        <v>0.6890204870890777</v>
      </c>
      <c r="I86" s="336">
        <f>IF(I$10=0,0,I$10/TEL_fec!I$10)</f>
        <v>0.69760473768074094</v>
      </c>
      <c r="J86" s="336">
        <f>IF(J$10=0,0,J$10/TEL_fec!J$10)</f>
        <v>0.70207412423697213</v>
      </c>
      <c r="K86" s="336">
        <f>IF(K$10=0,0,K$10/TEL_fec!K$10)</f>
        <v>0.73135802577485831</v>
      </c>
      <c r="L86" s="336">
        <f>IF(L$10=0,0,L$10/TEL_fec!L$10)</f>
        <v>0.6944193951369555</v>
      </c>
      <c r="M86" s="336">
        <f>IF(M$10=0,0,M$10/TEL_fec!M$10)</f>
        <v>0.69670974946106246</v>
      </c>
      <c r="N86" s="336">
        <f>IF(N$10=0,0,N$10/TEL_fec!N$10)</f>
        <v>0.70826892770748662</v>
      </c>
      <c r="O86" s="336">
        <f>IF(O$10=0,0,O$10/TEL_fec!O$10)</f>
        <v>0.70227044793867355</v>
      </c>
      <c r="P86" s="336">
        <f>IF(P$10=0,0,P$10/TEL_fec!P$10)</f>
        <v>0.70603769986686549</v>
      </c>
      <c r="Q86" s="336">
        <f>IF(Q$10=0,0,Q$10/TEL_fec!Q$10)</f>
        <v>0.70697802797437459</v>
      </c>
      <c r="R86" s="336">
        <f>IF(R$10=0,0,R$10/TEL_fec!R$10)</f>
        <v>0.70230691452151117</v>
      </c>
      <c r="S86" s="336">
        <f>IF(S$10=0,0,S$10/TEL_fec!S$10)</f>
        <v>0.71315110573251217</v>
      </c>
      <c r="T86" s="336">
        <f>IF(T$10=0,0,T$10/TEL_fec!T$10)</f>
        <v>0.70095087004654844</v>
      </c>
      <c r="U86" s="336">
        <f>IF(U$10=0,0,U$10/TEL_fec!U$10)</f>
        <v>0.70574793186127083</v>
      </c>
      <c r="V86" s="336">
        <f>IF(V$10=0,0,V$10/TEL_fec!V$10)</f>
        <v>0.71258349277297184</v>
      </c>
      <c r="W86" s="336">
        <f>IF(W$10=0,0,W$10/TEL_fec!W$10)</f>
        <v>0.70491750346512694</v>
      </c>
      <c r="X86" s="336">
        <f>IF(X$10=0,0,X$10/TEL_fec!X$10)</f>
        <v>0.71052973052212209</v>
      </c>
      <c r="Y86" s="336">
        <f>IF(Y$10=0,0,Y$10/TEL_fec!Y$10)</f>
        <v>0.72122809633824925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0.54820452537889786</v>
      </c>
      <c r="C87" s="349">
        <f>IF(C$16=0,0,C$16/TEL_fec!C$16)</f>
        <v>0.55124832962651227</v>
      </c>
      <c r="D87" s="349">
        <f>IF(D$16=0,0,D$16/TEL_fec!D$16)</f>
        <v>0.54617391226435297</v>
      </c>
      <c r="E87" s="349">
        <f>IF(E$16=0,0,E$16/TEL_fec!E$16)</f>
        <v>0.54491454718552002</v>
      </c>
      <c r="F87" s="349">
        <f>IF(F$16=0,0,F$16/TEL_fec!F$16)</f>
        <v>0.54059840083660626</v>
      </c>
      <c r="G87" s="349">
        <f>IF(G$16=0,0,G$16/TEL_fec!G$16)</f>
        <v>0.54244945216441576</v>
      </c>
      <c r="H87" s="349">
        <f>IF(H$16=0,0,H$16/TEL_fec!H$16)</f>
        <v>0.54408260631339644</v>
      </c>
      <c r="I87" s="349">
        <f>IF(I$16=0,0,I$16/TEL_fec!I$16)</f>
        <v>0.54089215046143613</v>
      </c>
      <c r="J87" s="349">
        <f>IF(J$16=0,0,J$16/TEL_fec!J$16)</f>
        <v>0.54359389309162165</v>
      </c>
      <c r="K87" s="349">
        <f>IF(K$16=0,0,K$16/TEL_fec!K$16)</f>
        <v>0.5416878482112667</v>
      </c>
      <c r="L87" s="349">
        <f>IF(L$16=0,0,L$16/TEL_fec!L$16)</f>
        <v>0.54354654304956684</v>
      </c>
      <c r="M87" s="349">
        <f>IF(M$16=0,0,M$16/TEL_fec!M$16)</f>
        <v>0.54391207851441625</v>
      </c>
      <c r="N87" s="349">
        <f>IF(N$16=0,0,N$16/TEL_fec!N$16)</f>
        <v>0.54654641820330252</v>
      </c>
      <c r="O87" s="349">
        <f>IF(O$16=0,0,O$16/TEL_fec!O$16)</f>
        <v>0.54532845876456371</v>
      </c>
      <c r="P87" s="349">
        <f>IF(P$16=0,0,P$16/TEL_fec!P$16)</f>
        <v>0.54790764721808982</v>
      </c>
      <c r="Q87" s="349">
        <f>IF(Q$16=0,0,Q$16/TEL_fec!Q$16)</f>
        <v>0.54428899241513273</v>
      </c>
      <c r="R87" s="349">
        <f>IF(R$16=0,0,R$16/TEL_fec!R$16)</f>
        <v>0.54677529994105301</v>
      </c>
      <c r="S87" s="349">
        <f>IF(S$16=0,0,S$16/TEL_fec!S$16)</f>
        <v>0.544188285396904</v>
      </c>
      <c r="T87" s="349">
        <f>IF(T$16=0,0,T$16/TEL_fec!T$16)</f>
        <v>0.54347877945978595</v>
      </c>
      <c r="U87" s="349">
        <f>IF(U$16=0,0,U$16/TEL_fec!U$16)</f>
        <v>0.54414708983379134</v>
      </c>
      <c r="V87" s="349">
        <f>IF(V$16=0,0,V$16/TEL_fec!V$16)</f>
        <v>0.54504218981388142</v>
      </c>
      <c r="W87" s="349">
        <f>IF(W$16=0,0,W$16/TEL_fec!W$16)</f>
        <v>0.54678894641543285</v>
      </c>
      <c r="X87" s="349">
        <f>IF(X$16=0,0,X$16/TEL_fec!X$16)</f>
        <v>0.54516281159773827</v>
      </c>
      <c r="Y87" s="349">
        <f>IF(Y$16=0,0,Y$16/TEL_fec!Y$16)</f>
        <v>0.54320031579639005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0.48495015706594796</v>
      </c>
      <c r="C88" s="349">
        <f>IF(C$27=0,0,C$27/TEL_fec!C$27)</f>
        <v>0.48764275313114541</v>
      </c>
      <c r="D88" s="349">
        <f>IF(D$27=0,0,D$27/TEL_fec!D$27)</f>
        <v>0.48315384546461992</v>
      </c>
      <c r="E88" s="349">
        <f>IF(E$27=0,0,E$27/TEL_fec!E$27)</f>
        <v>0.48203979174103662</v>
      </c>
      <c r="F88" s="349">
        <f>IF(F$27=0,0,F$27/TEL_fec!F$27)</f>
        <v>0.47822166227853619</v>
      </c>
      <c r="G88" s="349">
        <f>IF(G$27=0,0,G$27/TEL_fec!G$27)</f>
        <v>0.47985913076082948</v>
      </c>
      <c r="H88" s="349">
        <f>IF(H$27=0,0,H$27/TEL_fec!H$27)</f>
        <v>0.48130384404646603</v>
      </c>
      <c r="I88" s="349">
        <f>IF(I$27=0,0,I$27/TEL_fec!I$27)</f>
        <v>0.47848151771588554</v>
      </c>
      <c r="J88" s="349">
        <f>IF(J$27=0,0,J$27/TEL_fec!J$27)</f>
        <v>0.48087152081181889</v>
      </c>
      <c r="K88" s="349">
        <f>IF(K$27=0,0,K$27/TEL_fec!K$27)</f>
        <v>0.4791854041868896</v>
      </c>
      <c r="L88" s="349">
        <f>IF(L$27=0,0,L$27/TEL_fec!L$27)</f>
        <v>0.48082963423615516</v>
      </c>
      <c r="M88" s="349">
        <f>IF(M$27=0,0,M$27/TEL_fec!M$27)</f>
        <v>0.48115299253198379</v>
      </c>
      <c r="N88" s="349">
        <f>IF(N$27=0,0,N$27/TEL_fec!N$27)</f>
        <v>0.48348336994907526</v>
      </c>
      <c r="O88" s="349">
        <f>IF(O$27=0,0,O$27/TEL_fec!O$27)</f>
        <v>0.48240594429172917</v>
      </c>
      <c r="P88" s="349">
        <f>IF(P$27=0,0,P$27/TEL_fec!P$27)</f>
        <v>0.48468753407754078</v>
      </c>
      <c r="Q88" s="349">
        <f>IF(Q$27=0,0,Q$27/TEL_fec!Q$27)</f>
        <v>0.48148641636723255</v>
      </c>
      <c r="R88" s="349">
        <f>IF(R$27=0,0,R$27/TEL_fec!R$27)</f>
        <v>0.48368584225554645</v>
      </c>
      <c r="S88" s="349">
        <f>IF(S$27=0,0,S$27/TEL_fec!S$27)</f>
        <v>0.48139732938956864</v>
      </c>
      <c r="T88" s="349">
        <f>IF(T$27=0,0,T$27/TEL_fec!T$27)</f>
        <v>0.48076968952211846</v>
      </c>
      <c r="U88" s="349">
        <f>IF(U$27=0,0,U$27/TEL_fec!U$27)</f>
        <v>0.48136088716066178</v>
      </c>
      <c r="V88" s="349">
        <f>IF(V$27=0,0,V$27/TEL_fec!V$27)</f>
        <v>0.4821527063738183</v>
      </c>
      <c r="W88" s="349">
        <f>IF(W$27=0,0,W$27/TEL_fec!W$27)</f>
        <v>0.48369791413672908</v>
      </c>
      <c r="X88" s="349">
        <f>IF(X$27=0,0,X$27/TEL_fec!X$27)</f>
        <v>0.48225941025953778</v>
      </c>
      <c r="Y88" s="349">
        <f>IF(Y$27=0,0,Y$27/TEL_fec!Y$27)</f>
        <v>0.48052335628142184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0.59226370306354437</v>
      </c>
      <c r="C89" s="349">
        <f>IF(C$38=0,0,C$38/TEL_fec!C$38)</f>
        <v>0.59226370306354437</v>
      </c>
      <c r="D89" s="349">
        <f>IF(D$38=0,0,D$38/TEL_fec!D$38)</f>
        <v>0.59226370306354437</v>
      </c>
      <c r="E89" s="349">
        <f>IF(E$38=0,0,E$38/TEL_fec!E$38)</f>
        <v>0.59226370306354426</v>
      </c>
      <c r="F89" s="349">
        <f>IF(F$38=0,0,F$38/TEL_fec!F$38)</f>
        <v>0.59226370306354437</v>
      </c>
      <c r="G89" s="349">
        <f>IF(G$38=0,0,G$38/TEL_fec!G$38)</f>
        <v>0.59226370306354437</v>
      </c>
      <c r="H89" s="349">
        <f>IF(H$38=0,0,H$38/TEL_fec!H$38)</f>
        <v>0.59226370306354437</v>
      </c>
      <c r="I89" s="349">
        <f>IF(I$38=0,0,I$38/TEL_fec!I$38)</f>
        <v>0.59226370306354426</v>
      </c>
      <c r="J89" s="349">
        <f>IF(J$38=0,0,J$38/TEL_fec!J$38)</f>
        <v>0.59226370306354459</v>
      </c>
      <c r="K89" s="349">
        <f>IF(K$38=0,0,K$38/TEL_fec!K$38)</f>
        <v>0.59226370306354437</v>
      </c>
      <c r="L89" s="349">
        <f>IF(L$38=0,0,L$38/TEL_fec!L$38)</f>
        <v>0.59226370306354437</v>
      </c>
      <c r="M89" s="349">
        <f>IF(M$38=0,0,M$38/TEL_fec!M$38)</f>
        <v>0.59226370306354437</v>
      </c>
      <c r="N89" s="349">
        <f>IF(N$38=0,0,N$38/TEL_fec!N$38)</f>
        <v>0.59226370306354448</v>
      </c>
      <c r="O89" s="349">
        <f>IF(O$38=0,0,O$38/TEL_fec!O$38)</f>
        <v>0.59226370306354437</v>
      </c>
      <c r="P89" s="349">
        <f>IF(P$38=0,0,P$38/TEL_fec!P$38)</f>
        <v>0.59226370306354426</v>
      </c>
      <c r="Q89" s="349">
        <f>IF(Q$38=0,0,Q$38/TEL_fec!Q$38)</f>
        <v>0.59226370306354448</v>
      </c>
      <c r="R89" s="349">
        <f>IF(R$38=0,0,R$38/TEL_fec!R$38)</f>
        <v>0.59226370306354426</v>
      </c>
      <c r="S89" s="349">
        <f>IF(S$38=0,0,S$38/TEL_fec!S$38)</f>
        <v>0.59226370306354448</v>
      </c>
      <c r="T89" s="349">
        <f>IF(T$38=0,0,T$38/TEL_fec!T$38)</f>
        <v>0.59226370306354437</v>
      </c>
      <c r="U89" s="349">
        <f>IF(U$38=0,0,U$38/TEL_fec!U$38)</f>
        <v>0.59226370306354426</v>
      </c>
      <c r="V89" s="349">
        <f>IF(V$38=0,0,V$38/TEL_fec!V$38)</f>
        <v>0.59226370306354459</v>
      </c>
      <c r="W89" s="349">
        <f>IF(W$38=0,0,W$38/TEL_fec!W$38)</f>
        <v>0.59226370306354426</v>
      </c>
      <c r="X89" s="349">
        <f>IF(X$38=0,0,X$38/TEL_fec!X$38)</f>
        <v>0.59226370306354437</v>
      </c>
      <c r="Y89" s="349">
        <f>IF(Y$38=0,0,Y$38/TEL_fec!Y$38)</f>
        <v>0.59226370306354459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0.41041743550277715</v>
      </c>
      <c r="C90" s="349">
        <f>IF(C$39=0,0,C$39/TEL_fec!C$39)</f>
        <v>0.41250524270524269</v>
      </c>
      <c r="D90" s="349">
        <f>IF(D$39=0,0,D$39/TEL_fec!D$39)</f>
        <v>0.41160722467044153</v>
      </c>
      <c r="E90" s="349">
        <f>IF(E$39=0,0,E$39/TEL_fec!E$39)</f>
        <v>0.41037134428832722</v>
      </c>
      <c r="F90" s="349">
        <f>IF(F$39=0,0,F$39/TEL_fec!F$39)</f>
        <v>0.40959397305339146</v>
      </c>
      <c r="G90" s="349">
        <f>IF(G$39=0,0,G$39/TEL_fec!G$39)</f>
        <v>0.40862638185852568</v>
      </c>
      <c r="H90" s="349">
        <f>IF(H$39=0,0,H$39/TEL_fec!H$39)</f>
        <v>0.41019006620959664</v>
      </c>
      <c r="I90" s="349">
        <f>IF(I$39=0,0,I$39/TEL_fec!I$39)</f>
        <v>0.4120868739305959</v>
      </c>
      <c r="J90" s="349">
        <f>IF(J$39=0,0,J$39/TEL_fec!J$39)</f>
        <v>0.41284598699998992</v>
      </c>
      <c r="K90" s="349">
        <f>IF(K$39=0,0,K$39/TEL_fec!K$39)</f>
        <v>0.41512497005421362</v>
      </c>
      <c r="L90" s="349">
        <f>IF(L$39=0,0,L$39/TEL_fec!L$39)</f>
        <v>0.41194012991893514</v>
      </c>
      <c r="M90" s="349">
        <f>IF(M$39=0,0,M$39/TEL_fec!M$39)</f>
        <v>0.41240322297521903</v>
      </c>
      <c r="N90" s="349">
        <f>IF(N$39=0,0,N$39/TEL_fec!N$39)</f>
        <v>0.414709148720253</v>
      </c>
      <c r="O90" s="349">
        <f>IF(O$39=0,0,O$39/TEL_fec!O$39)</f>
        <v>0.41317598616231815</v>
      </c>
      <c r="P90" s="349">
        <f>IF(P$39=0,0,P$39/TEL_fec!P$39)</f>
        <v>0.41472475197547326</v>
      </c>
      <c r="Q90" s="349">
        <f>IF(Q$39=0,0,Q$39/TEL_fec!Q$39)</f>
        <v>0.41428205162090992</v>
      </c>
      <c r="R90" s="349">
        <f>IF(R$39=0,0,R$39/TEL_fec!R$39)</f>
        <v>0.41406923324134981</v>
      </c>
      <c r="S90" s="349">
        <f>IF(S$39=0,0,S$39/TEL_fec!S$39)</f>
        <v>0.41442117868632483</v>
      </c>
      <c r="T90" s="349">
        <f>IF(T$39=0,0,T$39/TEL_fec!T$39)</f>
        <v>0.41258747162237519</v>
      </c>
      <c r="U90" s="349">
        <f>IF(U$39=0,0,U$39/TEL_fec!U$39)</f>
        <v>0.41322699114914441</v>
      </c>
      <c r="V90" s="349">
        <f>IF(V$39=0,0,V$39/TEL_fec!V$39)</f>
        <v>0.41362771861888664</v>
      </c>
      <c r="W90" s="349">
        <f>IF(W$39=0,0,W$39/TEL_fec!W$39)</f>
        <v>0.41309657375039815</v>
      </c>
      <c r="X90" s="349">
        <f>IF(X$39=0,0,X$39/TEL_fec!X$39)</f>
        <v>0.41390593823187238</v>
      </c>
      <c r="Y90" s="349">
        <f>IF(Y$39=0,0,Y$39/TEL_fec!Y$39)</f>
        <v>0.41411940034334122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0.46855496763546467</v>
      </c>
      <c r="C91" s="337">
        <f>IF(C$59=0,0,C$59/TEL_fec!C$59)</f>
        <v>0.46855496763546456</v>
      </c>
      <c r="D91" s="337">
        <f>IF(D$59=0,0,D$59/TEL_fec!D$59)</f>
        <v>0.4685549676354645</v>
      </c>
      <c r="E91" s="337">
        <f>IF(E$59=0,0,E$59/TEL_fec!E$59)</f>
        <v>0.46855496763546434</v>
      </c>
      <c r="F91" s="337">
        <f>IF(F$59=0,0,F$59/TEL_fec!F$59)</f>
        <v>0.46855496763546484</v>
      </c>
      <c r="G91" s="337">
        <f>IF(G$59=0,0,G$59/TEL_fec!G$59)</f>
        <v>0.46855496763546456</v>
      </c>
      <c r="H91" s="337">
        <f>IF(H$59=0,0,H$59/TEL_fec!H$59)</f>
        <v>0.46855496763546456</v>
      </c>
      <c r="I91" s="337">
        <f>IF(I$59=0,0,I$59/TEL_fec!I$59)</f>
        <v>0.4685549676354645</v>
      </c>
      <c r="J91" s="337">
        <f>IF(J$59=0,0,J$59/TEL_fec!J$59)</f>
        <v>0.46855496763546456</v>
      </c>
      <c r="K91" s="337">
        <f>IF(K$59=0,0,K$59/TEL_fec!K$59)</f>
        <v>0.46855496763546473</v>
      </c>
      <c r="L91" s="337">
        <f>IF(L$59=0,0,L$59/TEL_fec!L$59)</f>
        <v>0.46855496763546456</v>
      </c>
      <c r="M91" s="337">
        <f>IF(M$59=0,0,M$59/TEL_fec!M$59)</f>
        <v>0.46855496763546467</v>
      </c>
      <c r="N91" s="337">
        <f>IF(N$59=0,0,N$59/TEL_fec!N$59)</f>
        <v>0.46855496763546461</v>
      </c>
      <c r="O91" s="337">
        <f>IF(O$59=0,0,O$59/TEL_fec!O$59)</f>
        <v>0.46855496763546478</v>
      </c>
      <c r="P91" s="337">
        <f>IF(P$59=0,0,P$59/TEL_fec!P$59)</f>
        <v>0.46855496763546467</v>
      </c>
      <c r="Q91" s="337">
        <f>IF(Q$59=0,0,Q$59/TEL_fec!Q$59)</f>
        <v>0.46855496763546467</v>
      </c>
      <c r="R91" s="337">
        <f>IF(R$59=0,0,R$59/TEL_fec!R$59)</f>
        <v>0.46855496763546467</v>
      </c>
      <c r="S91" s="337">
        <f>IF(S$59=0,0,S$59/TEL_fec!S$59)</f>
        <v>0.46855496763546439</v>
      </c>
      <c r="T91" s="337">
        <f>IF(T$59=0,0,T$59/TEL_fec!T$59)</f>
        <v>0.4685549676354645</v>
      </c>
      <c r="U91" s="337">
        <f>IF(U$59=0,0,U$59/TEL_fec!U$59)</f>
        <v>0.4685549676354645</v>
      </c>
      <c r="V91" s="337">
        <f>IF(V$59=0,0,V$59/TEL_fec!V$59)</f>
        <v>0.46855496763546428</v>
      </c>
      <c r="W91" s="337">
        <f>IF(W$59=0,0,W$59/TEL_fec!W$59)</f>
        <v>0.46855496763546439</v>
      </c>
      <c r="X91" s="337">
        <f>IF(X$59=0,0,X$59/TEL_fec!X$59)</f>
        <v>0.46855496763546456</v>
      </c>
      <c r="Y91" s="337">
        <f>IF(Y$59=0,0,Y$59/TEL_fec!Y$59)</f>
        <v>0.46855496763546461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60.429791878803918</v>
      </c>
      <c r="C5" s="223">
        <v>71.203254119189225</v>
      </c>
      <c r="D5" s="223">
        <v>80.998314118931617</v>
      </c>
      <c r="E5" s="223">
        <v>90.73218995843996</v>
      </c>
      <c r="F5" s="223">
        <v>87.257009158547788</v>
      </c>
      <c r="G5" s="223">
        <v>85.882818238213233</v>
      </c>
      <c r="H5" s="223">
        <v>82.572133318565108</v>
      </c>
      <c r="I5" s="223">
        <v>70.473641758376331</v>
      </c>
      <c r="J5" s="223">
        <v>38.24020583849056</v>
      </c>
      <c r="K5" s="223">
        <v>36.738457198840663</v>
      </c>
      <c r="L5" s="223">
        <v>42.595297198022458</v>
      </c>
      <c r="M5" s="223">
        <v>40.161130558085119</v>
      </c>
      <c r="N5" s="223">
        <v>34.091396638962067</v>
      </c>
      <c r="O5" s="223">
        <v>37.535650558565621</v>
      </c>
      <c r="P5" s="223">
        <v>33.233066638924463</v>
      </c>
      <c r="Q5" s="223">
        <v>35.035234558871892</v>
      </c>
      <c r="R5" s="223">
        <v>39.478354558467259</v>
      </c>
      <c r="S5" s="223">
        <v>35.018665415019257</v>
      </c>
      <c r="T5" s="223">
        <v>41.51872893410291</v>
      </c>
      <c r="U5" s="223">
        <v>36.633861718582843</v>
      </c>
      <c r="V5" s="223">
        <v>27.41649875823294</v>
      </c>
      <c r="W5" s="223">
        <v>37.875319198323133</v>
      </c>
      <c r="X5" s="223">
        <v>36.137500558622428</v>
      </c>
      <c r="Y5" s="223">
        <v>29.398458973076249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10.201508131810479</v>
      </c>
      <c r="C10" s="260">
        <v>11.889815608567289</v>
      </c>
      <c r="D10" s="260">
        <v>13.41454567671701</v>
      </c>
      <c r="E10" s="260">
        <v>15.465335946474481</v>
      </c>
      <c r="F10" s="260">
        <v>14.044778190902299</v>
      </c>
      <c r="G10" s="260">
        <v>14.01627344464098</v>
      </c>
      <c r="H10" s="260">
        <v>12.971173738230959</v>
      </c>
      <c r="I10" s="260">
        <v>9.4004834718740522</v>
      </c>
      <c r="J10" s="260">
        <v>5.399918912101735</v>
      </c>
      <c r="K10" s="260">
        <v>4.1003395053521459</v>
      </c>
      <c r="L10" s="260">
        <v>6.083686086623981</v>
      </c>
      <c r="M10" s="260">
        <v>5.5712010074938441</v>
      </c>
      <c r="N10" s="260">
        <v>4.6529674413873474</v>
      </c>
      <c r="O10" s="260">
        <v>5.0615240802779446</v>
      </c>
      <c r="P10" s="260">
        <v>4.5109123105406237</v>
      </c>
      <c r="Q10" s="260">
        <v>4.8722032654176299</v>
      </c>
      <c r="R10" s="260">
        <v>5.6992990114387476</v>
      </c>
      <c r="S10" s="260">
        <v>4.6049424251979074</v>
      </c>
      <c r="T10" s="260">
        <v>5.8192503608800576</v>
      </c>
      <c r="U10" s="260">
        <v>5.0392113555204698</v>
      </c>
      <c r="V10" s="260">
        <v>3.8621714012783861</v>
      </c>
      <c r="W10" s="260">
        <v>5.4787216412740856</v>
      </c>
      <c r="X10" s="260">
        <v>4.9337607845763918</v>
      </c>
      <c r="Y10" s="260">
        <v>3.6829352530634569</v>
      </c>
      <c r="DA10" s="68" t="s">
        <v>2818</v>
      </c>
    </row>
    <row r="11" spans="1:105" ht="12" customHeight="1" x14ac:dyDescent="0.25">
      <c r="A11" s="37" t="s">
        <v>159</v>
      </c>
      <c r="B11" s="226">
        <v>0.66317218041527726</v>
      </c>
      <c r="C11" s="226">
        <v>0.57167022731217387</v>
      </c>
      <c r="D11" s="226">
        <v>0.56155073951847634</v>
      </c>
      <c r="E11" s="226">
        <v>1.147366435382446</v>
      </c>
      <c r="F11" s="226">
        <v>1.115810777148381</v>
      </c>
      <c r="G11" s="226">
        <v>1.6995619157780151</v>
      </c>
      <c r="H11" s="226">
        <v>0.54737019536496156</v>
      </c>
      <c r="I11" s="226">
        <v>0.46019803542202231</v>
      </c>
      <c r="J11" s="226">
        <v>0.47791705298745563</v>
      </c>
      <c r="K11" s="226">
        <v>0.76183931192483223</v>
      </c>
      <c r="L11" s="226">
        <v>0.96570711758289229</v>
      </c>
      <c r="M11" s="226">
        <v>0.47067004494123632</v>
      </c>
      <c r="N11" s="226">
        <v>0.43559444546610798</v>
      </c>
      <c r="O11" s="226">
        <v>0.45954945182020868</v>
      </c>
      <c r="P11" s="226">
        <v>0.43320262486228522</v>
      </c>
      <c r="Q11" s="226">
        <v>0.44167920867899862</v>
      </c>
      <c r="R11" s="226">
        <v>0.45851018419683132</v>
      </c>
      <c r="S11" s="226">
        <v>0.26583377626114429</v>
      </c>
      <c r="T11" s="226">
        <v>0.43029684877867602</v>
      </c>
      <c r="U11" s="226">
        <v>0.37491930403898488</v>
      </c>
      <c r="V11" s="226">
        <v>0.52328101450454623</v>
      </c>
      <c r="W11" s="226">
        <v>0.48801311842156819</v>
      </c>
      <c r="X11" s="226">
        <v>0.31609904567628561</v>
      </c>
      <c r="Y11" s="226">
        <v>0.30250402752884181</v>
      </c>
      <c r="DA11" s="69" t="s">
        <v>2819</v>
      </c>
    </row>
    <row r="12" spans="1:105" ht="12" customHeight="1" x14ac:dyDescent="0.25">
      <c r="A12" s="37" t="s">
        <v>35</v>
      </c>
      <c r="B12" s="226">
        <v>9.538335951395208</v>
      </c>
      <c r="C12" s="226">
        <v>11.31814538125511</v>
      </c>
      <c r="D12" s="226">
        <v>12.852994937198529</v>
      </c>
      <c r="E12" s="226">
        <v>14.317969511092031</v>
      </c>
      <c r="F12" s="226">
        <v>12.92896741375392</v>
      </c>
      <c r="G12" s="226">
        <v>12.316711528862969</v>
      </c>
      <c r="H12" s="226">
        <v>12.423803542866001</v>
      </c>
      <c r="I12" s="226">
        <v>8.9402854364520294</v>
      </c>
      <c r="J12" s="226">
        <v>4.9220018591142791</v>
      </c>
      <c r="K12" s="226">
        <v>3.338500193427314</v>
      </c>
      <c r="L12" s="226">
        <v>5.1179789690410891</v>
      </c>
      <c r="M12" s="226">
        <v>5.1005309625526074</v>
      </c>
      <c r="N12" s="226">
        <v>4.2173729959212389</v>
      </c>
      <c r="O12" s="226">
        <v>4.6019746284577359</v>
      </c>
      <c r="P12" s="226">
        <v>4.0777096856783386</v>
      </c>
      <c r="Q12" s="226">
        <v>4.4305240567386317</v>
      </c>
      <c r="R12" s="226">
        <v>5.2407888272419161</v>
      </c>
      <c r="S12" s="226">
        <v>4.3391086489367634</v>
      </c>
      <c r="T12" s="226">
        <v>5.3889535121013816</v>
      </c>
      <c r="U12" s="226">
        <v>4.6642920514814854</v>
      </c>
      <c r="V12" s="226">
        <v>3.3388903867738402</v>
      </c>
      <c r="W12" s="226">
        <v>4.9907085228525174</v>
      </c>
      <c r="X12" s="226">
        <v>4.6176617389001056</v>
      </c>
      <c r="Y12" s="226">
        <v>3.3804312255346161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3.614696601240416</v>
      </c>
      <c r="C16" s="261">
        <v>4.4864444230598766</v>
      </c>
      <c r="D16" s="261">
        <v>5.1779124770949334</v>
      </c>
      <c r="E16" s="261">
        <v>5.791310054314339</v>
      </c>
      <c r="F16" s="261">
        <v>5.7005723365612919</v>
      </c>
      <c r="G16" s="261">
        <v>5.6225950728687577</v>
      </c>
      <c r="H16" s="261">
        <v>5.4633448910800801</v>
      </c>
      <c r="I16" s="261">
        <v>4.9370841770033698</v>
      </c>
      <c r="J16" s="261">
        <v>2.5970676275031739</v>
      </c>
      <c r="K16" s="261">
        <v>2.6052151652254629</v>
      </c>
      <c r="L16" s="261">
        <v>2.9002090541827412</v>
      </c>
      <c r="M16" s="261">
        <v>2.7704244118419221</v>
      </c>
      <c r="N16" s="261">
        <v>2.3445314429143109</v>
      </c>
      <c r="O16" s="261">
        <v>2.59558675923941</v>
      </c>
      <c r="P16" s="261">
        <v>2.2977637590114628</v>
      </c>
      <c r="Q16" s="261">
        <v>2.395756952798366</v>
      </c>
      <c r="R16" s="261">
        <v>2.6776372025292652</v>
      </c>
      <c r="S16" s="261">
        <v>2.4185579814707419</v>
      </c>
      <c r="T16" s="261">
        <v>2.844490274608297</v>
      </c>
      <c r="U16" s="261">
        <v>2.51286240732045</v>
      </c>
      <c r="V16" s="261">
        <v>1.8349497684030409</v>
      </c>
      <c r="W16" s="261">
        <v>2.5540815374634551</v>
      </c>
      <c r="X16" s="261">
        <v>2.489032209020789</v>
      </c>
      <c r="Y16" s="261">
        <v>2.0506165012140181</v>
      </c>
      <c r="DA16" s="70" t="s">
        <v>2824</v>
      </c>
    </row>
    <row r="17" spans="1:105" ht="12" customHeight="1" x14ac:dyDescent="0.25">
      <c r="A17" s="46" t="s">
        <v>28</v>
      </c>
      <c r="B17" s="229">
        <v>0.17156282548531171</v>
      </c>
      <c r="C17" s="229">
        <v>0.1648715630930061</v>
      </c>
      <c r="D17" s="229">
        <v>0.1669970755401726</v>
      </c>
      <c r="E17" s="229">
        <v>0.1677141160982239</v>
      </c>
      <c r="F17" s="229">
        <v>0.3394387193805749</v>
      </c>
      <c r="G17" s="229">
        <v>0.34106456675193669</v>
      </c>
      <c r="H17" s="229">
        <v>0.34219207781032779</v>
      </c>
      <c r="I17" s="229">
        <v>0.17620438720725851</v>
      </c>
      <c r="J17" s="229">
        <v>0.1723744449146688</v>
      </c>
      <c r="K17" s="229">
        <v>0.190290966404562</v>
      </c>
      <c r="L17" s="229">
        <v>0.1893642470115072</v>
      </c>
      <c r="M17" s="229">
        <v>0.19093973090995969</v>
      </c>
      <c r="N17" s="229">
        <v>0</v>
      </c>
      <c r="O17" s="229">
        <v>0.19054508484288021</v>
      </c>
      <c r="P17" s="229">
        <v>0</v>
      </c>
      <c r="Q17" s="229">
        <v>0</v>
      </c>
      <c r="R17" s="229">
        <v>0</v>
      </c>
      <c r="S17" s="229">
        <v>6.8004351139602362E-2</v>
      </c>
      <c r="T17" s="229">
        <v>8.7179085042224977E-2</v>
      </c>
      <c r="U17" s="229">
        <v>5.6991147524504161E-2</v>
      </c>
      <c r="V17" s="229">
        <v>5.582204203306295E-2</v>
      </c>
      <c r="W17" s="229">
        <v>5.6492084857144652E-2</v>
      </c>
      <c r="X17" s="229">
        <v>1.9061729815236229E-2</v>
      </c>
      <c r="Y17" s="229">
        <v>0.1143075858949861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9.1910659005458736E-2</v>
      </c>
      <c r="T19" s="229">
        <v>9.2001424141206267E-2</v>
      </c>
      <c r="U19" s="229">
        <v>9.1834766335489912E-2</v>
      </c>
      <c r="V19" s="229">
        <v>4.5019683800120287E-2</v>
      </c>
      <c r="W19" s="229">
        <v>9.1120127636028253E-2</v>
      </c>
      <c r="X19" s="229">
        <v>9.2284636377057194E-2</v>
      </c>
      <c r="Y19" s="229">
        <v>6.903349846131189E-2</v>
      </c>
      <c r="DA19" s="73" t="s">
        <v>2827</v>
      </c>
    </row>
    <row r="20" spans="1:105" ht="12" customHeight="1" x14ac:dyDescent="0.25">
      <c r="A20" s="46" t="s">
        <v>159</v>
      </c>
      <c r="B20" s="229">
        <v>0.18039822735243519</v>
      </c>
      <c r="C20" s="229">
        <v>0.19652973260301601</v>
      </c>
      <c r="D20" s="229">
        <v>0.19983868178712591</v>
      </c>
      <c r="E20" s="229">
        <v>0.39954696078807539</v>
      </c>
      <c r="F20" s="229">
        <v>0.40678111106756581</v>
      </c>
      <c r="G20" s="229">
        <v>0.61106175451672462</v>
      </c>
      <c r="H20" s="229">
        <v>0.20585685173195009</v>
      </c>
      <c r="I20" s="229">
        <v>0.22079666817616889</v>
      </c>
      <c r="J20" s="229">
        <v>0.21459622618119081</v>
      </c>
      <c r="K20" s="229">
        <v>0.44869069685056179</v>
      </c>
      <c r="L20" s="229">
        <v>0.43031183523813682</v>
      </c>
      <c r="M20" s="229">
        <v>0.21792180340763229</v>
      </c>
      <c r="N20" s="229">
        <v>0.2194867870061023</v>
      </c>
      <c r="O20" s="229">
        <v>0.21836023410027719</v>
      </c>
      <c r="P20" s="229">
        <v>0.22066429653071681</v>
      </c>
      <c r="Q20" s="229">
        <v>0.21718224332097719</v>
      </c>
      <c r="R20" s="229">
        <v>0.21541665465873691</v>
      </c>
      <c r="S20" s="229">
        <v>0.13038677465492801</v>
      </c>
      <c r="T20" s="229">
        <v>0.19346294769563399</v>
      </c>
      <c r="U20" s="229">
        <v>0.1722479416742245</v>
      </c>
      <c r="V20" s="229">
        <v>0.2316994523588638</v>
      </c>
      <c r="W20" s="229">
        <v>0.2121923054689791</v>
      </c>
      <c r="X20" s="229">
        <v>0.15233495474398701</v>
      </c>
      <c r="Y20" s="229">
        <v>0.15337177965189841</v>
      </c>
      <c r="DA20" s="73" t="s">
        <v>2828</v>
      </c>
    </row>
    <row r="21" spans="1:105" ht="12" customHeight="1" x14ac:dyDescent="0.25">
      <c r="A21" s="46" t="s">
        <v>32</v>
      </c>
      <c r="B21" s="229">
        <v>0.66808675531517758</v>
      </c>
      <c r="C21" s="229">
        <v>0.23407246093894621</v>
      </c>
      <c r="D21" s="229">
        <v>0.23709010643178349</v>
      </c>
      <c r="E21" s="229">
        <v>0.2381081076253635</v>
      </c>
      <c r="F21" s="229">
        <v>0.24095500428583611</v>
      </c>
      <c r="G21" s="229">
        <v>0.24210913325806871</v>
      </c>
      <c r="H21" s="229">
        <v>0.24290951169575159</v>
      </c>
      <c r="I21" s="229">
        <v>0.25065751574507111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4.8954727292108688E-2</v>
      </c>
      <c r="U21" s="229">
        <v>4.8888208752438281E-2</v>
      </c>
      <c r="V21" s="229">
        <v>2.400778326741905E-2</v>
      </c>
      <c r="W21" s="229">
        <v>2.4273985949745929E-2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2.594648793087492</v>
      </c>
      <c r="C23" s="229">
        <v>3.890970666424908</v>
      </c>
      <c r="D23" s="229">
        <v>4.5739866133358502</v>
      </c>
      <c r="E23" s="229">
        <v>4.9859408698026764</v>
      </c>
      <c r="F23" s="229">
        <v>4.7133975018273153</v>
      </c>
      <c r="G23" s="229">
        <v>4.4283596183420277</v>
      </c>
      <c r="H23" s="229">
        <v>4.6723864498420502</v>
      </c>
      <c r="I23" s="229">
        <v>4.2894256058748716</v>
      </c>
      <c r="J23" s="229">
        <v>2.2100969564073152</v>
      </c>
      <c r="K23" s="229">
        <v>1.966233501970339</v>
      </c>
      <c r="L23" s="229">
        <v>2.2805329719330971</v>
      </c>
      <c r="M23" s="229">
        <v>2.3615628775243289</v>
      </c>
      <c r="N23" s="229">
        <v>2.125044655908209</v>
      </c>
      <c r="O23" s="229">
        <v>2.186681440296252</v>
      </c>
      <c r="P23" s="229">
        <v>2.0770994624807462</v>
      </c>
      <c r="Q23" s="229">
        <v>2.1785747094773891</v>
      </c>
      <c r="R23" s="229">
        <v>2.4622205478705279</v>
      </c>
      <c r="S23" s="229">
        <v>2.1282561966707529</v>
      </c>
      <c r="T23" s="229">
        <v>2.4228920904371241</v>
      </c>
      <c r="U23" s="229">
        <v>2.142900343033793</v>
      </c>
      <c r="V23" s="229">
        <v>1.478400806943575</v>
      </c>
      <c r="W23" s="229">
        <v>2.170003033551557</v>
      </c>
      <c r="X23" s="229">
        <v>2.2253508880845092</v>
      </c>
      <c r="Y23" s="229">
        <v>1.713903637205821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30.724921110543541</v>
      </c>
      <c r="C27" s="261">
        <v>38.134777596008952</v>
      </c>
      <c r="D27" s="261">
        <v>44.012256055306921</v>
      </c>
      <c r="E27" s="261">
        <v>49.226135461671888</v>
      </c>
      <c r="F27" s="261">
        <v>48.454864860770982</v>
      </c>
      <c r="G27" s="261">
        <v>47.79205811938445</v>
      </c>
      <c r="H27" s="261">
        <v>46.43843157418069</v>
      </c>
      <c r="I27" s="261">
        <v>41.965215504528651</v>
      </c>
      <c r="J27" s="261">
        <v>22.075074833776981</v>
      </c>
      <c r="K27" s="261">
        <v>22.14432890441643</v>
      </c>
      <c r="L27" s="261">
        <v>24.651776960553299</v>
      </c>
      <c r="M27" s="261">
        <v>23.548607500656349</v>
      </c>
      <c r="N27" s="261">
        <v>19.928517264771649</v>
      </c>
      <c r="O27" s="261">
        <v>22.062487453534981</v>
      </c>
      <c r="P27" s="261">
        <v>19.530991951597439</v>
      </c>
      <c r="Q27" s="261">
        <v>20.3639340987861</v>
      </c>
      <c r="R27" s="261">
        <v>22.759916221498759</v>
      </c>
      <c r="S27" s="261">
        <v>20.557742842501309</v>
      </c>
      <c r="T27" s="261">
        <v>24.178167334170531</v>
      </c>
      <c r="U27" s="261">
        <v>21.35933046222382</v>
      </c>
      <c r="V27" s="261">
        <v>15.59707303142584</v>
      </c>
      <c r="W27" s="261">
        <v>21.709693068439371</v>
      </c>
      <c r="X27" s="261">
        <v>21.156773776676712</v>
      </c>
      <c r="Y27" s="261">
        <v>17.43024026031916</v>
      </c>
      <c r="DA27" s="70" t="s">
        <v>2835</v>
      </c>
    </row>
    <row r="28" spans="1:105" ht="12" customHeight="1" x14ac:dyDescent="0.25">
      <c r="A28" s="46" t="s">
        <v>28</v>
      </c>
      <c r="B28" s="229">
        <v>1.4582840166251501</v>
      </c>
      <c r="C28" s="229">
        <v>1.4014082862905519</v>
      </c>
      <c r="D28" s="229">
        <v>1.4194751420914671</v>
      </c>
      <c r="E28" s="229">
        <v>1.425569986834903</v>
      </c>
      <c r="F28" s="229">
        <v>2.8852291147348872</v>
      </c>
      <c r="G28" s="229">
        <v>2.899048817391463</v>
      </c>
      <c r="H28" s="229">
        <v>2.908632661387788</v>
      </c>
      <c r="I28" s="229">
        <v>1.4977372912616971</v>
      </c>
      <c r="J28" s="229">
        <v>1.465182781774685</v>
      </c>
      <c r="K28" s="229">
        <v>1.617473214438776</v>
      </c>
      <c r="L28" s="229">
        <v>1.609596099597812</v>
      </c>
      <c r="M28" s="229">
        <v>1.6229877127346579</v>
      </c>
      <c r="N28" s="229">
        <v>0</v>
      </c>
      <c r="O28" s="229">
        <v>1.6196332211644819</v>
      </c>
      <c r="P28" s="229">
        <v>0</v>
      </c>
      <c r="Q28" s="229">
        <v>0</v>
      </c>
      <c r="R28" s="229">
        <v>0</v>
      </c>
      <c r="S28" s="229">
        <v>0.57803698468662024</v>
      </c>
      <c r="T28" s="229">
        <v>0.74102222285891228</v>
      </c>
      <c r="U28" s="229">
        <v>0.48442475395828533</v>
      </c>
      <c r="V28" s="229">
        <v>0.47448735728103503</v>
      </c>
      <c r="W28" s="229">
        <v>0.48018272128572981</v>
      </c>
      <c r="X28" s="229">
        <v>0.16202470342950789</v>
      </c>
      <c r="Y28" s="229">
        <v>0.97161448010738216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0.78124060154639929</v>
      </c>
      <c r="T30" s="229">
        <v>0.78201210520025333</v>
      </c>
      <c r="U30" s="229">
        <v>0.78059551385166404</v>
      </c>
      <c r="V30" s="229">
        <v>0.38266731230102241</v>
      </c>
      <c r="W30" s="229">
        <v>0.77452108490624028</v>
      </c>
      <c r="X30" s="229">
        <v>0.78441940920498632</v>
      </c>
      <c r="Y30" s="229">
        <v>0.5867847369211513</v>
      </c>
      <c r="DA30" s="73" t="s">
        <v>2838</v>
      </c>
    </row>
    <row r="31" spans="1:105" ht="12" customHeight="1" x14ac:dyDescent="0.25">
      <c r="A31" s="46" t="s">
        <v>159</v>
      </c>
      <c r="B31" s="229">
        <v>1.533384932495699</v>
      </c>
      <c r="C31" s="229">
        <v>1.6705027271256361</v>
      </c>
      <c r="D31" s="229">
        <v>1.698628795190569</v>
      </c>
      <c r="E31" s="229">
        <v>3.3961491666986419</v>
      </c>
      <c r="F31" s="229">
        <v>3.4576394440743101</v>
      </c>
      <c r="G31" s="229">
        <v>5.1940249133921617</v>
      </c>
      <c r="H31" s="229">
        <v>1.749783239721576</v>
      </c>
      <c r="I31" s="229">
        <v>1.8767716794974361</v>
      </c>
      <c r="J31" s="229">
        <v>1.824067922540122</v>
      </c>
      <c r="K31" s="229">
        <v>3.8138709232297749</v>
      </c>
      <c r="L31" s="229">
        <v>3.657650599524163</v>
      </c>
      <c r="M31" s="229">
        <v>1.8523353289648761</v>
      </c>
      <c r="N31" s="229">
        <v>1.86563768955187</v>
      </c>
      <c r="O31" s="229">
        <v>1.856061989852356</v>
      </c>
      <c r="P31" s="229">
        <v>1.875646520511093</v>
      </c>
      <c r="Q31" s="229">
        <v>1.8460490682283051</v>
      </c>
      <c r="R31" s="229">
        <v>1.8310415645992639</v>
      </c>
      <c r="S31" s="229">
        <v>1.108287584566888</v>
      </c>
      <c r="T31" s="229">
        <v>1.6444350554128899</v>
      </c>
      <c r="U31" s="229">
        <v>1.464107504230908</v>
      </c>
      <c r="V31" s="229">
        <v>1.969445345050342</v>
      </c>
      <c r="W31" s="229">
        <v>1.803634596486323</v>
      </c>
      <c r="X31" s="229">
        <v>1.294847115323889</v>
      </c>
      <c r="Y31" s="229">
        <v>1.303660127041137</v>
      </c>
      <c r="DA31" s="73" t="s">
        <v>2839</v>
      </c>
    </row>
    <row r="32" spans="1:105" ht="12" customHeight="1" x14ac:dyDescent="0.25">
      <c r="A32" s="46" t="s">
        <v>32</v>
      </c>
      <c r="B32" s="229">
        <v>5.6787374201790124</v>
      </c>
      <c r="C32" s="229">
        <v>1.9896159179810431</v>
      </c>
      <c r="D32" s="229">
        <v>2.0152659046701591</v>
      </c>
      <c r="E32" s="229">
        <v>2.0239189148155901</v>
      </c>
      <c r="F32" s="229">
        <v>2.0481175364296069</v>
      </c>
      <c r="G32" s="229">
        <v>2.057927632693584</v>
      </c>
      <c r="H32" s="229">
        <v>2.064730849413889</v>
      </c>
      <c r="I32" s="229">
        <v>2.130588883833104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0.41611518198292391</v>
      </c>
      <c r="U32" s="229">
        <v>0.41554977439572538</v>
      </c>
      <c r="V32" s="229">
        <v>0.20406615777306181</v>
      </c>
      <c r="W32" s="229">
        <v>0.20632888057284041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22.054514741243679</v>
      </c>
      <c r="C34" s="229">
        <v>33.07325066461172</v>
      </c>
      <c r="D34" s="229">
        <v>38.878886213354733</v>
      </c>
      <c r="E34" s="229">
        <v>42.380497393322763</v>
      </c>
      <c r="F34" s="229">
        <v>40.063878765532181</v>
      </c>
      <c r="G34" s="229">
        <v>37.641056755907243</v>
      </c>
      <c r="H34" s="229">
        <v>39.715284823657427</v>
      </c>
      <c r="I34" s="229">
        <v>36.460117649936407</v>
      </c>
      <c r="J34" s="229">
        <v>18.785824129462181</v>
      </c>
      <c r="K34" s="229">
        <v>16.71298476674788</v>
      </c>
      <c r="L34" s="229">
        <v>19.384530261431319</v>
      </c>
      <c r="M34" s="229">
        <v>20.07328445895681</v>
      </c>
      <c r="N34" s="229">
        <v>18.062879575219782</v>
      </c>
      <c r="O34" s="229">
        <v>18.58679224251814</v>
      </c>
      <c r="P34" s="229">
        <v>17.655345431086339</v>
      </c>
      <c r="Q34" s="229">
        <v>18.5178850305578</v>
      </c>
      <c r="R34" s="229">
        <v>20.928874656899499</v>
      </c>
      <c r="S34" s="229">
        <v>18.090177671701401</v>
      </c>
      <c r="T34" s="229">
        <v>20.594582768715551</v>
      </c>
      <c r="U34" s="229">
        <v>18.214652915787241</v>
      </c>
      <c r="V34" s="229">
        <v>12.566406859020381</v>
      </c>
      <c r="W34" s="229">
        <v>18.445025785188239</v>
      </c>
      <c r="X34" s="229">
        <v>18.91548254871832</v>
      </c>
      <c r="Y34" s="229">
        <v>14.56818091624949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15.888666035209475</v>
      </c>
      <c r="C39" s="261">
        <f t="shared" si="0"/>
        <v>16.692216491553104</v>
      </c>
      <c r="D39" s="261">
        <f t="shared" si="0"/>
        <v>18.393599909812757</v>
      </c>
      <c r="E39" s="261">
        <f t="shared" si="0"/>
        <v>20.249408495979257</v>
      </c>
      <c r="F39" s="261">
        <f t="shared" si="0"/>
        <v>19.056793770313227</v>
      </c>
      <c r="G39" s="261">
        <f t="shared" si="0"/>
        <v>18.451891601319044</v>
      </c>
      <c r="H39" s="261">
        <f t="shared" si="0"/>
        <v>17.699183115073385</v>
      </c>
      <c r="I39" s="261">
        <f t="shared" si="0"/>
        <v>14.17085860497027</v>
      </c>
      <c r="J39" s="261">
        <f t="shared" si="0"/>
        <v>8.1681444651086643</v>
      </c>
      <c r="K39" s="261">
        <f t="shared" si="0"/>
        <v>7.8885736238466144</v>
      </c>
      <c r="L39" s="261">
        <f t="shared" si="0"/>
        <v>8.9596250966624389</v>
      </c>
      <c r="M39" s="261">
        <f t="shared" si="0"/>
        <v>8.270897638093011</v>
      </c>
      <c r="N39" s="261">
        <f t="shared" si="0"/>
        <v>7.1653804898887561</v>
      </c>
      <c r="O39" s="261">
        <f t="shared" si="0"/>
        <v>7.8160522655132914</v>
      </c>
      <c r="P39" s="261">
        <f t="shared" si="0"/>
        <v>6.8933986177749382</v>
      </c>
      <c r="Q39" s="261">
        <f t="shared" si="0"/>
        <v>7.4033402418697927</v>
      </c>
      <c r="R39" s="261">
        <f t="shared" si="0"/>
        <v>8.3415021230004918</v>
      </c>
      <c r="S39" s="261">
        <f t="shared" si="0"/>
        <v>7.4374221658492967</v>
      </c>
      <c r="T39" s="261">
        <f t="shared" si="0"/>
        <v>8.676820964444028</v>
      </c>
      <c r="U39" s="261">
        <f t="shared" si="0"/>
        <v>7.7224574935181014</v>
      </c>
      <c r="V39" s="261">
        <f t="shared" si="0"/>
        <v>6.1223045571256698</v>
      </c>
      <c r="W39" s="261">
        <f t="shared" si="0"/>
        <v>8.1328229511462169</v>
      </c>
      <c r="X39" s="261">
        <f t="shared" si="0"/>
        <v>7.5579337883485493</v>
      </c>
      <c r="Y39" s="261">
        <f t="shared" si="0"/>
        <v>6.2346669584796128</v>
      </c>
      <c r="DA39" s="70"/>
    </row>
    <row r="40" spans="1:105" ht="12" customHeight="1" x14ac:dyDescent="0.25">
      <c r="A40" s="60" t="s">
        <v>2734</v>
      </c>
      <c r="B40" s="329">
        <v>12.03298966055303</v>
      </c>
      <c r="C40" s="329">
        <v>11.90667577362257</v>
      </c>
      <c r="D40" s="329">
        <v>12.87049326757816</v>
      </c>
      <c r="E40" s="329">
        <v>14.072011104710629</v>
      </c>
      <c r="F40" s="329">
        <v>12.97618327798118</v>
      </c>
      <c r="G40" s="329">
        <v>12.454456856925701</v>
      </c>
      <c r="H40" s="329">
        <v>11.87161523125463</v>
      </c>
      <c r="I40" s="329">
        <v>8.9046354828333421</v>
      </c>
      <c r="J40" s="329">
        <v>5.3979389957719448</v>
      </c>
      <c r="K40" s="329">
        <v>5.1096774476061189</v>
      </c>
      <c r="L40" s="329">
        <v>5.8660687722008484</v>
      </c>
      <c r="M40" s="329">
        <v>5.3157782654616268</v>
      </c>
      <c r="N40" s="329">
        <v>4.6645469507801556</v>
      </c>
      <c r="O40" s="329">
        <v>5.0474263889912523</v>
      </c>
      <c r="P40" s="329">
        <v>4.4424506081627104</v>
      </c>
      <c r="Q40" s="329">
        <v>4.8478661588848686</v>
      </c>
      <c r="R40" s="329">
        <v>5.4853557736359413</v>
      </c>
      <c r="S40" s="329">
        <v>4.8576269856138374</v>
      </c>
      <c r="T40" s="329">
        <v>5.6426980048618427</v>
      </c>
      <c r="U40" s="329">
        <v>5.0420709257096208</v>
      </c>
      <c r="V40" s="329">
        <v>4.1650248041624272</v>
      </c>
      <c r="W40" s="329">
        <v>5.408469311185196</v>
      </c>
      <c r="X40" s="329">
        <v>4.9029660987263739</v>
      </c>
      <c r="Y40" s="329">
        <v>4.0473426905179943</v>
      </c>
      <c r="DA40" s="72" t="s">
        <v>2847</v>
      </c>
    </row>
    <row r="41" spans="1:105" ht="12" customHeight="1" x14ac:dyDescent="0.25">
      <c r="A41" s="59" t="s">
        <v>28</v>
      </c>
      <c r="B41" s="230">
        <v>0.57111673065219237</v>
      </c>
      <c r="C41" s="230">
        <v>0.43755634995694698</v>
      </c>
      <c r="D41" s="230">
        <v>0.41509676842798182</v>
      </c>
      <c r="E41" s="230">
        <v>0.40752003985570628</v>
      </c>
      <c r="F41" s="230">
        <v>0.77266259846858165</v>
      </c>
      <c r="G41" s="230">
        <v>0.75548281122630367</v>
      </c>
      <c r="H41" s="230">
        <v>0.74356877772449126</v>
      </c>
      <c r="I41" s="230">
        <v>0.31780617512359433</v>
      </c>
      <c r="J41" s="230">
        <v>0.35827589864264969</v>
      </c>
      <c r="K41" s="230">
        <v>0.37322270824276249</v>
      </c>
      <c r="L41" s="230">
        <v>0.38301504312714202</v>
      </c>
      <c r="M41" s="230">
        <v>0.3663674299308658</v>
      </c>
      <c r="N41" s="230">
        <v>0</v>
      </c>
      <c r="O41" s="230">
        <v>0.3705375233961965</v>
      </c>
      <c r="P41" s="230">
        <v>0</v>
      </c>
      <c r="Q41" s="230">
        <v>0</v>
      </c>
      <c r="R41" s="230">
        <v>0</v>
      </c>
      <c r="S41" s="230">
        <v>0.13658542559893869</v>
      </c>
      <c r="T41" s="230">
        <v>0.17293968400056661</v>
      </c>
      <c r="U41" s="230">
        <v>0.11435302112802299</v>
      </c>
      <c r="V41" s="230">
        <v>0.12670656913352449</v>
      </c>
      <c r="W41" s="230">
        <v>0.1196264499755065</v>
      </c>
      <c r="X41" s="230">
        <v>3.7548334942581037E-2</v>
      </c>
      <c r="Y41" s="230">
        <v>0.22561116228652889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0.18460078314060821</v>
      </c>
      <c r="T42" s="295">
        <v>0.18250589818505211</v>
      </c>
      <c r="U42" s="295">
        <v>0.1842669156737726</v>
      </c>
      <c r="V42" s="295">
        <v>0.1021870478047139</v>
      </c>
      <c r="W42" s="295">
        <v>0.19295406459113029</v>
      </c>
      <c r="X42" s="295">
        <v>0.18178488890186281</v>
      </c>
      <c r="Y42" s="295">
        <v>0.13625279287124761</v>
      </c>
      <c r="DA42" s="122" t="s">
        <v>2849</v>
      </c>
    </row>
    <row r="43" spans="1:105" ht="12" customHeight="1" x14ac:dyDescent="0.25">
      <c r="A43" s="59" t="s">
        <v>159</v>
      </c>
      <c r="B43" s="295">
        <v>0.60052896383310317</v>
      </c>
      <c r="C43" s="295">
        <v>0.52157467814677549</v>
      </c>
      <c r="D43" s="295">
        <v>0.49672960288929618</v>
      </c>
      <c r="E43" s="295">
        <v>0.97083893218161454</v>
      </c>
      <c r="F43" s="295">
        <v>0.92595373579938411</v>
      </c>
      <c r="G43" s="295">
        <v>1.3535462112982779</v>
      </c>
      <c r="H43" s="295">
        <v>0.44731815127929908</v>
      </c>
      <c r="I43" s="295">
        <v>0.39823381077659742</v>
      </c>
      <c r="J43" s="295">
        <v>0.446032796905875</v>
      </c>
      <c r="K43" s="295">
        <v>0.88002893782079405</v>
      </c>
      <c r="L43" s="295">
        <v>0.87036443643893902</v>
      </c>
      <c r="M43" s="295">
        <v>0.41813953889985878</v>
      </c>
      <c r="N43" s="295">
        <v>0.43667847840557472</v>
      </c>
      <c r="O43" s="295">
        <v>0.42462738106547199</v>
      </c>
      <c r="P43" s="295">
        <v>0.42662794835985091</v>
      </c>
      <c r="Q43" s="295">
        <v>0.43947298012707758</v>
      </c>
      <c r="R43" s="295">
        <v>0.44129839145253941</v>
      </c>
      <c r="S43" s="295">
        <v>0.26187931816535231</v>
      </c>
      <c r="T43" s="295">
        <v>0.38377807044081819</v>
      </c>
      <c r="U43" s="295">
        <v>0.34561635217227449</v>
      </c>
      <c r="V43" s="295">
        <v>0.52591846534599596</v>
      </c>
      <c r="W43" s="295">
        <v>0.4493339603160687</v>
      </c>
      <c r="X43" s="295">
        <v>0.30007370577764442</v>
      </c>
      <c r="Y43" s="295">
        <v>0.30271294068800703</v>
      </c>
      <c r="DA43" s="122" t="s">
        <v>2850</v>
      </c>
    </row>
    <row r="44" spans="1:105" ht="12" customHeight="1" x14ac:dyDescent="0.25">
      <c r="A44" s="59" t="s">
        <v>32</v>
      </c>
      <c r="B44" s="295">
        <v>2.2239988319631778</v>
      </c>
      <c r="C44" s="295">
        <v>0.62121016937353257</v>
      </c>
      <c r="D44" s="295">
        <v>0.58932371532700856</v>
      </c>
      <c r="E44" s="295">
        <v>0.57856683603559012</v>
      </c>
      <c r="F44" s="295">
        <v>0.54848462799190223</v>
      </c>
      <c r="G44" s="295">
        <v>0.53628933183904481</v>
      </c>
      <c r="H44" s="295">
        <v>0.5278319996916413</v>
      </c>
      <c r="I44" s="295">
        <v>0.45209150355163041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9.7112914916812926E-2</v>
      </c>
      <c r="U44" s="295">
        <v>9.8094434157077789E-2</v>
      </c>
      <c r="V44" s="295">
        <v>5.4493596785910953E-2</v>
      </c>
      <c r="W44" s="295">
        <v>5.1402081783076162E-2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8.6373451341045531</v>
      </c>
      <c r="C45" s="295">
        <v>10.32633457614531</v>
      </c>
      <c r="D45" s="295">
        <v>11.36934318093388</v>
      </c>
      <c r="E45" s="295">
        <v>12.115085296637719</v>
      </c>
      <c r="F45" s="295">
        <v>10.72908231572131</v>
      </c>
      <c r="G45" s="295">
        <v>9.8091385025620763</v>
      </c>
      <c r="H45" s="295">
        <v>10.152896302559199</v>
      </c>
      <c r="I45" s="295">
        <v>7.7365039933815209</v>
      </c>
      <c r="J45" s="295">
        <v>4.5936303002234196</v>
      </c>
      <c r="K45" s="295">
        <v>3.8564258015425632</v>
      </c>
      <c r="L45" s="295">
        <v>4.6126892926347667</v>
      </c>
      <c r="M45" s="295">
        <v>4.5312712966309023</v>
      </c>
      <c r="N45" s="295">
        <v>4.2278684723745812</v>
      </c>
      <c r="O45" s="295">
        <v>4.2522614845295834</v>
      </c>
      <c r="P45" s="295">
        <v>4.0158226598028586</v>
      </c>
      <c r="Q45" s="295">
        <v>4.408393178757791</v>
      </c>
      <c r="R45" s="295">
        <v>5.0440573821834018</v>
      </c>
      <c r="S45" s="295">
        <v>4.2745614587089378</v>
      </c>
      <c r="T45" s="295">
        <v>4.8063614373185928</v>
      </c>
      <c r="U45" s="295">
        <v>4.299740202578473</v>
      </c>
      <c r="V45" s="295">
        <v>3.355719125092282</v>
      </c>
      <c r="W45" s="295">
        <v>4.5951527545194146</v>
      </c>
      <c r="X45" s="295">
        <v>4.3835591691042861</v>
      </c>
      <c r="Y45" s="295">
        <v>3.3827657946722112</v>
      </c>
      <c r="DA45" s="122" t="s">
        <v>2852</v>
      </c>
    </row>
    <row r="46" spans="1:105" ht="12" customHeight="1" x14ac:dyDescent="0.25">
      <c r="A46" s="60" t="s">
        <v>2741</v>
      </c>
      <c r="B46" s="329">
        <v>3.8556763746564449</v>
      </c>
      <c r="C46" s="329">
        <v>4.7855407179305356</v>
      </c>
      <c r="D46" s="329">
        <v>5.5231066422345947</v>
      </c>
      <c r="E46" s="329">
        <v>6.1773973912686273</v>
      </c>
      <c r="F46" s="329">
        <v>6.0806104923320463</v>
      </c>
      <c r="G46" s="329">
        <v>5.9974347443933427</v>
      </c>
      <c r="H46" s="329">
        <v>5.8275678838187552</v>
      </c>
      <c r="I46" s="329">
        <v>5.2662231221369291</v>
      </c>
      <c r="J46" s="329">
        <v>2.77020546933672</v>
      </c>
      <c r="K46" s="329">
        <v>2.7788961762404951</v>
      </c>
      <c r="L46" s="329">
        <v>3.0935563244615909</v>
      </c>
      <c r="M46" s="329">
        <v>2.9551193726313838</v>
      </c>
      <c r="N46" s="329">
        <v>2.500833539108601</v>
      </c>
      <c r="O46" s="329">
        <v>2.7686258765220391</v>
      </c>
      <c r="P46" s="329">
        <v>2.4509480096122278</v>
      </c>
      <c r="Q46" s="329">
        <v>2.5554740829849241</v>
      </c>
      <c r="R46" s="329">
        <v>2.85614634936455</v>
      </c>
      <c r="S46" s="329">
        <v>2.5797951802354588</v>
      </c>
      <c r="T46" s="329">
        <v>3.0341229595821848</v>
      </c>
      <c r="U46" s="329">
        <v>2.6803865678084802</v>
      </c>
      <c r="V46" s="329">
        <v>1.9572797529632431</v>
      </c>
      <c r="W46" s="329">
        <v>2.72435363996102</v>
      </c>
      <c r="X46" s="329">
        <v>2.654967689622175</v>
      </c>
      <c r="Y46" s="329">
        <v>2.1873242679616189</v>
      </c>
      <c r="DA46" s="72" t="s">
        <v>2853</v>
      </c>
    </row>
    <row r="47" spans="1:105" ht="12" customHeight="1" x14ac:dyDescent="0.25">
      <c r="A47" s="64" t="s">
        <v>28</v>
      </c>
      <c r="B47" s="229">
        <v>0.1830003471843325</v>
      </c>
      <c r="C47" s="229">
        <v>0.1758630006325399</v>
      </c>
      <c r="D47" s="229">
        <v>0.17813021390951739</v>
      </c>
      <c r="E47" s="229">
        <v>0.1788950571714388</v>
      </c>
      <c r="F47" s="229">
        <v>0.36206796733927987</v>
      </c>
      <c r="G47" s="229">
        <v>0.36380220453539941</v>
      </c>
      <c r="H47" s="229">
        <v>0.36500488299768319</v>
      </c>
      <c r="I47" s="229">
        <v>0.18795134635440899</v>
      </c>
      <c r="J47" s="229">
        <v>0.1838660745756468</v>
      </c>
      <c r="K47" s="229">
        <v>0.20297703083153279</v>
      </c>
      <c r="L47" s="229">
        <v>0.2019885301456078</v>
      </c>
      <c r="M47" s="229">
        <v>0.2036690463039571</v>
      </c>
      <c r="N47" s="229">
        <v>0</v>
      </c>
      <c r="O47" s="229">
        <v>0.20324809049907239</v>
      </c>
      <c r="P47" s="229">
        <v>0</v>
      </c>
      <c r="Q47" s="229">
        <v>0</v>
      </c>
      <c r="R47" s="229">
        <v>0</v>
      </c>
      <c r="S47" s="229">
        <v>7.2537974548909229E-2</v>
      </c>
      <c r="T47" s="229">
        <v>9.2991024045039977E-2</v>
      </c>
      <c r="U47" s="229">
        <v>6.0790557359471087E-2</v>
      </c>
      <c r="V47" s="229">
        <v>5.9543511501933807E-2</v>
      </c>
      <c r="W47" s="229">
        <v>6.0258223847620987E-2</v>
      </c>
      <c r="X47" s="229">
        <v>2.0332511802918649E-2</v>
      </c>
      <c r="Y47" s="229">
        <v>0.1219280916213185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9.8038036272489346E-2</v>
      </c>
      <c r="T49" s="229">
        <v>9.8134852417286714E-2</v>
      </c>
      <c r="U49" s="229">
        <v>9.795708409118925E-2</v>
      </c>
      <c r="V49" s="229">
        <v>4.8020996053461627E-2</v>
      </c>
      <c r="W49" s="229">
        <v>9.7194802811763514E-2</v>
      </c>
      <c r="X49" s="229">
        <v>9.8436945468861017E-2</v>
      </c>
      <c r="Y49" s="229">
        <v>7.3635731692066039E-2</v>
      </c>
      <c r="DA49" s="73" t="s">
        <v>2856</v>
      </c>
    </row>
    <row r="50" spans="1:105" ht="12" customHeight="1" x14ac:dyDescent="0.25">
      <c r="A50" s="64" t="s">
        <v>159</v>
      </c>
      <c r="B50" s="229">
        <v>0.1924247758425976</v>
      </c>
      <c r="C50" s="229">
        <v>0.2096317147765504</v>
      </c>
      <c r="D50" s="229">
        <v>0.21316126057293419</v>
      </c>
      <c r="E50" s="229">
        <v>0.42618342484061378</v>
      </c>
      <c r="F50" s="229">
        <v>0.43389985180540352</v>
      </c>
      <c r="G50" s="229">
        <v>0.65179920481783993</v>
      </c>
      <c r="H50" s="229">
        <v>0.21958064184741349</v>
      </c>
      <c r="I50" s="229">
        <v>0.23551644605458019</v>
      </c>
      <c r="J50" s="229">
        <v>0.2289026412599369</v>
      </c>
      <c r="K50" s="229">
        <v>0.47860340997393291</v>
      </c>
      <c r="L50" s="229">
        <v>0.45899929092067931</v>
      </c>
      <c r="M50" s="229">
        <v>0.23244992363480799</v>
      </c>
      <c r="N50" s="229">
        <v>0.23411923947317601</v>
      </c>
      <c r="O50" s="229">
        <v>0.23291758304029581</v>
      </c>
      <c r="P50" s="229">
        <v>0.23537524963276471</v>
      </c>
      <c r="Q50" s="229">
        <v>0.23166105954237559</v>
      </c>
      <c r="R50" s="229">
        <v>0.22977776496931951</v>
      </c>
      <c r="S50" s="229">
        <v>0.1390792262985899</v>
      </c>
      <c r="T50" s="229">
        <v>0.2063604775420097</v>
      </c>
      <c r="U50" s="229">
        <v>0.18373113778583949</v>
      </c>
      <c r="V50" s="229">
        <v>0.24714608251612141</v>
      </c>
      <c r="W50" s="229">
        <v>0.22633845916691109</v>
      </c>
      <c r="X50" s="229">
        <v>0.16249061839358611</v>
      </c>
      <c r="Y50" s="229">
        <v>0.16359656496202499</v>
      </c>
      <c r="DA50" s="73" t="s">
        <v>2857</v>
      </c>
    </row>
    <row r="51" spans="1:105" ht="12" customHeight="1" x14ac:dyDescent="0.25">
      <c r="A51" s="64" t="s">
        <v>32</v>
      </c>
      <c r="B51" s="229">
        <v>0.71262587233618968</v>
      </c>
      <c r="C51" s="229">
        <v>0.2496772916682094</v>
      </c>
      <c r="D51" s="229">
        <v>0.25289611352723568</v>
      </c>
      <c r="E51" s="229">
        <v>0.25398198146705442</v>
      </c>
      <c r="F51" s="229">
        <v>0.25701867123822519</v>
      </c>
      <c r="G51" s="229">
        <v>0.25824974214194002</v>
      </c>
      <c r="H51" s="229">
        <v>0.25910347914213522</v>
      </c>
      <c r="I51" s="229">
        <v>0.26736801679474248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5.2218375778249303E-2</v>
      </c>
      <c r="U51" s="229">
        <v>5.2147422669267508E-2</v>
      </c>
      <c r="V51" s="229">
        <v>2.5608302151913641E-2</v>
      </c>
      <c r="W51" s="229">
        <v>2.5892251679729E-2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2.767625379293325</v>
      </c>
      <c r="C53" s="229">
        <v>4.1503687108532361</v>
      </c>
      <c r="D53" s="229">
        <v>4.8789190542249079</v>
      </c>
      <c r="E53" s="229">
        <v>5.3183369277895203</v>
      </c>
      <c r="F53" s="229">
        <v>5.0276240019491372</v>
      </c>
      <c r="G53" s="229">
        <v>4.7235835928981631</v>
      </c>
      <c r="H53" s="229">
        <v>4.983878879831523</v>
      </c>
      <c r="I53" s="229">
        <v>4.5753873129331968</v>
      </c>
      <c r="J53" s="229">
        <v>2.357436753501136</v>
      </c>
      <c r="K53" s="229">
        <v>2.0973157354350289</v>
      </c>
      <c r="L53" s="229">
        <v>2.4325685033953039</v>
      </c>
      <c r="M53" s="229">
        <v>2.5190004026926189</v>
      </c>
      <c r="N53" s="229">
        <v>2.2667142996354239</v>
      </c>
      <c r="O53" s="229">
        <v>2.3324602029826709</v>
      </c>
      <c r="P53" s="229">
        <v>2.2155727599794628</v>
      </c>
      <c r="Q53" s="229">
        <v>2.3238130234425478</v>
      </c>
      <c r="R53" s="229">
        <v>2.6263685843952311</v>
      </c>
      <c r="S53" s="229">
        <v>2.270139943115471</v>
      </c>
      <c r="T53" s="229">
        <v>2.5844182297996001</v>
      </c>
      <c r="U53" s="229">
        <v>2.2857603659027119</v>
      </c>
      <c r="V53" s="229">
        <v>1.5769608607398129</v>
      </c>
      <c r="W53" s="229">
        <v>2.3146699024549959</v>
      </c>
      <c r="X53" s="229">
        <v>2.373707613956809</v>
      </c>
      <c r="Y53" s="229">
        <v>1.8281638796862101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1</v>
      </c>
      <c r="H63" s="232">
        <f t="shared" si="1"/>
        <v>1</v>
      </c>
      <c r="I63" s="232">
        <f t="shared" si="1"/>
        <v>1.0000000000000002</v>
      </c>
      <c r="J63" s="232">
        <f t="shared" si="1"/>
        <v>0.99999999999999978</v>
      </c>
      <c r="K63" s="232">
        <f t="shared" si="1"/>
        <v>0.99999999999999978</v>
      </c>
      <c r="L63" s="232">
        <f t="shared" si="1"/>
        <v>1</v>
      </c>
      <c r="M63" s="232">
        <f t="shared" si="1"/>
        <v>1</v>
      </c>
      <c r="N63" s="232">
        <f t="shared" si="1"/>
        <v>0.99999999999999989</v>
      </c>
      <c r="O63" s="232">
        <f t="shared" si="1"/>
        <v>1.0000000000000002</v>
      </c>
      <c r="P63" s="232">
        <f t="shared" si="1"/>
        <v>1</v>
      </c>
      <c r="Q63" s="232">
        <f t="shared" si="1"/>
        <v>0.99999999999999978</v>
      </c>
      <c r="R63" s="232">
        <f t="shared" si="1"/>
        <v>1</v>
      </c>
      <c r="S63" s="232">
        <f t="shared" si="1"/>
        <v>1</v>
      </c>
      <c r="T63" s="232">
        <f t="shared" si="1"/>
        <v>1</v>
      </c>
      <c r="U63" s="232">
        <f t="shared" si="1"/>
        <v>0.99999999999999989</v>
      </c>
      <c r="V63" s="232">
        <f t="shared" si="1"/>
        <v>0.99999999999999989</v>
      </c>
      <c r="W63" s="232">
        <f t="shared" si="1"/>
        <v>0.99999999999999989</v>
      </c>
      <c r="X63" s="232">
        <f t="shared" si="1"/>
        <v>1.0000000000000004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0.16881587400251688</v>
      </c>
      <c r="C68" s="300">
        <f t="shared" si="6"/>
        <v>0.16698416042424938</v>
      </c>
      <c r="D68" s="300">
        <f t="shared" si="6"/>
        <v>0.16561512202612189</v>
      </c>
      <c r="E68" s="300">
        <f t="shared" si="6"/>
        <v>0.17045037658143602</v>
      </c>
      <c r="F68" s="300">
        <f t="shared" si="6"/>
        <v>0.16095873931895427</v>
      </c>
      <c r="G68" s="300">
        <f t="shared" si="6"/>
        <v>0.16320229974014164</v>
      </c>
      <c r="H68" s="300">
        <f t="shared" si="6"/>
        <v>0.15708899863574902</v>
      </c>
      <c r="I68" s="300">
        <f t="shared" si="6"/>
        <v>0.1333900624023979</v>
      </c>
      <c r="J68" s="300">
        <f t="shared" si="6"/>
        <v>0.14121050851317499</v>
      </c>
      <c r="K68" s="300">
        <f t="shared" si="6"/>
        <v>0.11160891931742681</v>
      </c>
      <c r="L68" s="300">
        <f t="shared" si="6"/>
        <v>0.14282529966492227</v>
      </c>
      <c r="M68" s="300">
        <f t="shared" si="6"/>
        <v>0.13872121949944127</v>
      </c>
      <c r="N68" s="300">
        <f t="shared" si="6"/>
        <v>0.13648509301814893</v>
      </c>
      <c r="O68" s="300">
        <f t="shared" si="6"/>
        <v>0.13484578007727926</v>
      </c>
      <c r="P68" s="300">
        <f t="shared" si="6"/>
        <v>0.13573566230138948</v>
      </c>
      <c r="Q68" s="300">
        <f t="shared" si="6"/>
        <v>0.13906580979872027</v>
      </c>
      <c r="R68" s="300">
        <f t="shared" si="6"/>
        <v>0.14436516098962818</v>
      </c>
      <c r="S68" s="300">
        <f t="shared" si="6"/>
        <v>0.13149965513028605</v>
      </c>
      <c r="T68" s="300">
        <f t="shared" si="6"/>
        <v>0.14015964626749944</v>
      </c>
      <c r="U68" s="300">
        <f t="shared" si="6"/>
        <v>0.13755610572074323</v>
      </c>
      <c r="V68" s="300">
        <f t="shared" si="6"/>
        <v>0.14087033633784507</v>
      </c>
      <c r="W68" s="300">
        <f t="shared" si="6"/>
        <v>0.14465149752498052</v>
      </c>
      <c r="X68" s="300">
        <f t="shared" si="6"/>
        <v>0.13652744955542295</v>
      </c>
      <c r="Y68" s="300">
        <f t="shared" si="6"/>
        <v>0.12527647304358264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5.9816466164403434E-2</v>
      </c>
      <c r="C69" s="301">
        <f t="shared" si="7"/>
        <v>6.3008980116974506E-2</v>
      </c>
      <c r="D69" s="301">
        <f t="shared" si="7"/>
        <v>6.3926175913884942E-2</v>
      </c>
      <c r="E69" s="301">
        <f t="shared" si="7"/>
        <v>6.3828615367567551E-2</v>
      </c>
      <c r="F69" s="301">
        <f t="shared" si="7"/>
        <v>6.5330824326137904E-2</v>
      </c>
      <c r="G69" s="301">
        <f t="shared" si="7"/>
        <v>6.5468218069804851E-2</v>
      </c>
      <c r="H69" s="301">
        <f t="shared" si="7"/>
        <v>6.6164511821468569E-2</v>
      </c>
      <c r="I69" s="301">
        <f t="shared" si="7"/>
        <v>7.0055754943536164E-2</v>
      </c>
      <c r="J69" s="301">
        <f t="shared" si="7"/>
        <v>6.7914582846965318E-2</v>
      </c>
      <c r="K69" s="301">
        <f t="shared" si="7"/>
        <v>7.0912481466632579E-2</v>
      </c>
      <c r="L69" s="301">
        <f t="shared" si="7"/>
        <v>6.8087541230194476E-2</v>
      </c>
      <c r="M69" s="301">
        <f t="shared" si="7"/>
        <v>6.8982729652868016E-2</v>
      </c>
      <c r="N69" s="301">
        <f t="shared" si="7"/>
        <v>6.8771938789824003E-2</v>
      </c>
      <c r="O69" s="301">
        <f t="shared" si="7"/>
        <v>6.9149907371116495E-2</v>
      </c>
      <c r="P69" s="301">
        <f t="shared" si="7"/>
        <v>6.9140888620859042E-2</v>
      </c>
      <c r="Q69" s="301">
        <f t="shared" si="7"/>
        <v>6.8381359022233065E-2</v>
      </c>
      <c r="R69" s="301">
        <f t="shared" si="7"/>
        <v>6.7825450996537778E-2</v>
      </c>
      <c r="S69" s="301">
        <f t="shared" si="7"/>
        <v>6.9064824510229328E-2</v>
      </c>
      <c r="T69" s="301">
        <f t="shared" si="7"/>
        <v>6.8511015332935007E-2</v>
      </c>
      <c r="U69" s="301">
        <f t="shared" si="7"/>
        <v>6.8593980799075263E-2</v>
      </c>
      <c r="V69" s="301">
        <f t="shared" si="7"/>
        <v>6.6928668922468487E-2</v>
      </c>
      <c r="W69" s="301">
        <f t="shared" si="7"/>
        <v>6.7433927727176296E-2</v>
      </c>
      <c r="X69" s="301">
        <f t="shared" si="7"/>
        <v>6.8876711741119701E-2</v>
      </c>
      <c r="Y69" s="301">
        <f t="shared" si="7"/>
        <v>6.9752516725179972E-2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0.50843996239742928</v>
      </c>
      <c r="C70" s="301">
        <f t="shared" si="8"/>
        <v>0.53557633099428326</v>
      </c>
      <c r="D70" s="301">
        <f t="shared" si="8"/>
        <v>0.54337249526802189</v>
      </c>
      <c r="E70" s="301">
        <f t="shared" si="8"/>
        <v>0.54254323062432419</v>
      </c>
      <c r="F70" s="301">
        <f t="shared" si="8"/>
        <v>0.55531200677217218</v>
      </c>
      <c r="G70" s="301">
        <f t="shared" si="8"/>
        <v>0.5564798535933414</v>
      </c>
      <c r="H70" s="301">
        <f t="shared" si="8"/>
        <v>0.56239835048248299</v>
      </c>
      <c r="I70" s="301">
        <f t="shared" si="8"/>
        <v>0.59547391702005759</v>
      </c>
      <c r="J70" s="301">
        <f t="shared" si="8"/>
        <v>0.57727395419920524</v>
      </c>
      <c r="K70" s="301">
        <f t="shared" si="8"/>
        <v>0.60275609246637685</v>
      </c>
      <c r="L70" s="301">
        <f t="shared" si="8"/>
        <v>0.57874410045665303</v>
      </c>
      <c r="M70" s="301">
        <f t="shared" si="8"/>
        <v>0.58635320204937835</v>
      </c>
      <c r="N70" s="301">
        <f t="shared" si="8"/>
        <v>0.58456147971350414</v>
      </c>
      <c r="O70" s="301">
        <f t="shared" si="8"/>
        <v>0.58777421265449015</v>
      </c>
      <c r="P70" s="301">
        <f t="shared" si="8"/>
        <v>0.58769755327730211</v>
      </c>
      <c r="Q70" s="301">
        <f t="shared" si="8"/>
        <v>0.58124155168898073</v>
      </c>
      <c r="R70" s="301">
        <f t="shared" si="8"/>
        <v>0.5765163334705713</v>
      </c>
      <c r="S70" s="301">
        <f t="shared" si="8"/>
        <v>0.58705100833694934</v>
      </c>
      <c r="T70" s="301">
        <f t="shared" si="8"/>
        <v>0.58234363032994774</v>
      </c>
      <c r="U70" s="301">
        <f t="shared" si="8"/>
        <v>0.58304883679213959</v>
      </c>
      <c r="V70" s="301">
        <f t="shared" si="8"/>
        <v>0.56889368584098188</v>
      </c>
      <c r="W70" s="301">
        <f t="shared" si="8"/>
        <v>0.57318838568099861</v>
      </c>
      <c r="X70" s="301">
        <f t="shared" si="8"/>
        <v>0.58545204979951759</v>
      </c>
      <c r="Y70" s="301">
        <f t="shared" si="8"/>
        <v>0.5928963921640299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0.26292769743565031</v>
      </c>
      <c r="C72" s="301">
        <f t="shared" si="10"/>
        <v>0.2344305284644928</v>
      </c>
      <c r="D72" s="301">
        <f t="shared" si="10"/>
        <v>0.22708620679197133</v>
      </c>
      <c r="E72" s="301">
        <f t="shared" si="10"/>
        <v>0.22317777742667222</v>
      </c>
      <c r="F72" s="301">
        <f t="shared" si="10"/>
        <v>0.21839842958273575</v>
      </c>
      <c r="G72" s="301">
        <f t="shared" si="10"/>
        <v>0.21484962859671208</v>
      </c>
      <c r="H72" s="301">
        <f t="shared" si="10"/>
        <v>0.21434813906029951</v>
      </c>
      <c r="I72" s="301">
        <f t="shared" si="10"/>
        <v>0.20108026563400855</v>
      </c>
      <c r="J72" s="301">
        <f t="shared" si="10"/>
        <v>0.2136009544406543</v>
      </c>
      <c r="K72" s="301">
        <f t="shared" si="10"/>
        <v>0.2147225067495635</v>
      </c>
      <c r="L72" s="301">
        <f t="shared" si="10"/>
        <v>0.21034305864823033</v>
      </c>
      <c r="M72" s="301">
        <f t="shared" si="10"/>
        <v>0.20594284879831248</v>
      </c>
      <c r="N72" s="301">
        <f t="shared" si="10"/>
        <v>0.21018148847852278</v>
      </c>
      <c r="O72" s="301">
        <f t="shared" si="10"/>
        <v>0.20823009989711425</v>
      </c>
      <c r="P72" s="301">
        <f t="shared" si="10"/>
        <v>0.20742589580044946</v>
      </c>
      <c r="Q72" s="301">
        <f t="shared" si="10"/>
        <v>0.21131127949006587</v>
      </c>
      <c r="R72" s="301">
        <f t="shared" si="10"/>
        <v>0.21129305454326283</v>
      </c>
      <c r="S72" s="301">
        <f t="shared" si="10"/>
        <v>0.21238451202253525</v>
      </c>
      <c r="T72" s="301">
        <f t="shared" si="10"/>
        <v>0.20898570806961789</v>
      </c>
      <c r="U72" s="301">
        <f t="shared" si="10"/>
        <v>0.21080107668804182</v>
      </c>
      <c r="V72" s="301">
        <f t="shared" si="10"/>
        <v>0.22330730889870443</v>
      </c>
      <c r="W72" s="301">
        <f t="shared" si="10"/>
        <v>0.21472618906684446</v>
      </c>
      <c r="X72" s="301">
        <f t="shared" si="10"/>
        <v>0.20914378890394017</v>
      </c>
      <c r="Y72" s="301">
        <f t="shared" si="10"/>
        <v>0.21207461806720743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0.19912346686028662</v>
      </c>
      <c r="C73" s="302">
        <f t="shared" si="11"/>
        <v>0.16722094967305334</v>
      </c>
      <c r="D73" s="302">
        <f t="shared" si="11"/>
        <v>0.15889828581716073</v>
      </c>
      <c r="E73" s="302">
        <f t="shared" si="11"/>
        <v>0.15509392103460018</v>
      </c>
      <c r="F73" s="302">
        <f t="shared" si="11"/>
        <v>0.14871221696818862</v>
      </c>
      <c r="G73" s="302">
        <f t="shared" si="11"/>
        <v>0.14501686265558689</v>
      </c>
      <c r="H73" s="302">
        <f t="shared" si="11"/>
        <v>0.14377265978406634</v>
      </c>
      <c r="I73" s="302">
        <f t="shared" si="11"/>
        <v>0.12635412702756996</v>
      </c>
      <c r="J73" s="302">
        <f t="shared" si="11"/>
        <v>0.1411587327372246</v>
      </c>
      <c r="K73" s="302">
        <f t="shared" si="11"/>
        <v>0.13908252651848871</v>
      </c>
      <c r="L73" s="302">
        <f t="shared" si="11"/>
        <v>0.13771634800268956</v>
      </c>
      <c r="M73" s="302">
        <f t="shared" si="11"/>
        <v>0.13236127050191993</v>
      </c>
      <c r="N73" s="302">
        <f t="shared" si="11"/>
        <v>0.13682475376937711</v>
      </c>
      <c r="O73" s="302">
        <f t="shared" si="11"/>
        <v>0.13447019870125659</v>
      </c>
      <c r="P73" s="302">
        <f t="shared" si="11"/>
        <v>0.13367561460486643</v>
      </c>
      <c r="Q73" s="302">
        <f t="shared" si="11"/>
        <v>0.13837116319968393</v>
      </c>
      <c r="R73" s="302">
        <f t="shared" si="11"/>
        <v>0.13894590681362251</v>
      </c>
      <c r="S73" s="302">
        <f t="shared" si="11"/>
        <v>0.13871536587829061</v>
      </c>
      <c r="T73" s="302">
        <f t="shared" si="11"/>
        <v>0.13590729171448715</v>
      </c>
      <c r="U73" s="302">
        <f t="shared" si="11"/>
        <v>0.13763416383569485</v>
      </c>
      <c r="V73" s="302">
        <f t="shared" si="11"/>
        <v>0.15191672871473808</v>
      </c>
      <c r="W73" s="302">
        <f t="shared" si="11"/>
        <v>0.14279666615785636</v>
      </c>
      <c r="X73" s="302">
        <f t="shared" si="11"/>
        <v>0.13567529638007916</v>
      </c>
      <c r="Y73" s="302">
        <f t="shared" si="11"/>
        <v>0.13767193356034885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6.3804230575363677E-2</v>
      </c>
      <c r="C74" s="302">
        <f t="shared" si="12"/>
        <v>6.7209578791439475E-2</v>
      </c>
      <c r="D74" s="302">
        <f t="shared" si="12"/>
        <v>6.8187920974810592E-2</v>
      </c>
      <c r="E74" s="302">
        <f t="shared" si="12"/>
        <v>6.808385639207204E-2</v>
      </c>
      <c r="F74" s="302">
        <f t="shared" si="12"/>
        <v>6.9686212614547119E-2</v>
      </c>
      <c r="G74" s="302">
        <f t="shared" si="12"/>
        <v>6.9832765941125197E-2</v>
      </c>
      <c r="H74" s="302">
        <f t="shared" si="12"/>
        <v>7.0575479276233186E-2</v>
      </c>
      <c r="I74" s="302">
        <f t="shared" si="12"/>
        <v>7.4726138606438605E-2</v>
      </c>
      <c r="J74" s="302">
        <f t="shared" si="12"/>
        <v>7.2442221703429704E-2</v>
      </c>
      <c r="K74" s="302">
        <f t="shared" si="12"/>
        <v>7.5639980231074794E-2</v>
      </c>
      <c r="L74" s="302">
        <f t="shared" si="12"/>
        <v>7.2626710645540785E-2</v>
      </c>
      <c r="M74" s="302">
        <f t="shared" si="12"/>
        <v>7.3581578296392558E-2</v>
      </c>
      <c r="N74" s="302">
        <f t="shared" si="12"/>
        <v>7.335673470914568E-2</v>
      </c>
      <c r="O74" s="302">
        <f t="shared" si="12"/>
        <v>7.3759901195857652E-2</v>
      </c>
      <c r="P74" s="302">
        <f t="shared" si="12"/>
        <v>7.3750281195583009E-2</v>
      </c>
      <c r="Q74" s="302">
        <f t="shared" si="12"/>
        <v>7.294011629038194E-2</v>
      </c>
      <c r="R74" s="302">
        <f t="shared" si="12"/>
        <v>7.2347147729640321E-2</v>
      </c>
      <c r="S74" s="302">
        <f t="shared" si="12"/>
        <v>7.3669146144244635E-2</v>
      </c>
      <c r="T74" s="302">
        <f t="shared" si="12"/>
        <v>7.307841635513071E-2</v>
      </c>
      <c r="U74" s="302">
        <f t="shared" si="12"/>
        <v>7.3166912852346958E-2</v>
      </c>
      <c r="V74" s="302">
        <f t="shared" si="12"/>
        <v>7.1390580183966365E-2</v>
      </c>
      <c r="W74" s="302">
        <f t="shared" si="12"/>
        <v>7.1929522908988089E-2</v>
      </c>
      <c r="X74" s="302">
        <f t="shared" si="12"/>
        <v>7.3468492523861006E-2</v>
      </c>
      <c r="Y74" s="302">
        <f t="shared" si="12"/>
        <v>7.4402684506858621E-2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0.86011949610508676</v>
      </c>
      <c r="C81" s="322">
        <f>IF(C$5=0,0,C$5/TEL_fec!C$5)</f>
        <v>0.99885150571400239</v>
      </c>
      <c r="D81" s="322">
        <f>IF(D$5=0,0,D$5/TEL_fec!D$5)</f>
        <v>1.0659699010573296</v>
      </c>
      <c r="E81" s="322">
        <f>IF(E$5=0,0,E$5/TEL_fec!E$5)</f>
        <v>1.1351332936207306</v>
      </c>
      <c r="F81" s="322">
        <f>IF(F$5=0,0,F$5/TEL_fec!F$5)</f>
        <v>1.2002921681852614</v>
      </c>
      <c r="G81" s="322">
        <f>IF(G$5=0,0,G$5/TEL_fec!G$5)</f>
        <v>1.2826215677948103</v>
      </c>
      <c r="H81" s="322">
        <f>IF(H$5=0,0,H$5/TEL_fec!H$5)</f>
        <v>1.2416637387138141</v>
      </c>
      <c r="I81" s="322">
        <f>IF(I$5=0,0,I$5/TEL_fec!I$5)</f>
        <v>1.3202732235854115</v>
      </c>
      <c r="J81" s="322">
        <f>IF(J$5=0,0,J$5/TEL_fec!J$5)</f>
        <v>1.1572623170082732</v>
      </c>
      <c r="K81" s="322">
        <f>IF(K$5=0,0,K$5/TEL_fec!K$5)</f>
        <v>1.0519081431629924</v>
      </c>
      <c r="L81" s="322">
        <f>IF(L$5=0,0,L$5/TEL_fec!L$5)</f>
        <v>1.2313931478467324</v>
      </c>
      <c r="M81" s="322">
        <f>IF(M$5=0,0,M$5/TEL_fec!M$5)</f>
        <v>1.2653132804095233</v>
      </c>
      <c r="N81" s="322">
        <f>IF(N$5=0,0,N$5/TEL_fec!N$5)</f>
        <v>1.1204735947162492</v>
      </c>
      <c r="O81" s="322">
        <f>IF(O$5=0,0,O$5/TEL_fec!O$5)</f>
        <v>1.2145871223606159</v>
      </c>
      <c r="P81" s="322">
        <f>IF(P$5=0,0,P$5/TEL_fec!P$5)</f>
        <v>1.1570245055656585</v>
      </c>
      <c r="Q81" s="322">
        <f>IF(Q$5=0,0,Q$5/TEL_fec!Q$5)</f>
        <v>1.1150023750381195</v>
      </c>
      <c r="R81" s="322">
        <f>IF(R$5=0,0,R$5/TEL_fec!R$5)</f>
        <v>1.1346261108570601</v>
      </c>
      <c r="S81" s="322">
        <f>IF(S$5=0,0,S$5/TEL_fec!S$5)</f>
        <v>1.1058505902419711</v>
      </c>
      <c r="T81" s="322">
        <f>IF(T$5=0,0,T$5/TEL_fec!T$5)</f>
        <v>1.2144328418875259</v>
      </c>
      <c r="U81" s="322">
        <f>IF(U$5=0,0,U$5/TEL_fec!U$5)</f>
        <v>1.1704546376354705</v>
      </c>
      <c r="V81" s="322">
        <f>IF(V$5=0,0,V$5/TEL_fec!V$5)</f>
        <v>1.0378272839622273</v>
      </c>
      <c r="W81" s="322">
        <f>IF(W$5=0,0,W$5/TEL_fec!W$5)</f>
        <v>1.1454034673530431</v>
      </c>
      <c r="X81" s="322">
        <f>IF(X$5=0,0,X$5/TEL_fec!X$5)</f>
        <v>1.1632821764228969</v>
      </c>
      <c r="Y81" s="322">
        <f>IF(Y$5=0,0,Y$5/TEL_fec!Y$5)</f>
        <v>1.1194998826791354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1.8663787440706563</v>
      </c>
      <c r="C86" s="336">
        <f>IF(C$10=0,0,C$10/TEL_fec!C$10)</f>
        <v>1.9846924067061751</v>
      </c>
      <c r="D86" s="336">
        <f>IF(D$10=0,0,D$10/TEL_fec!D$10)</f>
        <v>2.0386432352294155</v>
      </c>
      <c r="E86" s="336">
        <f>IF(E$10=0,0,E$10/TEL_fec!E$10)</f>
        <v>2.1391910764828692</v>
      </c>
      <c r="F86" s="336">
        <f>IF(F$10=0,0,F$10/TEL_fec!F$10)</f>
        <v>2.1338081616007663</v>
      </c>
      <c r="G86" s="336">
        <f>IF(G$10=0,0,G$10/TEL_fec!G$10)</f>
        <v>2.2191943665016765</v>
      </c>
      <c r="H86" s="336">
        <f>IF(H$10=0,0,H$10/TEL_fec!H$10)</f>
        <v>2.1280928123229295</v>
      </c>
      <c r="I86" s="336">
        <f>IF(I$10=0,0,I$10/TEL_fec!I$10)</f>
        <v>2.0059535773242523</v>
      </c>
      <c r="J86" s="336">
        <f>IF(J$10=0,0,J$10/TEL_fec!J$10)</f>
        <v>1.9381825119375937</v>
      </c>
      <c r="K86" s="336">
        <f>IF(K$10=0,0,K$10/TEL_fec!K$10)</f>
        <v>1.5165779149558121</v>
      </c>
      <c r="L86" s="336">
        <f>IF(L$10=0,0,L$10/TEL_fec!L$10)</f>
        <v>2.0374384305137339</v>
      </c>
      <c r="M86" s="336">
        <f>IF(M$10=0,0,M$10/TEL_fec!M$10)</f>
        <v>2.0142732125527303</v>
      </c>
      <c r="N86" s="336">
        <f>IF(N$10=0,0,N$10/TEL_fec!N$10)</f>
        <v>1.8503063876964392</v>
      </c>
      <c r="O86" s="336">
        <f>IF(O$10=0,0,O$10/TEL_fec!O$10)</f>
        <v>1.935148728083796</v>
      </c>
      <c r="P86" s="336">
        <f>IF(P$10=0,0,P$10/TEL_fec!P$10)</f>
        <v>1.8814682055346179</v>
      </c>
      <c r="Q86" s="336">
        <f>IF(Q$10=0,0,Q$10/TEL_fec!Q$10)</f>
        <v>1.8688277200840326</v>
      </c>
      <c r="R86" s="336">
        <f>IF(R$10=0,0,R$10/TEL_fec!R$10)</f>
        <v>1.9358415282975796</v>
      </c>
      <c r="S86" s="336">
        <f>IF(S$10=0,0,S$10/TEL_fec!S$10)</f>
        <v>1.7853820737349206</v>
      </c>
      <c r="T86" s="336">
        <f>IF(T$10=0,0,T$10/TEL_fec!T$10)</f>
        <v>1.9695951414606176</v>
      </c>
      <c r="U86" s="336">
        <f>IF(U$10=0,0,U$10/TEL_fec!U$10)</f>
        <v>1.903744494023794</v>
      </c>
      <c r="V86" s="336">
        <f>IF(V$10=0,0,V$10/TEL_fec!V$10)</f>
        <v>1.8032581945451598</v>
      </c>
      <c r="W86" s="336">
        <f>IF(W$10=0,0,W$10/TEL_fec!W$10)</f>
        <v>1.9315947924181982</v>
      </c>
      <c r="X86" s="336">
        <f>IF(X$10=0,0,X$10/TEL_fec!X$10)</f>
        <v>1.8633990748269795</v>
      </c>
      <c r="Y86" s="336">
        <f>IF(Y$10=0,0,Y$10/TEL_fec!Y$10)</f>
        <v>1.7094224583529691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1.0895354800639214</v>
      </c>
      <c r="C87" s="349">
        <f>IF(C$16=0,0,C$16/TEL_fec!C$16)</f>
        <v>1.3603939534485063</v>
      </c>
      <c r="D87" s="349">
        <f>IF(D$16=0,0,D$16/TEL_fec!D$16)</f>
        <v>1.4611399502224394</v>
      </c>
      <c r="E87" s="349">
        <f>IF(E$16=0,0,E$16/TEL_fec!E$16)</f>
        <v>1.5061797508668109</v>
      </c>
      <c r="F87" s="349">
        <f>IF(F$16=0,0,F$16/TEL_fec!F$16)</f>
        <v>1.6504400816914204</v>
      </c>
      <c r="G87" s="349">
        <f>IF(G$16=0,0,G$16/TEL_fec!G$16)</f>
        <v>1.7204405043084252</v>
      </c>
      <c r="H87" s="349">
        <f>IF(H$16=0,0,H$16/TEL_fec!H$16)</f>
        <v>1.731077746989397</v>
      </c>
      <c r="I87" s="349">
        <f>IF(I$16=0,0,I$16/TEL_fec!I$16)</f>
        <v>2.1329414084540037</v>
      </c>
      <c r="J87" s="349">
        <f>IF(J$16=0,0,J$16/TEL_fec!J$16)</f>
        <v>1.8270673614970159</v>
      </c>
      <c r="K87" s="349">
        <f>IF(K$16=0,0,K$16/TEL_fec!K$16)</f>
        <v>2.009624888152481</v>
      </c>
      <c r="L87" s="349">
        <f>IF(L$16=0,0,L$16/TEL_fec!L$16)</f>
        <v>1.9150390139174298</v>
      </c>
      <c r="M87" s="349">
        <f>IF(M$16=0,0,M$16/TEL_fec!M$16)</f>
        <v>2.002212069938786</v>
      </c>
      <c r="N87" s="349">
        <f>IF(N$16=0,0,N$16/TEL_fec!N$16)</f>
        <v>1.8737491504496067</v>
      </c>
      <c r="O87" s="349">
        <f>IF(O$16=0,0,O$16/TEL_fec!O$16)</f>
        <v>1.9790645616062041</v>
      </c>
      <c r="P87" s="349">
        <f>IF(P$16=0,0,P$16/TEL_fec!P$16)</f>
        <v>1.9373942320306503</v>
      </c>
      <c r="Q87" s="349">
        <f>IF(Q$16=0,0,Q$16/TEL_fec!Q$16)</f>
        <v>1.8359061503330754</v>
      </c>
      <c r="R87" s="349">
        <f>IF(R$16=0,0,R$16/TEL_fec!R$16)</f>
        <v>1.8044517289145612</v>
      </c>
      <c r="S87" s="349">
        <f>IF(S$16=0,0,S$16/TEL_fec!S$16)</f>
        <v>1.8663629205475569</v>
      </c>
      <c r="T87" s="349">
        <f>IF(T$16=0,0,T$16/TEL_fec!T$16)</f>
        <v>1.9077992561433739</v>
      </c>
      <c r="U87" s="349">
        <f>IF(U$16=0,0,U$16/TEL_fec!U$16)</f>
        <v>1.8792364898339287</v>
      </c>
      <c r="V87" s="349">
        <f>IF(V$16=0,0,V$16/TEL_fec!V$16)</f>
        <v>1.6549532329151382</v>
      </c>
      <c r="W87" s="349">
        <f>IF(W$16=0,0,W$16/TEL_fec!W$16)</f>
        <v>1.7659773066747699</v>
      </c>
      <c r="X87" s="349">
        <f>IF(X$16=0,0,X$16/TEL_fec!X$16)</f>
        <v>1.893830021390031</v>
      </c>
      <c r="Y87" s="349">
        <f>IF(Y$16=0,0,Y$16/TEL_fec!Y$16)</f>
        <v>1.9281605336605316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1.0895354800639214</v>
      </c>
      <c r="C88" s="349">
        <f>IF(C$27=0,0,C$27/TEL_fec!C$27)</f>
        <v>1.3603939534485066</v>
      </c>
      <c r="D88" s="349">
        <f>IF(D$27=0,0,D$27/TEL_fec!D$27)</f>
        <v>1.4611399502224396</v>
      </c>
      <c r="E88" s="349">
        <f>IF(E$27=0,0,E$27/TEL_fec!E$27)</f>
        <v>1.50617975086681</v>
      </c>
      <c r="F88" s="349">
        <f>IF(F$27=0,0,F$27/TEL_fec!F$27)</f>
        <v>1.6504400816914206</v>
      </c>
      <c r="G88" s="349">
        <f>IF(G$27=0,0,G$27/TEL_fec!G$27)</f>
        <v>1.7204405043084259</v>
      </c>
      <c r="H88" s="349">
        <f>IF(H$27=0,0,H$27/TEL_fec!H$27)</f>
        <v>1.7310777469893965</v>
      </c>
      <c r="I88" s="349">
        <f>IF(I$27=0,0,I$27/TEL_fec!I$27)</f>
        <v>2.1329414084540028</v>
      </c>
      <c r="J88" s="349">
        <f>IF(J$27=0,0,J$27/TEL_fec!J$27)</f>
        <v>1.8270673614970152</v>
      </c>
      <c r="K88" s="349">
        <f>IF(K$27=0,0,K$27/TEL_fec!K$27)</f>
        <v>2.0096248881524796</v>
      </c>
      <c r="L88" s="349">
        <f>IF(L$27=0,0,L$27/TEL_fec!L$27)</f>
        <v>1.9150390139174294</v>
      </c>
      <c r="M88" s="349">
        <f>IF(M$27=0,0,M$27/TEL_fec!M$27)</f>
        <v>2.0022120699387873</v>
      </c>
      <c r="N88" s="349">
        <f>IF(N$27=0,0,N$27/TEL_fec!N$27)</f>
        <v>1.8737491504496069</v>
      </c>
      <c r="O88" s="349">
        <f>IF(O$27=0,0,O$27/TEL_fec!O$27)</f>
        <v>1.9790645616062037</v>
      </c>
      <c r="P88" s="349">
        <f>IF(P$27=0,0,P$27/TEL_fec!P$27)</f>
        <v>1.9373942320306501</v>
      </c>
      <c r="Q88" s="349">
        <f>IF(Q$27=0,0,Q$27/TEL_fec!Q$27)</f>
        <v>1.835906150333074</v>
      </c>
      <c r="R88" s="349">
        <f>IF(R$27=0,0,R$27/TEL_fec!R$27)</f>
        <v>1.8044517289145601</v>
      </c>
      <c r="S88" s="349">
        <f>IF(S$27=0,0,S$27/TEL_fec!S$27)</f>
        <v>1.866362920547556</v>
      </c>
      <c r="T88" s="349">
        <f>IF(T$27=0,0,T$27/TEL_fec!T$27)</f>
        <v>1.9077992561433748</v>
      </c>
      <c r="U88" s="349">
        <f>IF(U$27=0,0,U$27/TEL_fec!U$27)</f>
        <v>1.8792364898339293</v>
      </c>
      <c r="V88" s="349">
        <f>IF(V$27=0,0,V$27/TEL_fec!V$27)</f>
        <v>1.6549532329151382</v>
      </c>
      <c r="W88" s="349">
        <f>IF(W$27=0,0,W$27/TEL_fec!W$27)</f>
        <v>1.7659773066747697</v>
      </c>
      <c r="X88" s="349">
        <f>IF(X$27=0,0,X$27/TEL_fec!X$27)</f>
        <v>1.8938300213900323</v>
      </c>
      <c r="Y88" s="349">
        <f>IF(Y$27=0,0,Y$27/TEL_fec!Y$27)</f>
        <v>1.9281605336605314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0.8655822362814688</v>
      </c>
      <c r="C90" s="349">
        <f>IF(C$39=0,0,C$39/TEL_fec!C$39)</f>
        <v>0.89166217456971608</v>
      </c>
      <c r="D90" s="349">
        <f>IF(D$39=0,0,D$39/TEL_fec!D$39)</f>
        <v>0.92687550898411064</v>
      </c>
      <c r="E90" s="349">
        <f>IF(E$39=0,0,E$39/TEL_fec!E$39)</f>
        <v>0.98832224417185288</v>
      </c>
      <c r="F90" s="349">
        <f>IF(F$39=0,0,F$39/TEL_fec!F$39)</f>
        <v>1.0153902920019184</v>
      </c>
      <c r="G90" s="349">
        <f>IF(G$39=0,0,G$39/TEL_fec!G$39)</f>
        <v>1.0856481985174062</v>
      </c>
      <c r="H90" s="349">
        <f>IF(H$39=0,0,H$39/TEL_fec!H$39)</f>
        <v>1.0308613050501536</v>
      </c>
      <c r="I90" s="349">
        <f>IF(I$39=0,0,I$39/TEL_fec!I$39)</f>
        <v>0.9819597611276617</v>
      </c>
      <c r="J90" s="349">
        <f>IF(J$39=0,0,J$39/TEL_fec!J$39)</f>
        <v>0.90979743252712286</v>
      </c>
      <c r="K90" s="349">
        <f>IF(K$39=0,0,K$39/TEL_fec!K$39)</f>
        <v>0.78325190284357704</v>
      </c>
      <c r="L90" s="349">
        <f>IF(L$39=0,0,L$39/TEL_fec!L$39)</f>
        <v>0.96181775671663172</v>
      </c>
      <c r="M90" s="349">
        <f>IF(M$39=0,0,M$39/TEL_fec!M$39)</f>
        <v>0.96611756923842851</v>
      </c>
      <c r="N90" s="349">
        <f>IF(N$39=0,0,N$39/TEL_fec!N$39)</f>
        <v>0.85026305554749348</v>
      </c>
      <c r="O90" s="349">
        <f>IF(O$39=0,0,O$39/TEL_fec!O$39)</f>
        <v>0.92540445453723041</v>
      </c>
      <c r="P90" s="349">
        <f>IF(P$39=0,0,P$39/TEL_fec!P$39)</f>
        <v>0.86822154351265501</v>
      </c>
      <c r="Q90" s="349">
        <f>IF(Q$39=0,0,Q$39/TEL_fec!Q$39)</f>
        <v>0.85423295663776766</v>
      </c>
      <c r="R90" s="349">
        <f>IF(R$39=0,0,R$39/TEL_fec!R$39)</f>
        <v>0.87975287568253935</v>
      </c>
      <c r="S90" s="349">
        <f>IF(S$39=0,0,S$39/TEL_fec!S$39)</f>
        <v>0.84518722362273313</v>
      </c>
      <c r="T90" s="349">
        <f>IF(T$39=0,0,T$39/TEL_fec!T$39)</f>
        <v>0.94078303255870532</v>
      </c>
      <c r="U90" s="349">
        <f>IF(U$39=0,0,U$39/TEL_fec!U$39)</f>
        <v>0.90545903182254139</v>
      </c>
      <c r="V90" s="349">
        <f>IF(V$39=0,0,V$39/TEL_fec!V$39)</f>
        <v>0.84301505924237297</v>
      </c>
      <c r="W90" s="349">
        <f>IF(W$39=0,0,W$39/TEL_fec!W$39)</f>
        <v>0.91314229474649755</v>
      </c>
      <c r="X90" s="349">
        <f>IF(X$39=0,0,X$39/TEL_fec!X$39)</f>
        <v>0.8902388638270412</v>
      </c>
      <c r="Y90" s="349">
        <f>IF(Y$39=0,0,Y$39/TEL_fec!Y$39)</f>
        <v>0.85180060175339833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350.00376966410698</v>
      </c>
      <c r="C3" s="203">
        <v>407.57071778783251</v>
      </c>
      <c r="D3" s="203">
        <v>478.28309061365809</v>
      </c>
      <c r="E3" s="203">
        <v>566.38137675773237</v>
      </c>
      <c r="F3" s="203">
        <v>639.9138484050336</v>
      </c>
      <c r="G3" s="203">
        <v>674.78351395730704</v>
      </c>
      <c r="H3" s="203">
        <v>676.77957470333365</v>
      </c>
      <c r="I3" s="203">
        <v>716.6593992928656</v>
      </c>
      <c r="J3" s="203">
        <v>580.30476402493321</v>
      </c>
      <c r="K3" s="203">
        <v>470.62796951989361</v>
      </c>
      <c r="L3" s="203">
        <v>549.62344469665243</v>
      </c>
      <c r="M3" s="203">
        <v>619.06936306660828</v>
      </c>
      <c r="N3" s="203">
        <v>606.45519466726</v>
      </c>
      <c r="O3" s="203">
        <v>667.34310003202302</v>
      </c>
      <c r="P3" s="203">
        <v>714.65585351270556</v>
      </c>
      <c r="Q3" s="203">
        <v>720.68389999999999</v>
      </c>
      <c r="R3" s="203">
        <v>752.99894062552585</v>
      </c>
      <c r="S3" s="203">
        <v>721.90553009878909</v>
      </c>
      <c r="T3" s="203">
        <v>746.34111756661241</v>
      </c>
      <c r="U3" s="203">
        <v>734.10768160811233</v>
      </c>
      <c r="V3" s="203">
        <v>725.01968807307082</v>
      </c>
      <c r="W3" s="203">
        <v>888.80084115577631</v>
      </c>
      <c r="X3" s="203">
        <v>976.14635202837815</v>
      </c>
      <c r="Y3" s="203">
        <v>886.55890665697348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285.8070474099419</v>
      </c>
      <c r="C5" s="203">
        <v>398.55964124922502</v>
      </c>
      <c r="D5" s="203">
        <v>730.10871599491611</v>
      </c>
      <c r="E5" s="203">
        <v>765.65932653420998</v>
      </c>
      <c r="F5" s="203">
        <v>746.34869895205304</v>
      </c>
      <c r="G5" s="203">
        <v>802.42402460401536</v>
      </c>
      <c r="H5" s="203">
        <v>822.64791423530494</v>
      </c>
      <c r="I5" s="203">
        <v>891.8211826542971</v>
      </c>
      <c r="J5" s="203">
        <v>792.21952673194801</v>
      </c>
      <c r="K5" s="203">
        <v>470.89609689922207</v>
      </c>
      <c r="L5" s="203">
        <v>540.91436431153454</v>
      </c>
      <c r="M5" s="203">
        <v>448.21191016531247</v>
      </c>
      <c r="N5" s="203">
        <v>499.69914863783617</v>
      </c>
      <c r="O5" s="203">
        <v>460.14820994960712</v>
      </c>
      <c r="P5" s="203">
        <v>433.6324223436132</v>
      </c>
      <c r="Q5" s="203">
        <v>446.07178970034897</v>
      </c>
      <c r="R5" s="203">
        <v>514.4528042202694</v>
      </c>
      <c r="S5" s="203">
        <v>486.02586457240108</v>
      </c>
      <c r="T5" s="203">
        <v>459.66829951900712</v>
      </c>
      <c r="U5" s="203">
        <v>476.31728324152522</v>
      </c>
      <c r="V5" s="203">
        <v>541.17942874778294</v>
      </c>
      <c r="W5" s="203">
        <v>662.52056281831142</v>
      </c>
      <c r="X5" s="203">
        <v>665.30390271262524</v>
      </c>
      <c r="Y5" s="203">
        <v>629.93792891042483</v>
      </c>
      <c r="DA5" s="112" t="s">
        <v>2868</v>
      </c>
    </row>
    <row r="6" spans="1:105" ht="12" customHeight="1" x14ac:dyDescent="0.25">
      <c r="A6" s="154" t="s">
        <v>2112</v>
      </c>
      <c r="B6" s="338">
        <v>357.25880926242729</v>
      </c>
      <c r="C6" s="338">
        <v>428.7105711149128</v>
      </c>
      <c r="D6" s="338">
        <v>785.96938037734014</v>
      </c>
      <c r="E6" s="338">
        <v>821.69526130358292</v>
      </c>
      <c r="F6" s="338">
        <v>803.83232084046153</v>
      </c>
      <c r="G6" s="338">
        <v>857.42114222982559</v>
      </c>
      <c r="H6" s="338">
        <v>875.28408269294698</v>
      </c>
      <c r="I6" s="338">
        <v>946.73584454543243</v>
      </c>
      <c r="J6" s="338">
        <v>928.87290408231104</v>
      </c>
      <c r="K6" s="338">
        <v>928.87290408231104</v>
      </c>
      <c r="L6" s="338">
        <v>911.00996361918965</v>
      </c>
      <c r="M6" s="338">
        <v>893.14702315606826</v>
      </c>
      <c r="N6" s="338">
        <v>893.14702315606826</v>
      </c>
      <c r="O6" s="338">
        <v>875.28408269294687</v>
      </c>
      <c r="P6" s="338">
        <v>857.42114222982548</v>
      </c>
      <c r="Q6" s="338">
        <v>857.42114222982548</v>
      </c>
      <c r="R6" s="338">
        <v>839.55820176670409</v>
      </c>
      <c r="S6" s="338">
        <v>839.55820176670409</v>
      </c>
      <c r="T6" s="338">
        <v>821.6952613035827</v>
      </c>
      <c r="U6" s="338">
        <v>803.83232084046131</v>
      </c>
      <c r="V6" s="338">
        <v>785.96938037733992</v>
      </c>
      <c r="W6" s="338">
        <v>785.96938037733992</v>
      </c>
      <c r="X6" s="338">
        <v>768.10643991421853</v>
      </c>
      <c r="Y6" s="338">
        <v>768.10643991421853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89.314702315606837</v>
      </c>
      <c r="D7" s="340">
        <v>375.12174972554868</v>
      </c>
      <c r="E7" s="340">
        <v>35.725880926242738</v>
      </c>
      <c r="F7" s="340">
        <v>0</v>
      </c>
      <c r="G7" s="340">
        <v>53.588821389364107</v>
      </c>
      <c r="H7" s="340">
        <v>35.725880926242738</v>
      </c>
      <c r="I7" s="340">
        <v>89.314702315606837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17.862940463121333</v>
      </c>
      <c r="D8" s="342">
        <f t="shared" si="0"/>
        <v>17.86294046312139</v>
      </c>
      <c r="E8" s="342">
        <f t="shared" si="0"/>
        <v>0</v>
      </c>
      <c r="F8" s="342">
        <f t="shared" si="0"/>
        <v>17.86294046312139</v>
      </c>
      <c r="G8" s="342">
        <f t="shared" si="0"/>
        <v>0</v>
      </c>
      <c r="H8" s="342">
        <f t="shared" si="0"/>
        <v>17.86294046312139</v>
      </c>
      <c r="I8" s="342">
        <f t="shared" si="0"/>
        <v>17.86294046312139</v>
      </c>
      <c r="J8" s="342">
        <f t="shared" si="0"/>
        <v>17.86294046312139</v>
      </c>
      <c r="K8" s="342">
        <f t="shared" si="0"/>
        <v>0</v>
      </c>
      <c r="L8" s="342">
        <f t="shared" si="0"/>
        <v>17.86294046312139</v>
      </c>
      <c r="M8" s="342">
        <f t="shared" si="0"/>
        <v>17.86294046312139</v>
      </c>
      <c r="N8" s="342">
        <f t="shared" si="0"/>
        <v>0</v>
      </c>
      <c r="O8" s="342">
        <f t="shared" si="0"/>
        <v>17.86294046312139</v>
      </c>
      <c r="P8" s="342">
        <f t="shared" si="0"/>
        <v>17.86294046312139</v>
      </c>
      <c r="Q8" s="342">
        <f t="shared" si="0"/>
        <v>0</v>
      </c>
      <c r="R8" s="342">
        <f t="shared" si="0"/>
        <v>17.86294046312139</v>
      </c>
      <c r="S8" s="342">
        <f t="shared" si="0"/>
        <v>0</v>
      </c>
      <c r="T8" s="342">
        <f t="shared" si="0"/>
        <v>17.86294046312139</v>
      </c>
      <c r="U8" s="342">
        <f t="shared" si="0"/>
        <v>17.86294046312139</v>
      </c>
      <c r="V8" s="342">
        <f t="shared" si="0"/>
        <v>17.86294046312139</v>
      </c>
      <c r="W8" s="342">
        <f t="shared" si="0"/>
        <v>0</v>
      </c>
      <c r="X8" s="342">
        <f t="shared" si="0"/>
        <v>17.86294046312139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71.45176185248539</v>
      </c>
      <c r="C9" s="343">
        <f t="shared" si="1"/>
        <v>30.150929865687772</v>
      </c>
      <c r="D9" s="343">
        <f t="shared" si="1"/>
        <v>55.860664382424034</v>
      </c>
      <c r="E9" s="343">
        <f t="shared" si="1"/>
        <v>56.035934769372943</v>
      </c>
      <c r="F9" s="343">
        <f t="shared" si="1"/>
        <v>57.483621888408493</v>
      </c>
      <c r="G9" s="343">
        <f t="shared" si="1"/>
        <v>54.997117625810233</v>
      </c>
      <c r="H9" s="343">
        <f t="shared" si="1"/>
        <v>52.636168457642043</v>
      </c>
      <c r="I9" s="343">
        <f t="shared" si="1"/>
        <v>54.914661891135324</v>
      </c>
      <c r="J9" s="343">
        <f t="shared" si="1"/>
        <v>136.65337735036303</v>
      </c>
      <c r="K9" s="343">
        <f t="shared" si="1"/>
        <v>457.97680718308897</v>
      </c>
      <c r="L9" s="343">
        <f t="shared" si="1"/>
        <v>370.09559930765511</v>
      </c>
      <c r="M9" s="343">
        <f t="shared" si="1"/>
        <v>444.93511299075578</v>
      </c>
      <c r="N9" s="343">
        <f t="shared" si="1"/>
        <v>393.44787451823208</v>
      </c>
      <c r="O9" s="343">
        <f t="shared" si="1"/>
        <v>415.13587274333975</v>
      </c>
      <c r="P9" s="343">
        <f t="shared" si="1"/>
        <v>423.78871988621228</v>
      </c>
      <c r="Q9" s="343">
        <f t="shared" si="1"/>
        <v>411.3493525294765</v>
      </c>
      <c r="R9" s="343">
        <f t="shared" si="1"/>
        <v>325.10539754643469</v>
      </c>
      <c r="S9" s="343">
        <f t="shared" si="1"/>
        <v>353.53233719430301</v>
      </c>
      <c r="T9" s="343">
        <f t="shared" si="1"/>
        <v>362.02696178457558</v>
      </c>
      <c r="U9" s="343">
        <f t="shared" si="1"/>
        <v>327.51503759893609</v>
      </c>
      <c r="V9" s="343">
        <f t="shared" si="1"/>
        <v>244.78995162955698</v>
      </c>
      <c r="W9" s="343">
        <f t="shared" si="1"/>
        <v>123.4488175590285</v>
      </c>
      <c r="X9" s="343">
        <f t="shared" si="1"/>
        <v>102.80253720159328</v>
      </c>
      <c r="Y9" s="343">
        <f t="shared" si="1"/>
        <v>138.1685110037937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35.487618228718823</v>
      </c>
      <c r="C12" s="210">
        <v>47.356491831470343</v>
      </c>
      <c r="D12" s="210">
        <v>91.0938950988822</v>
      </c>
      <c r="E12" s="210">
        <v>105.28968185726571</v>
      </c>
      <c r="F12" s="210">
        <v>111.66044711951849</v>
      </c>
      <c r="G12" s="210">
        <v>116.7844368013757</v>
      </c>
      <c r="H12" s="210">
        <v>111.18804815133279</v>
      </c>
      <c r="I12" s="210">
        <v>123.8433361994841</v>
      </c>
      <c r="J12" s="210">
        <v>120.0217540842648</v>
      </c>
      <c r="K12" s="210">
        <v>79.930438521066208</v>
      </c>
      <c r="L12" s="210">
        <v>93.390197764402387</v>
      </c>
      <c r="M12" s="210">
        <v>79.351074806534811</v>
      </c>
      <c r="N12" s="210">
        <v>96.017798796216681</v>
      </c>
      <c r="O12" s="210">
        <v>92.2177128116939</v>
      </c>
      <c r="P12" s="210">
        <v>83.473344797936363</v>
      </c>
      <c r="Q12" s="210">
        <v>84.453998280309548</v>
      </c>
      <c r="R12" s="210">
        <v>102.3674118658641</v>
      </c>
      <c r="S12" s="210">
        <v>95.171883061049002</v>
      </c>
      <c r="T12" s="210">
        <v>89.940328371033146</v>
      </c>
      <c r="U12" s="210">
        <v>88.972792542741928</v>
      </c>
      <c r="V12" s="210">
        <v>103.43464219153731</v>
      </c>
      <c r="W12" s="210">
        <v>111.22287769844451</v>
      </c>
      <c r="X12" s="210">
        <v>103.7696784212052</v>
      </c>
      <c r="Y12" s="210">
        <v>102.3054800182981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0.31762682717110918</v>
      </c>
      <c r="L13" s="213">
        <v>0</v>
      </c>
      <c r="M13" s="213">
        <v>0</v>
      </c>
      <c r="N13" s="213">
        <v>0</v>
      </c>
      <c r="O13" s="213">
        <v>0</v>
      </c>
      <c r="P13" s="213">
        <v>0.6</v>
      </c>
      <c r="Q13" s="213">
        <v>0</v>
      </c>
      <c r="R13" s="213">
        <v>0</v>
      </c>
      <c r="S13" s="213">
        <v>6.3542562338779016E-2</v>
      </c>
      <c r="T13" s="213">
        <v>9.5270851246775576E-2</v>
      </c>
      <c r="U13" s="213">
        <v>0.117798796216681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4.8413585554600163</v>
      </c>
      <c r="C14" s="204">
        <f t="shared" si="2"/>
        <v>3.8865004299226129</v>
      </c>
      <c r="D14" s="204">
        <f t="shared" si="2"/>
        <v>3.8865004299226129</v>
      </c>
      <c r="E14" s="204">
        <f t="shared" si="2"/>
        <v>4.936199484092862</v>
      </c>
      <c r="F14" s="204">
        <f t="shared" si="2"/>
        <v>4.8413585554600163</v>
      </c>
      <c r="G14" s="204">
        <f t="shared" si="2"/>
        <v>6.9128976784178828</v>
      </c>
      <c r="H14" s="204">
        <f t="shared" si="2"/>
        <v>3.8865004299226129</v>
      </c>
      <c r="I14" s="204">
        <f t="shared" si="2"/>
        <v>6.1496130696474633</v>
      </c>
      <c r="J14" s="204">
        <f t="shared" si="2"/>
        <v>6.1496130696474633</v>
      </c>
      <c r="K14" s="204">
        <f t="shared" si="2"/>
        <v>1.9855546001719688</v>
      </c>
      <c r="L14" s="204">
        <f t="shared" si="2"/>
        <v>3.0872742906276871</v>
      </c>
      <c r="M14" s="204">
        <f t="shared" si="2"/>
        <v>1.02871883061049</v>
      </c>
      <c r="N14" s="204">
        <f t="shared" si="2"/>
        <v>1.02871883061049</v>
      </c>
      <c r="O14" s="204">
        <f t="shared" si="2"/>
        <v>1.02871883061049</v>
      </c>
      <c r="P14" s="204">
        <f t="shared" si="2"/>
        <v>2.0574376612209799</v>
      </c>
      <c r="Q14" s="204">
        <f t="shared" si="2"/>
        <v>2.0473774720550302</v>
      </c>
      <c r="R14" s="204">
        <f t="shared" si="2"/>
        <v>2.0473774720550302</v>
      </c>
      <c r="S14" s="204">
        <f t="shared" si="2"/>
        <v>2.5759243336199491</v>
      </c>
      <c r="T14" s="204">
        <f t="shared" si="2"/>
        <v>2.4638005159071361</v>
      </c>
      <c r="U14" s="204">
        <f t="shared" si="2"/>
        <v>2.6918314703353396</v>
      </c>
      <c r="V14" s="204">
        <f t="shared" si="2"/>
        <v>2.5784178847807393</v>
      </c>
      <c r="W14" s="204">
        <f t="shared" si="2"/>
        <v>2.5760103181427341</v>
      </c>
      <c r="X14" s="204">
        <f t="shared" si="2"/>
        <v>2.748667239896819</v>
      </c>
      <c r="Y14" s="204">
        <f t="shared" si="2"/>
        <v>1.9539982803095441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1.108684436801376</v>
      </c>
      <c r="J16" s="204">
        <v>1.108684436801376</v>
      </c>
      <c r="K16" s="204">
        <v>0</v>
      </c>
      <c r="L16" s="204">
        <v>1.108684436801376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0.21874462596732591</v>
      </c>
      <c r="T16" s="204">
        <v>0.10928632846087701</v>
      </c>
      <c r="U16" s="204">
        <v>0.43705932932072228</v>
      </c>
      <c r="V16" s="204">
        <v>0.21874462596732591</v>
      </c>
      <c r="W16" s="204">
        <v>0.21874462596732591</v>
      </c>
      <c r="X16" s="204">
        <v>1.31384350816853</v>
      </c>
      <c r="Y16" s="204">
        <v>0.1092003439380911</v>
      </c>
      <c r="DA16" s="71" t="s">
        <v>2874</v>
      </c>
    </row>
    <row r="17" spans="1:105" ht="12" customHeight="1" x14ac:dyDescent="0.25">
      <c r="A17" s="18" t="s">
        <v>71</v>
      </c>
      <c r="B17" s="204">
        <v>1.0217540842648321</v>
      </c>
      <c r="C17" s="204">
        <v>1.0217540842648321</v>
      </c>
      <c r="D17" s="204">
        <v>1.0217540842648321</v>
      </c>
      <c r="E17" s="204">
        <v>1.0217540842648321</v>
      </c>
      <c r="F17" s="204">
        <v>1.0217540842648321</v>
      </c>
      <c r="G17" s="204">
        <v>2.04359415305245</v>
      </c>
      <c r="H17" s="204">
        <v>1.0217540842648321</v>
      </c>
      <c r="I17" s="204">
        <v>2.0574376612209799</v>
      </c>
      <c r="J17" s="204">
        <v>2.0574376612209799</v>
      </c>
      <c r="K17" s="204">
        <v>1.02871883061049</v>
      </c>
      <c r="L17" s="204">
        <v>1.02871883061049</v>
      </c>
      <c r="M17" s="204">
        <v>1.02871883061049</v>
      </c>
      <c r="N17" s="204">
        <v>1.02871883061049</v>
      </c>
      <c r="O17" s="204">
        <v>1.02871883061049</v>
      </c>
      <c r="P17" s="204">
        <v>2.0574376612209799</v>
      </c>
      <c r="Q17" s="204">
        <v>2.0473774720550302</v>
      </c>
      <c r="R17" s="204">
        <v>2.0473774720550302</v>
      </c>
      <c r="S17" s="204">
        <v>2.252106620808255</v>
      </c>
      <c r="T17" s="204">
        <v>2.354514187446259</v>
      </c>
      <c r="U17" s="204">
        <v>2.1497850386930351</v>
      </c>
      <c r="V17" s="204">
        <v>2.2547721410146169</v>
      </c>
      <c r="W17" s="204">
        <v>2.357265692175408</v>
      </c>
      <c r="X17" s="204">
        <v>1.434823731728289</v>
      </c>
      <c r="Y17" s="204">
        <v>1.8447979363714531</v>
      </c>
      <c r="DA17" s="71" t="s">
        <v>2875</v>
      </c>
    </row>
    <row r="18" spans="1:105" ht="12" customHeight="1" x14ac:dyDescent="0.25">
      <c r="A18" s="18" t="s">
        <v>32</v>
      </c>
      <c r="B18" s="204">
        <v>3.8196044711951842</v>
      </c>
      <c r="C18" s="204">
        <v>2.8647463456577809</v>
      </c>
      <c r="D18" s="204">
        <v>2.8647463456577809</v>
      </c>
      <c r="E18" s="204">
        <v>2.8647463456577809</v>
      </c>
      <c r="F18" s="204">
        <v>3.8196044711951842</v>
      </c>
      <c r="G18" s="204">
        <v>3.8196044711951842</v>
      </c>
      <c r="H18" s="204">
        <v>2.8647463456577809</v>
      </c>
      <c r="I18" s="204">
        <v>1.913671539122958</v>
      </c>
      <c r="J18" s="204">
        <v>1.913671539122958</v>
      </c>
      <c r="K18" s="204">
        <v>0.95683576956147887</v>
      </c>
      <c r="L18" s="204">
        <v>0.94987102321582118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1.0496990541702489</v>
      </c>
      <c r="F19" s="204">
        <v>0</v>
      </c>
      <c r="G19" s="204">
        <v>1.0496990541702489</v>
      </c>
      <c r="H19" s="204">
        <v>0</v>
      </c>
      <c r="I19" s="204">
        <v>1.0698194325021499</v>
      </c>
      <c r="J19" s="204">
        <v>1.0698194325021499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0.105073086844368</v>
      </c>
      <c r="T19" s="204">
        <v>0</v>
      </c>
      <c r="U19" s="204">
        <v>0.10498710232158209</v>
      </c>
      <c r="V19" s="204">
        <v>0.1049011177987962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6.8572656921754076</v>
      </c>
      <c r="C20" s="204">
        <f t="shared" si="3"/>
        <v>8.5554600171969035</v>
      </c>
      <c r="D20" s="204">
        <f t="shared" si="3"/>
        <v>22.785898538263108</v>
      </c>
      <c r="E20" s="204">
        <f t="shared" si="3"/>
        <v>26.053310404127259</v>
      </c>
      <c r="F20" s="204">
        <f t="shared" si="3"/>
        <v>29.514187446259669</v>
      </c>
      <c r="G20" s="204">
        <f t="shared" si="3"/>
        <v>34.157351676698191</v>
      </c>
      <c r="H20" s="204">
        <f t="shared" si="3"/>
        <v>29.600171969045569</v>
      </c>
      <c r="I20" s="204">
        <f t="shared" si="3"/>
        <v>36.543422184006879</v>
      </c>
      <c r="J20" s="204">
        <f t="shared" si="3"/>
        <v>38.306104901117799</v>
      </c>
      <c r="K20" s="204">
        <f t="shared" si="3"/>
        <v>18.336199484092859</v>
      </c>
      <c r="L20" s="204">
        <f t="shared" si="3"/>
        <v>22.39896818572657</v>
      </c>
      <c r="M20" s="204">
        <f t="shared" si="3"/>
        <v>15.52020636285468</v>
      </c>
      <c r="N20" s="204">
        <f t="shared" si="3"/>
        <v>9.4582975064488384</v>
      </c>
      <c r="O20" s="204">
        <f t="shared" si="3"/>
        <v>9.6087704213241611</v>
      </c>
      <c r="P20" s="204">
        <f t="shared" si="3"/>
        <v>6.4058469475494411</v>
      </c>
      <c r="Q20" s="204">
        <f t="shared" si="3"/>
        <v>3.1384350816852971</v>
      </c>
      <c r="R20" s="204">
        <f t="shared" si="3"/>
        <v>10.619088564058471</v>
      </c>
      <c r="S20" s="204">
        <f t="shared" si="3"/>
        <v>11.285640584694759</v>
      </c>
      <c r="T20" s="204">
        <f t="shared" si="3"/>
        <v>9.4152192605331031</v>
      </c>
      <c r="U20" s="204">
        <f t="shared" si="3"/>
        <v>6.6639724849527084</v>
      </c>
      <c r="V20" s="204">
        <f t="shared" si="3"/>
        <v>7.5235597592433354</v>
      </c>
      <c r="W20" s="204">
        <f t="shared" si="3"/>
        <v>9.4797936371453133</v>
      </c>
      <c r="X20" s="204">
        <f t="shared" si="3"/>
        <v>9.4798796216680987</v>
      </c>
      <c r="Y20" s="204">
        <f t="shared" si="3"/>
        <v>7.8942929105504529</v>
      </c>
      <c r="DA20" s="71"/>
    </row>
    <row r="21" spans="1:105" ht="12" customHeight="1" x14ac:dyDescent="0.25">
      <c r="A21" s="18" t="s">
        <v>73</v>
      </c>
      <c r="B21" s="204">
        <v>6.8572656921754076</v>
      </c>
      <c r="C21" s="204">
        <v>8.5554600171969035</v>
      </c>
      <c r="D21" s="204">
        <v>22.785898538263108</v>
      </c>
      <c r="E21" s="204">
        <v>26.053310404127259</v>
      </c>
      <c r="F21" s="204">
        <v>29.514187446259669</v>
      </c>
      <c r="G21" s="204">
        <v>34.157351676698191</v>
      </c>
      <c r="H21" s="204">
        <v>29.600171969045569</v>
      </c>
      <c r="I21" s="204">
        <v>36.543422184006879</v>
      </c>
      <c r="J21" s="204">
        <v>38.306104901117799</v>
      </c>
      <c r="K21" s="204">
        <v>18.336199484092859</v>
      </c>
      <c r="L21" s="204">
        <v>22.39896818572657</v>
      </c>
      <c r="M21" s="204">
        <v>15.52020636285468</v>
      </c>
      <c r="N21" s="204">
        <v>9.4582975064488384</v>
      </c>
      <c r="O21" s="204">
        <v>9.6087704213241611</v>
      </c>
      <c r="P21" s="204">
        <v>6.4058469475494411</v>
      </c>
      <c r="Q21" s="204">
        <v>3.1384350816852971</v>
      </c>
      <c r="R21" s="204">
        <v>10.619088564058471</v>
      </c>
      <c r="S21" s="204">
        <v>11.285640584694759</v>
      </c>
      <c r="T21" s="204">
        <v>9.4152192605331031</v>
      </c>
      <c r="U21" s="204">
        <v>6.6639724849527084</v>
      </c>
      <c r="V21" s="204">
        <v>7.5235597592433354</v>
      </c>
      <c r="W21" s="204">
        <v>9.4797936371453133</v>
      </c>
      <c r="X21" s="204">
        <v>9.4798796216680987</v>
      </c>
      <c r="Y21" s="204">
        <v>7.8942929105504529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11.130180567497851</v>
      </c>
      <c r="C23" s="204">
        <f t="shared" si="4"/>
        <v>20.89905417024935</v>
      </c>
      <c r="D23" s="204">
        <f t="shared" si="4"/>
        <v>45.11797076526225</v>
      </c>
      <c r="E23" s="204">
        <f t="shared" si="4"/>
        <v>53.931384350816849</v>
      </c>
      <c r="F23" s="204">
        <f t="shared" si="4"/>
        <v>53.764230438521068</v>
      </c>
      <c r="G23" s="204">
        <f t="shared" si="4"/>
        <v>49.703869303525373</v>
      </c>
      <c r="H23" s="204">
        <f t="shared" si="4"/>
        <v>47.530352536543418</v>
      </c>
      <c r="I23" s="204">
        <f t="shared" si="4"/>
        <v>51.805674978503873</v>
      </c>
      <c r="J23" s="204">
        <f t="shared" si="4"/>
        <v>50.205417024935507</v>
      </c>
      <c r="K23" s="204">
        <f t="shared" si="4"/>
        <v>38.669131556319861</v>
      </c>
      <c r="L23" s="204">
        <f t="shared" si="4"/>
        <v>45.500171969045567</v>
      </c>
      <c r="M23" s="204">
        <f t="shared" si="4"/>
        <v>43.111693895098881</v>
      </c>
      <c r="N23" s="204">
        <f t="shared" si="4"/>
        <v>53.788134135855543</v>
      </c>
      <c r="O23" s="204">
        <f t="shared" si="4"/>
        <v>48.987274290627681</v>
      </c>
      <c r="P23" s="204">
        <f t="shared" si="4"/>
        <v>39.314015477214099</v>
      </c>
      <c r="Q23" s="204">
        <f t="shared" si="4"/>
        <v>39.887274290627687</v>
      </c>
      <c r="R23" s="204">
        <f t="shared" si="4"/>
        <v>47.745313843508157</v>
      </c>
      <c r="S23" s="204">
        <f t="shared" si="4"/>
        <v>42.395184866723987</v>
      </c>
      <c r="T23" s="204">
        <f t="shared" si="4"/>
        <v>40.024851156931682</v>
      </c>
      <c r="U23" s="204">
        <f t="shared" si="4"/>
        <v>40.771760728468493</v>
      </c>
      <c r="V23" s="204">
        <f t="shared" si="4"/>
        <v>52.950549328252677</v>
      </c>
      <c r="W23" s="204">
        <f t="shared" si="4"/>
        <v>55.512731524755814</v>
      </c>
      <c r="X23" s="204">
        <f t="shared" si="4"/>
        <v>51.051965609511356</v>
      </c>
      <c r="Y23" s="204">
        <f t="shared" si="4"/>
        <v>53.451771802502613</v>
      </c>
      <c r="DA23" s="71"/>
    </row>
    <row r="24" spans="1:105" ht="12" customHeight="1" x14ac:dyDescent="0.25">
      <c r="A24" s="18" t="s">
        <v>38</v>
      </c>
      <c r="B24" s="204">
        <v>11.130180567497851</v>
      </c>
      <c r="C24" s="204">
        <v>20.89905417024935</v>
      </c>
      <c r="D24" s="204">
        <v>45.11797076526225</v>
      </c>
      <c r="E24" s="204">
        <v>53.931384350816849</v>
      </c>
      <c r="F24" s="204">
        <v>53.764230438521068</v>
      </c>
      <c r="G24" s="204">
        <v>49.703869303525373</v>
      </c>
      <c r="H24" s="204">
        <v>47.530352536543418</v>
      </c>
      <c r="I24" s="204">
        <v>51.805674978503873</v>
      </c>
      <c r="J24" s="204">
        <v>50.205417024935507</v>
      </c>
      <c r="K24" s="204">
        <v>38.669131556319861</v>
      </c>
      <c r="L24" s="204">
        <v>45.500171969045567</v>
      </c>
      <c r="M24" s="204">
        <v>43.111693895098881</v>
      </c>
      <c r="N24" s="204">
        <v>53.788134135855543</v>
      </c>
      <c r="O24" s="204">
        <v>48.987274290627681</v>
      </c>
      <c r="P24" s="204">
        <v>39.314015477214099</v>
      </c>
      <c r="Q24" s="204">
        <v>39.887274290627687</v>
      </c>
      <c r="R24" s="204">
        <v>47.745313843508157</v>
      </c>
      <c r="S24" s="204">
        <v>42.395184866723987</v>
      </c>
      <c r="T24" s="204">
        <v>39.958899398108343</v>
      </c>
      <c r="U24" s="204">
        <v>40.699312123817712</v>
      </c>
      <c r="V24" s="204">
        <v>52.856577815993113</v>
      </c>
      <c r="W24" s="204">
        <v>55.316680997420463</v>
      </c>
      <c r="X24" s="204">
        <v>50.826397248495269</v>
      </c>
      <c r="Y24" s="204">
        <v>53.167067927772997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3.7865300971472983E-2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6.5951758823339091E-2</v>
      </c>
      <c r="U29" s="204">
        <v>7.2448604650782705E-2</v>
      </c>
      <c r="V29" s="204">
        <v>9.3971512259566861E-2</v>
      </c>
      <c r="W29" s="204">
        <v>0.19605052733535369</v>
      </c>
      <c r="X29" s="204">
        <v>0.2255683610160866</v>
      </c>
      <c r="Y29" s="204">
        <v>0.246838573758141</v>
      </c>
      <c r="DA29" s="71" t="s">
        <v>2885</v>
      </c>
    </row>
    <row r="30" spans="1:105" ht="12" customHeight="1" x14ac:dyDescent="0.25">
      <c r="A30" s="14" t="s">
        <v>39</v>
      </c>
      <c r="B30" s="204">
        <v>2.3406706792777299</v>
      </c>
      <c r="C30" s="204">
        <v>2.1496130696474629</v>
      </c>
      <c r="D30" s="204">
        <v>1.9346517626827171</v>
      </c>
      <c r="E30" s="204">
        <v>1.6241616509028369</v>
      </c>
      <c r="F30" s="204">
        <v>1.5286328460877039</v>
      </c>
      <c r="G30" s="204">
        <v>1.9346517626827171</v>
      </c>
      <c r="H30" s="204">
        <v>5.0635425623387791</v>
      </c>
      <c r="I30" s="204">
        <v>3.463284608770421</v>
      </c>
      <c r="J30" s="204">
        <v>1.026999140154772</v>
      </c>
      <c r="K30" s="204">
        <v>0.50154772141014614</v>
      </c>
      <c r="L30" s="204">
        <v>0.90765262252794487</v>
      </c>
      <c r="M30" s="204">
        <v>0.85984522785898532</v>
      </c>
      <c r="N30" s="204">
        <v>8.0969045571797071</v>
      </c>
      <c r="O30" s="204">
        <v>10.150988822012041</v>
      </c>
      <c r="P30" s="204">
        <v>9.3866723989681855</v>
      </c>
      <c r="Q30" s="204">
        <v>9.8882201203783318</v>
      </c>
      <c r="R30" s="204">
        <v>10.48529664660361</v>
      </c>
      <c r="S30" s="204">
        <v>7.4758383490971623</v>
      </c>
      <c r="T30" s="204">
        <v>7.3564918314703336</v>
      </c>
      <c r="U30" s="204">
        <v>6.8787618228718834</v>
      </c>
      <c r="V30" s="204">
        <v>7.4758383490971623</v>
      </c>
      <c r="W30" s="204">
        <v>8.8134135855545992</v>
      </c>
      <c r="X30" s="204">
        <v>8.5029234737747199</v>
      </c>
      <c r="Y30" s="204">
        <v>7.5952708512467746</v>
      </c>
      <c r="DA30" s="71" t="s">
        <v>2886</v>
      </c>
    </row>
    <row r="31" spans="1:105" ht="12" customHeight="1" x14ac:dyDescent="0.25">
      <c r="A31" s="21" t="s">
        <v>40</v>
      </c>
      <c r="B31" s="207">
        <v>10.31814273430782</v>
      </c>
      <c r="C31" s="207">
        <v>11.865864144453999</v>
      </c>
      <c r="D31" s="207">
        <v>17.368873602751499</v>
      </c>
      <c r="E31" s="207">
        <v>18.744625967325881</v>
      </c>
      <c r="F31" s="207">
        <v>22.012037833190021</v>
      </c>
      <c r="G31" s="207">
        <v>24.07566638005159</v>
      </c>
      <c r="H31" s="207">
        <v>25.107480653482369</v>
      </c>
      <c r="I31" s="207">
        <v>25.88134135855546</v>
      </c>
      <c r="J31" s="207">
        <v>24.333619948409289</v>
      </c>
      <c r="K31" s="207">
        <v>20.120378331900259</v>
      </c>
      <c r="L31" s="207">
        <v>21.49613069647463</v>
      </c>
      <c r="M31" s="207">
        <v>18.830610490111781</v>
      </c>
      <c r="N31" s="207">
        <v>23.645743766122099</v>
      </c>
      <c r="O31" s="207">
        <v>22.44196044711952</v>
      </c>
      <c r="P31" s="207">
        <v>25.70937231298366</v>
      </c>
      <c r="Q31" s="207">
        <v>29.492691315563199</v>
      </c>
      <c r="R31" s="207">
        <v>31.470335339638861</v>
      </c>
      <c r="S31" s="207">
        <v>31.375752364574371</v>
      </c>
      <c r="T31" s="207">
        <v>30.58469475494411</v>
      </c>
      <c r="U31" s="207">
        <v>31.84866723989682</v>
      </c>
      <c r="V31" s="207">
        <v>32.906276870163367</v>
      </c>
      <c r="W31" s="207">
        <v>34.840928632846087</v>
      </c>
      <c r="X31" s="207">
        <v>31.986242476354249</v>
      </c>
      <c r="Y31" s="207">
        <v>31.41014617368873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31.65396516120763</v>
      </c>
      <c r="C33" s="203">
        <f>WWP_emi!C5</f>
        <v>32.548377959399453</v>
      </c>
      <c r="D33" s="203">
        <f>WWP_emi!D5</f>
        <v>65.972757959542207</v>
      </c>
      <c r="E33" s="203">
        <f>WWP_emi!E5</f>
        <v>76.692889799383892</v>
      </c>
      <c r="F33" s="203">
        <f>WWP_emi!F5</f>
        <v>84.870425159450704</v>
      </c>
      <c r="G33" s="203">
        <f>WWP_emi!G5</f>
        <v>101.9920928394003</v>
      </c>
      <c r="H33" s="203">
        <f>WWP_emi!H5</f>
        <v>81.978087959318046</v>
      </c>
      <c r="I33" s="203">
        <f>WWP_emi!I5</f>
        <v>104.4504763194134</v>
      </c>
      <c r="J33" s="203">
        <f>WWP_emi!J5</f>
        <v>108.5906563193131</v>
      </c>
      <c r="K33" s="203">
        <f>WWP_emi!K5</f>
        <v>50.747747615591891</v>
      </c>
      <c r="L33" s="203">
        <f>WWP_emi!L5</f>
        <v>61.809233759533122</v>
      </c>
      <c r="M33" s="203">
        <f>WWP_emi!M5</f>
        <v>39.645296639471248</v>
      </c>
      <c r="N33" s="203">
        <f>WWP_emi!N5</f>
        <v>25.407116639832459</v>
      </c>
      <c r="O33" s="203">
        <f>WWP_emi!O5</f>
        <v>25.76054663982298</v>
      </c>
      <c r="P33" s="203">
        <f>WWP_emi!P5</f>
        <v>23.81301720024085</v>
      </c>
      <c r="Q33" s="203">
        <f>WWP_emi!Q5</f>
        <v>13.72336236021652</v>
      </c>
      <c r="R33" s="203">
        <f>WWP_emi!R5</f>
        <v>31.293882360298749</v>
      </c>
      <c r="S33" s="203">
        <f>WWP_emi!S5</f>
        <v>34.654977576309527</v>
      </c>
      <c r="T33" s="203">
        <f>WWP_emi!T5</f>
        <v>30.124018872352131</v>
      </c>
      <c r="U33" s="203">
        <f>WWP_emi!U5</f>
        <v>24.276993696209399</v>
      </c>
      <c r="V33" s="203">
        <f>WWP_emi!V5</f>
        <v>25.548806160187649</v>
      </c>
      <c r="W33" s="203">
        <f>WWP_emi!W5</f>
        <v>30.157210440191761</v>
      </c>
      <c r="X33" s="203">
        <f>WWP_emi!X5</f>
        <v>30.188720880335321</v>
      </c>
      <c r="Y33" s="203">
        <f>WWP_emi!Y5</f>
        <v>24.553903138241679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101.39210289870798</v>
      </c>
      <c r="C35" s="284">
        <f t="shared" si="5"/>
        <v>116.1920858507861</v>
      </c>
      <c r="D35" s="284">
        <f t="shared" si="5"/>
        <v>190.46020418995946</v>
      </c>
      <c r="E35" s="284">
        <f t="shared" si="5"/>
        <v>185.89891224884499</v>
      </c>
      <c r="F35" s="284">
        <f t="shared" si="5"/>
        <v>174.49293744435889</v>
      </c>
      <c r="G35" s="284">
        <f t="shared" si="5"/>
        <v>173.06948730339693</v>
      </c>
      <c r="H35" s="284">
        <f t="shared" si="5"/>
        <v>164.28989926309771</v>
      </c>
      <c r="I35" s="284">
        <f t="shared" si="5"/>
        <v>172.80640750917584</v>
      </c>
      <c r="J35" s="284">
        <f t="shared" si="5"/>
        <v>206.82538129069707</v>
      </c>
      <c r="K35" s="284">
        <f t="shared" si="5"/>
        <v>169.83784156008926</v>
      </c>
      <c r="L35" s="284">
        <f t="shared" si="5"/>
        <v>169.91669235642996</v>
      </c>
      <c r="M35" s="284">
        <f t="shared" si="5"/>
        <v>128.17800321027531</v>
      </c>
      <c r="N35" s="284">
        <f t="shared" si="5"/>
        <v>158.32628632837117</v>
      </c>
      <c r="O35" s="284">
        <f t="shared" si="5"/>
        <v>138.18635842232993</v>
      </c>
      <c r="P35" s="284">
        <f t="shared" si="5"/>
        <v>116.80215643326055</v>
      </c>
      <c r="Q35" s="284">
        <f t="shared" si="5"/>
        <v>117.18590949556324</v>
      </c>
      <c r="R35" s="284">
        <f t="shared" si="5"/>
        <v>135.94628935443944</v>
      </c>
      <c r="S35" s="284">
        <f t="shared" si="5"/>
        <v>131.83426236951698</v>
      </c>
      <c r="T35" s="284">
        <f t="shared" si="5"/>
        <v>120.50833895401159</v>
      </c>
      <c r="U35" s="284">
        <f t="shared" si="5"/>
        <v>121.19855815681024</v>
      </c>
      <c r="V35" s="284">
        <f t="shared" si="5"/>
        <v>142.66459779380872</v>
      </c>
      <c r="W35" s="284">
        <f t="shared" si="5"/>
        <v>125.13813280578451</v>
      </c>
      <c r="X35" s="284">
        <f t="shared" si="5"/>
        <v>106.30545123236648</v>
      </c>
      <c r="Y35" s="284">
        <f t="shared" si="5"/>
        <v>115.39614485863153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124.16635121602803</v>
      </c>
      <c r="C36" s="344">
        <f t="shared" si="6"/>
        <v>118.81908485023362</v>
      </c>
      <c r="D36" s="344">
        <f t="shared" si="6"/>
        <v>124.76757653104981</v>
      </c>
      <c r="E36" s="344">
        <f t="shared" si="6"/>
        <v>137.51505167952959</v>
      </c>
      <c r="F36" s="344">
        <f t="shared" si="6"/>
        <v>149.60895259320574</v>
      </c>
      <c r="G36" s="344">
        <f t="shared" si="6"/>
        <v>145.53955666894089</v>
      </c>
      <c r="H36" s="344">
        <f t="shared" si="6"/>
        <v>135.158731004245</v>
      </c>
      <c r="I36" s="344">
        <f t="shared" si="6"/>
        <v>138.86565895518808</v>
      </c>
      <c r="J36" s="344">
        <f t="shared" si="6"/>
        <v>151.50062581690798</v>
      </c>
      <c r="K36" s="344">
        <f t="shared" si="6"/>
        <v>169.74113620264805</v>
      </c>
      <c r="L36" s="344">
        <f t="shared" si="6"/>
        <v>172.65246391315128</v>
      </c>
      <c r="M36" s="344">
        <f t="shared" si="6"/>
        <v>177.03919286140348</v>
      </c>
      <c r="N36" s="344">
        <f t="shared" si="6"/>
        <v>192.15121550228395</v>
      </c>
      <c r="O36" s="344">
        <f t="shared" si="6"/>
        <v>200.40871792545508</v>
      </c>
      <c r="P36" s="344">
        <f t="shared" si="6"/>
        <v>192.49793257338936</v>
      </c>
      <c r="Q36" s="344">
        <f t="shared" si="6"/>
        <v>189.32826560729598</v>
      </c>
      <c r="R36" s="344">
        <f t="shared" si="6"/>
        <v>198.98309626481154</v>
      </c>
      <c r="S36" s="344">
        <f t="shared" si="6"/>
        <v>195.81649866469539</v>
      </c>
      <c r="T36" s="344">
        <f t="shared" si="6"/>
        <v>195.66354361426687</v>
      </c>
      <c r="U36" s="344">
        <f t="shared" si="6"/>
        <v>186.793122301268</v>
      </c>
      <c r="V36" s="344">
        <f t="shared" si="6"/>
        <v>191.12818539845699</v>
      </c>
      <c r="W36" s="344">
        <f t="shared" si="6"/>
        <v>167.87837833336215</v>
      </c>
      <c r="X36" s="344">
        <f t="shared" si="6"/>
        <v>155.97334992040172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53.635113097107926</v>
      </c>
      <c r="C37" s="344">
        <f>IF(WWP_ued!C$5=0,"",WWP_ued!C$5/C$5*1000)</f>
        <v>50.43945765828451</v>
      </c>
      <c r="D37" s="344">
        <f>IF(WWP_ued!D$5=0,"",WWP_ued!D$5/D$5*1000)</f>
        <v>52.441418203760797</v>
      </c>
      <c r="E37" s="344">
        <f>IF(WWP_ued!E$5=0,"",WWP_ued!E$5/E$5*1000)</f>
        <v>57.537088234577965</v>
      </c>
      <c r="F37" s="344">
        <f>IF(WWP_ued!F$5=0,"",WWP_ued!F$5/F$5*1000)</f>
        <v>63.038739437547228</v>
      </c>
      <c r="G37" s="344">
        <f>IF(WWP_ued!G$5=0,"",WWP_ued!G$5/G$5*1000)</f>
        <v>61.842500428317983</v>
      </c>
      <c r="H37" s="344">
        <f>IF(WWP_ued!H$5=0,"",WWP_ued!H$5/H$5*1000)</f>
        <v>57.690240885913965</v>
      </c>
      <c r="I37" s="344">
        <f>IF(WWP_ued!I$5=0,"",WWP_ued!I$5/I$5*1000)</f>
        <v>59.237511232135581</v>
      </c>
      <c r="J37" s="344">
        <f>IF(WWP_ued!J$5=0,"",WWP_ued!J$5/J$5*1000)</f>
        <v>64.575400678891299</v>
      </c>
      <c r="K37" s="344">
        <f>IF(WWP_ued!K$5=0,"",WWP_ued!K$5/K$5*1000)</f>
        <v>72.034056644076472</v>
      </c>
      <c r="L37" s="344">
        <f>IF(WWP_ued!L$5=0,"",WWP_ued!L$5/L$5*1000)</f>
        <v>73.124073668031343</v>
      </c>
      <c r="M37" s="344">
        <f>IF(WWP_ued!M$5=0,"",WWP_ued!M$5/M$5*1000)</f>
        <v>74.500010239121636</v>
      </c>
      <c r="N37" s="344">
        <f>IF(WWP_ued!N$5=0,"",WWP_ued!N$5/N$5*1000)</f>
        <v>80.936386607853777</v>
      </c>
      <c r="O37" s="344">
        <f>IF(WWP_ued!O$5=0,"",WWP_ued!O$5/O$5*1000)</f>
        <v>84.788132304750292</v>
      </c>
      <c r="P37" s="344">
        <f>IF(WWP_ued!P$5=0,"",WWP_ued!P$5/P$5*1000)</f>
        <v>82.68206938569179</v>
      </c>
      <c r="Q37" s="344">
        <f>IF(WWP_ued!Q$5=0,"",WWP_ued!Q$5/Q$5*1000)</f>
        <v>81.983386099245749</v>
      </c>
      <c r="R37" s="344">
        <f>IF(WWP_ued!R$5=0,"",WWP_ued!R$5/R$5*1000)</f>
        <v>85.588261308491013</v>
      </c>
      <c r="S37" s="344">
        <f>IF(WWP_ued!S$5=0,"",WWP_ued!S$5/S$5*1000)</f>
        <v>84.607229982219636</v>
      </c>
      <c r="T37" s="344">
        <f>IF(WWP_ued!T$5=0,"",WWP_ued!T$5/T$5*1000)</f>
        <v>84.724582703362955</v>
      </c>
      <c r="U37" s="344">
        <f>IF(WWP_ued!U$5=0,"",WWP_ued!U$5/U$5*1000)</f>
        <v>80.939530937585104</v>
      </c>
      <c r="V37" s="344">
        <f>IF(WWP_ued!V$5=0,"",WWP_ued!V$5/V$5*1000)</f>
        <v>81.810272894166971</v>
      </c>
      <c r="W37" s="344">
        <f>IF(WWP_ued!W$5=0,"",WWP_ued!W$5/W$5*1000)</f>
        <v>72.005436759956154</v>
      </c>
      <c r="X37" s="344">
        <f>IF(WWP_ued!X$5=0,"",WWP_ued!X$5/X$5*1000)</f>
        <v>66.961165871752556</v>
      </c>
      <c r="Y37" s="344">
        <f>IF(WWP_ued!Y$5=0,"",WWP_ued!Y$5/Y$5*1000)</f>
        <v>69.438878040040265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0.8919720945259505</v>
      </c>
      <c r="C38" s="345">
        <f t="shared" si="7"/>
        <v>0.68730551399860473</v>
      </c>
      <c r="D38" s="345">
        <f t="shared" si="7"/>
        <v>0.72422809330887583</v>
      </c>
      <c r="E38" s="345">
        <f t="shared" si="7"/>
        <v>0.72839891285217673</v>
      </c>
      <c r="F38" s="345">
        <f t="shared" si="7"/>
        <v>0.76007599242915058</v>
      </c>
      <c r="G38" s="345">
        <f t="shared" si="7"/>
        <v>0.87333634200647914</v>
      </c>
      <c r="H38" s="345">
        <f t="shared" si="7"/>
        <v>0.73729226587143204</v>
      </c>
      <c r="I38" s="345">
        <f t="shared" si="7"/>
        <v>0.84340812775882334</v>
      </c>
      <c r="J38" s="345">
        <f t="shared" si="7"/>
        <v>0.90475811779149495</v>
      </c>
      <c r="K38" s="345">
        <f t="shared" si="7"/>
        <v>0.63489890152694428</v>
      </c>
      <c r="L38" s="345">
        <f t="shared" si="7"/>
        <v>0.66183855735545938</v>
      </c>
      <c r="M38" s="345">
        <f t="shared" si="7"/>
        <v>0.49961889912808505</v>
      </c>
      <c r="N38" s="345">
        <f t="shared" si="7"/>
        <v>0.26460840550776671</v>
      </c>
      <c r="O38" s="345">
        <f t="shared" si="7"/>
        <v>0.27934488781374711</v>
      </c>
      <c r="P38" s="345">
        <f t="shared" si="7"/>
        <v>0.28527690196055927</v>
      </c>
      <c r="Q38" s="345">
        <f t="shared" si="7"/>
        <v>0.16249511733793331</v>
      </c>
      <c r="R38" s="345">
        <f t="shared" si="7"/>
        <v>0.30570160747352204</v>
      </c>
      <c r="S38" s="345">
        <f t="shared" si="7"/>
        <v>0.36413041816226049</v>
      </c>
      <c r="T38" s="345">
        <f t="shared" si="7"/>
        <v>0.33493338770213005</v>
      </c>
      <c r="U38" s="345">
        <f t="shared" si="7"/>
        <v>0.2728586234330781</v>
      </c>
      <c r="V38" s="345">
        <f t="shared" si="7"/>
        <v>0.24700434611527056</v>
      </c>
      <c r="W38" s="345">
        <f t="shared" si="7"/>
        <v>0.2711421522643585</v>
      </c>
      <c r="X38" s="345">
        <f t="shared" si="7"/>
        <v>0.29092044361743241</v>
      </c>
      <c r="Y38" s="345">
        <f t="shared" si="7"/>
        <v>0.24000574684611256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35.48761822871883</v>
      </c>
      <c r="C5" s="223">
        <v>47.356491831470322</v>
      </c>
      <c r="D5" s="223">
        <v>91.093895098882214</v>
      </c>
      <c r="E5" s="223">
        <v>105.28968185726571</v>
      </c>
      <c r="F5" s="223">
        <v>111.66044711951849</v>
      </c>
      <c r="G5" s="223">
        <v>116.7844368013758</v>
      </c>
      <c r="H5" s="223">
        <v>111.18804815133269</v>
      </c>
      <c r="I5" s="223">
        <v>123.8433361994841</v>
      </c>
      <c r="J5" s="223">
        <v>120.0217540842648</v>
      </c>
      <c r="K5" s="223">
        <v>79.930438521066208</v>
      </c>
      <c r="L5" s="223">
        <v>93.390197764402444</v>
      </c>
      <c r="M5" s="223">
        <v>79.351074806534811</v>
      </c>
      <c r="N5" s="223">
        <v>96.017798796216681</v>
      </c>
      <c r="O5" s="223">
        <v>92.217712811693886</v>
      </c>
      <c r="P5" s="223">
        <v>83.473344797936335</v>
      </c>
      <c r="Q5" s="223">
        <v>84.453998280309548</v>
      </c>
      <c r="R5" s="223">
        <v>102.3674118658641</v>
      </c>
      <c r="S5" s="223">
        <v>95.171883061049002</v>
      </c>
      <c r="T5" s="223">
        <v>89.940328371033132</v>
      </c>
      <c r="U5" s="223">
        <v>88.972792542741914</v>
      </c>
      <c r="V5" s="223">
        <v>103.43464219153731</v>
      </c>
      <c r="W5" s="223">
        <v>111.22287769844461</v>
      </c>
      <c r="X5" s="223">
        <v>103.7696784212053</v>
      </c>
      <c r="Y5" s="223">
        <v>102.3054800182981</v>
      </c>
      <c r="DA5" s="89" t="s">
        <v>2871</v>
      </c>
    </row>
    <row r="6" spans="1:105" ht="12" customHeight="1" x14ac:dyDescent="0.25">
      <c r="A6" s="55" t="s">
        <v>91</v>
      </c>
      <c r="B6" s="259">
        <v>0.43559597003330408</v>
      </c>
      <c r="C6" s="259">
        <v>0.50295857918631459</v>
      </c>
      <c r="D6" s="259">
        <v>0.74857602827444314</v>
      </c>
      <c r="E6" s="259">
        <v>0.8097300948648285</v>
      </c>
      <c r="F6" s="259">
        <v>0.94828102191877406</v>
      </c>
      <c r="G6" s="259">
        <v>1.037805617616856</v>
      </c>
      <c r="H6" s="259">
        <v>1.075655173854221</v>
      </c>
      <c r="I6" s="259">
        <v>1.115106109365984</v>
      </c>
      <c r="J6" s="259">
        <v>1.0511439097410491</v>
      </c>
      <c r="K6" s="259">
        <v>0.85558214570794811</v>
      </c>
      <c r="L6" s="259">
        <v>0.9183614887408581</v>
      </c>
      <c r="M6" s="259">
        <v>0.80003307747232322</v>
      </c>
      <c r="N6" s="259">
        <v>0.98954982024061333</v>
      </c>
      <c r="O6" s="259">
        <v>0.94054053974967589</v>
      </c>
      <c r="P6" s="259">
        <v>1.0683764690990061</v>
      </c>
      <c r="Q6" s="259">
        <v>1.216748077299495</v>
      </c>
      <c r="R6" s="259">
        <v>1.311419518069028</v>
      </c>
      <c r="S6" s="259">
        <v>1.3079422318572831</v>
      </c>
      <c r="T6" s="259">
        <v>1.2736983538935891</v>
      </c>
      <c r="U6" s="259">
        <v>1.320762885755286</v>
      </c>
      <c r="V6" s="259">
        <v>1.366979881982382</v>
      </c>
      <c r="W6" s="259">
        <v>1.4517362822602291</v>
      </c>
      <c r="X6" s="259">
        <v>1.334081980335299</v>
      </c>
      <c r="Y6" s="259">
        <v>1.3087598601233359</v>
      </c>
      <c r="DA6" s="67" t="s">
        <v>2888</v>
      </c>
    </row>
    <row r="7" spans="1:105" ht="12" customHeight="1" x14ac:dyDescent="0.25">
      <c r="A7" s="173" t="s">
        <v>92</v>
      </c>
      <c r="B7" s="224">
        <v>0.47347388047098288</v>
      </c>
      <c r="C7" s="224">
        <v>0.54669410781121153</v>
      </c>
      <c r="D7" s="224">
        <v>0.81366959595048138</v>
      </c>
      <c r="E7" s="224">
        <v>0.88014140746177028</v>
      </c>
      <c r="F7" s="224">
        <v>1.0307402412160589</v>
      </c>
      <c r="G7" s="224">
        <v>1.1280495843661491</v>
      </c>
      <c r="H7" s="224">
        <v>1.1691904063632841</v>
      </c>
      <c r="I7" s="224">
        <v>1.212071858006504</v>
      </c>
      <c r="J7" s="224">
        <v>1.142547727979401</v>
      </c>
      <c r="K7" s="224">
        <v>0.92998059316081338</v>
      </c>
      <c r="L7" s="224">
        <v>0.99821900950093279</v>
      </c>
      <c r="M7" s="224">
        <v>0.86960117116556912</v>
      </c>
      <c r="N7" s="224">
        <v>1.0755976306963191</v>
      </c>
      <c r="O7" s="224">
        <v>1.022326673640952</v>
      </c>
      <c r="P7" s="224">
        <v>1.1612787707597889</v>
      </c>
      <c r="Q7" s="224">
        <v>1.3225522579342339</v>
      </c>
      <c r="R7" s="224">
        <v>1.425455997901117</v>
      </c>
      <c r="S7" s="224">
        <v>1.421676338975308</v>
      </c>
      <c r="T7" s="224">
        <v>1.3844547324930321</v>
      </c>
      <c r="U7" s="224">
        <v>1.435611832342703</v>
      </c>
      <c r="V7" s="224">
        <v>1.485847697806937</v>
      </c>
      <c r="W7" s="224">
        <v>1.5779742198480751</v>
      </c>
      <c r="X7" s="224">
        <v>1.450089109060108</v>
      </c>
      <c r="Y7" s="224">
        <v>1.4225650653514521</v>
      </c>
      <c r="DA7" s="177" t="s">
        <v>2889</v>
      </c>
    </row>
    <row r="8" spans="1:105" ht="12" customHeight="1" x14ac:dyDescent="0.25">
      <c r="A8" s="173" t="s">
        <v>93</v>
      </c>
      <c r="B8" s="224">
        <v>1.174215223568037</v>
      </c>
      <c r="C8" s="224">
        <v>1.355801387371804</v>
      </c>
      <c r="D8" s="224">
        <v>2.017900597957194</v>
      </c>
      <c r="E8" s="224">
        <v>2.1827506905051899</v>
      </c>
      <c r="F8" s="224">
        <v>2.5562357982158259</v>
      </c>
      <c r="G8" s="224">
        <v>2.7975629692280468</v>
      </c>
      <c r="H8" s="224">
        <v>2.8995922077809442</v>
      </c>
      <c r="I8" s="224">
        <v>3.0059382078561292</v>
      </c>
      <c r="J8" s="224">
        <v>2.8335183653889149</v>
      </c>
      <c r="K8" s="224">
        <v>2.3063518710388169</v>
      </c>
      <c r="L8" s="224">
        <v>2.4755831435623139</v>
      </c>
      <c r="M8" s="224">
        <v>2.156610904490611</v>
      </c>
      <c r="N8" s="224">
        <v>2.6674821241268711</v>
      </c>
      <c r="O8" s="224">
        <v>2.5353701506295612</v>
      </c>
      <c r="P8" s="224">
        <v>2.8799713514842771</v>
      </c>
      <c r="Q8" s="224">
        <v>3.2799295996768989</v>
      </c>
      <c r="R8" s="224">
        <v>3.5351308747947701</v>
      </c>
      <c r="S8" s="224">
        <v>3.5257573206587618</v>
      </c>
      <c r="T8" s="224">
        <v>3.433447736582719</v>
      </c>
      <c r="U8" s="224">
        <v>3.5603173442099019</v>
      </c>
      <c r="V8" s="224">
        <v>3.684902290561205</v>
      </c>
      <c r="W8" s="224">
        <v>3.9133760652232241</v>
      </c>
      <c r="X8" s="224">
        <v>3.5962209904690678</v>
      </c>
      <c r="Y8" s="224">
        <v>3.5279613620716019</v>
      </c>
      <c r="DA8" s="177" t="s">
        <v>2890</v>
      </c>
    </row>
    <row r="9" spans="1:105" ht="12" customHeight="1" x14ac:dyDescent="0.25">
      <c r="A9" s="173" t="s">
        <v>94</v>
      </c>
      <c r="B9" s="224">
        <v>3.59840149157947</v>
      </c>
      <c r="C9" s="224">
        <v>4.1548752193652083</v>
      </c>
      <c r="D9" s="224">
        <v>6.1838889292236603</v>
      </c>
      <c r="E9" s="224">
        <v>6.6890746967094534</v>
      </c>
      <c r="F9" s="224">
        <v>7.8336258332420456</v>
      </c>
      <c r="G9" s="224">
        <v>8.5731768411827307</v>
      </c>
      <c r="H9" s="224">
        <v>8.8858470883609559</v>
      </c>
      <c r="I9" s="224">
        <v>9.2117461208494245</v>
      </c>
      <c r="J9" s="224">
        <v>8.6833627326434488</v>
      </c>
      <c r="K9" s="224">
        <v>7.0678525080221801</v>
      </c>
      <c r="L9" s="224">
        <v>7.5864644722070889</v>
      </c>
      <c r="M9" s="224">
        <v>6.608968900858323</v>
      </c>
      <c r="N9" s="224">
        <v>8.1745419932920225</v>
      </c>
      <c r="O9" s="224">
        <v>7.7696827196712341</v>
      </c>
      <c r="P9" s="224">
        <v>8.8257186577743987</v>
      </c>
      <c r="Q9" s="224">
        <v>10.05139716030018</v>
      </c>
      <c r="R9" s="224">
        <v>10.83346558404849</v>
      </c>
      <c r="S9" s="224">
        <v>10.80474017621234</v>
      </c>
      <c r="T9" s="224">
        <v>10.52185596694704</v>
      </c>
      <c r="U9" s="224">
        <v>10.91064992580454</v>
      </c>
      <c r="V9" s="224">
        <v>11.292442503332721</v>
      </c>
      <c r="W9" s="224">
        <v>11.99260407084536</v>
      </c>
      <c r="X9" s="224">
        <v>11.020677228856821</v>
      </c>
      <c r="Y9" s="224">
        <v>10.81149449667104</v>
      </c>
      <c r="DA9" s="177" t="s">
        <v>2891</v>
      </c>
    </row>
    <row r="10" spans="1:105" ht="12" customHeight="1" x14ac:dyDescent="0.25">
      <c r="A10" s="56" t="s">
        <v>95</v>
      </c>
      <c r="B10" s="260">
        <v>0.74961393075666316</v>
      </c>
      <c r="C10" s="260">
        <v>0.92490779948422719</v>
      </c>
      <c r="D10" s="260">
        <v>1.7152783542369869</v>
      </c>
      <c r="E10" s="260">
        <v>1.9706419653252381</v>
      </c>
      <c r="F10" s="260">
        <v>2.123187585139541</v>
      </c>
      <c r="G10" s="260">
        <v>2.2662446642574512</v>
      </c>
      <c r="H10" s="260">
        <v>2.1464072826602649</v>
      </c>
      <c r="I10" s="260">
        <v>2.4030998854686318</v>
      </c>
      <c r="J10" s="260">
        <v>2.3501435308544592</v>
      </c>
      <c r="K10" s="260">
        <v>1.56676821027168</v>
      </c>
      <c r="L10" s="260">
        <v>1.7906071369893211</v>
      </c>
      <c r="M10" s="260">
        <v>1.4968649757382819</v>
      </c>
      <c r="N10" s="260">
        <v>1.749308223838373</v>
      </c>
      <c r="O10" s="260">
        <v>1.672756052053719</v>
      </c>
      <c r="P10" s="260">
        <v>1.816808214365911</v>
      </c>
      <c r="Q10" s="260">
        <v>2.090969589101912</v>
      </c>
      <c r="R10" s="260">
        <v>2.2138145876270889</v>
      </c>
      <c r="S10" s="260">
        <v>2.1763997087105609</v>
      </c>
      <c r="T10" s="260">
        <v>2.1507288314087951</v>
      </c>
      <c r="U10" s="260">
        <v>2.2577778345782709</v>
      </c>
      <c r="V10" s="260">
        <v>2.3634963461083811</v>
      </c>
      <c r="W10" s="260">
        <v>2.550496023806438</v>
      </c>
      <c r="X10" s="260">
        <v>2.3779560274494882</v>
      </c>
      <c r="Y10" s="260">
        <v>2.344321571464516</v>
      </c>
      <c r="DA10" s="68" t="s">
        <v>2892</v>
      </c>
    </row>
    <row r="11" spans="1:105" ht="12" customHeight="1" x14ac:dyDescent="0.25">
      <c r="A11" s="37" t="s">
        <v>159</v>
      </c>
      <c r="B11" s="226">
        <v>3.5145450120853253E-2</v>
      </c>
      <c r="C11" s="226">
        <v>4.4831770893967567E-2</v>
      </c>
      <c r="D11" s="226">
        <v>5.3893543110843573E-2</v>
      </c>
      <c r="E11" s="226">
        <v>5.7239326398874683E-2</v>
      </c>
      <c r="F11" s="226">
        <v>5.1247782616746812E-2</v>
      </c>
      <c r="G11" s="226">
        <v>9.2199451696601376E-2</v>
      </c>
      <c r="H11" s="226">
        <v>4.4597126838349939E-2</v>
      </c>
      <c r="I11" s="226">
        <v>9.117289529930675E-2</v>
      </c>
      <c r="J11" s="226">
        <v>8.9737056942221144E-2</v>
      </c>
      <c r="K11" s="226">
        <v>4.1057267255480159E-2</v>
      </c>
      <c r="L11" s="226">
        <v>4.5625730252482538E-2</v>
      </c>
      <c r="M11" s="226">
        <v>4.5873159170424317E-2</v>
      </c>
      <c r="N11" s="226">
        <v>4.4751129841427713E-2</v>
      </c>
      <c r="O11" s="226">
        <v>4.6069204759093207E-2</v>
      </c>
      <c r="P11" s="226">
        <v>5.8506474752669922E-2</v>
      </c>
      <c r="Q11" s="226">
        <v>3.2780652765816688E-2</v>
      </c>
      <c r="R11" s="226">
        <v>5.9278273327361707E-2</v>
      </c>
      <c r="S11" s="226">
        <v>5.7452640558484071E-2</v>
      </c>
      <c r="T11" s="226">
        <v>5.4266437024755851E-2</v>
      </c>
      <c r="U11" s="226">
        <v>4.1702402685565021E-2</v>
      </c>
      <c r="V11" s="226">
        <v>5.5696488220107733E-2</v>
      </c>
      <c r="W11" s="226">
        <v>6.1006596882368751E-2</v>
      </c>
      <c r="X11" s="226">
        <v>3.9610495748347879E-2</v>
      </c>
      <c r="Y11" s="226">
        <v>4.7269264995545533E-2</v>
      </c>
      <c r="DA11" s="69" t="s">
        <v>2893</v>
      </c>
    </row>
    <row r="12" spans="1:105" ht="12" customHeight="1" x14ac:dyDescent="0.25">
      <c r="A12" s="37" t="s">
        <v>35</v>
      </c>
      <c r="B12" s="226">
        <v>0.23587054170984159</v>
      </c>
      <c r="C12" s="226">
        <v>0.37539015433390321</v>
      </c>
      <c r="D12" s="226">
        <v>1.2018672830407759</v>
      </c>
      <c r="E12" s="226">
        <v>1.459523344177315</v>
      </c>
      <c r="F12" s="226">
        <v>1.480333365580943</v>
      </c>
      <c r="G12" s="226">
        <v>1.5410540744088399</v>
      </c>
      <c r="H12" s="226">
        <v>1.2919768504672191</v>
      </c>
      <c r="I12" s="226">
        <v>1.619378155391398</v>
      </c>
      <c r="J12" s="226">
        <v>1.670756388655948</v>
      </c>
      <c r="K12" s="226">
        <v>0.73181730543556855</v>
      </c>
      <c r="L12" s="226">
        <v>0.99343887753023241</v>
      </c>
      <c r="M12" s="226">
        <v>0.6920850242612494</v>
      </c>
      <c r="N12" s="226">
        <v>0.41145304936117089</v>
      </c>
      <c r="O12" s="226">
        <v>0.43031040052061709</v>
      </c>
      <c r="P12" s="226">
        <v>0.18216032970051441</v>
      </c>
      <c r="Q12" s="226">
        <v>5.0249625213233763E-2</v>
      </c>
      <c r="R12" s="226">
        <v>0.30745734139385889</v>
      </c>
      <c r="S12" s="226">
        <v>0.2879037102390864</v>
      </c>
      <c r="T12" s="226">
        <v>0.21700035013598751</v>
      </c>
      <c r="U12" s="226">
        <v>0.12927044288203579</v>
      </c>
      <c r="V12" s="226">
        <v>0.18584399278386179</v>
      </c>
      <c r="W12" s="226">
        <v>0.24533931447314089</v>
      </c>
      <c r="X12" s="226">
        <v>0.2617065240457303</v>
      </c>
      <c r="Y12" s="226">
        <v>0.2032457219810799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6.5951758822034107E-2</v>
      </c>
      <c r="U14" s="226">
        <v>7.2448604649727036E-2</v>
      </c>
      <c r="V14" s="226">
        <v>9.3971512258165663E-2</v>
      </c>
      <c r="W14" s="226">
        <v>0.19605052733287631</v>
      </c>
      <c r="X14" s="226">
        <v>0.2255683610111171</v>
      </c>
      <c r="Y14" s="226">
        <v>0.24683857375254459</v>
      </c>
      <c r="DA14" s="69" t="s">
        <v>2896</v>
      </c>
    </row>
    <row r="15" spans="1:105" ht="12" customHeight="1" x14ac:dyDescent="0.25">
      <c r="A15" s="37" t="s">
        <v>40</v>
      </c>
      <c r="B15" s="226">
        <v>0.4785979389259683</v>
      </c>
      <c r="C15" s="226">
        <v>0.50468587425635636</v>
      </c>
      <c r="D15" s="226">
        <v>0.45951752808536739</v>
      </c>
      <c r="E15" s="226">
        <v>0.4538792947490492</v>
      </c>
      <c r="F15" s="226">
        <v>0.59160643694185144</v>
      </c>
      <c r="G15" s="226">
        <v>0.63299113815200903</v>
      </c>
      <c r="H15" s="226">
        <v>0.809833305354696</v>
      </c>
      <c r="I15" s="226">
        <v>0.69254883477792706</v>
      </c>
      <c r="J15" s="226">
        <v>0.5896500852562897</v>
      </c>
      <c r="K15" s="226">
        <v>0.79389363758063103</v>
      </c>
      <c r="L15" s="226">
        <v>0.75154252920660591</v>
      </c>
      <c r="M15" s="226">
        <v>0.7589067923066084</v>
      </c>
      <c r="N15" s="226">
        <v>1.293104044635774</v>
      </c>
      <c r="O15" s="226">
        <v>1.196376446774009</v>
      </c>
      <c r="P15" s="226">
        <v>1.576141409912726</v>
      </c>
      <c r="Q15" s="226">
        <v>2.0079393111228621</v>
      </c>
      <c r="R15" s="226">
        <v>1.847078972905869</v>
      </c>
      <c r="S15" s="226">
        <v>1.831043357912991</v>
      </c>
      <c r="T15" s="226">
        <v>1.813510285426017</v>
      </c>
      <c r="U15" s="226">
        <v>2.0143563843609429</v>
      </c>
      <c r="V15" s="226">
        <v>2.027984352846246</v>
      </c>
      <c r="W15" s="226">
        <v>2.0480995851180519</v>
      </c>
      <c r="X15" s="226">
        <v>1.851070646644293</v>
      </c>
      <c r="Y15" s="226">
        <v>1.8469680107353461</v>
      </c>
      <c r="DA15" s="69" t="s">
        <v>2897</v>
      </c>
    </row>
    <row r="16" spans="1:105" ht="12" customHeight="1" x14ac:dyDescent="0.25">
      <c r="A16" s="57" t="s">
        <v>2898</v>
      </c>
      <c r="B16" s="261">
        <v>21.250101142860579</v>
      </c>
      <c r="C16" s="261">
        <v>30.01604245725958</v>
      </c>
      <c r="D16" s="261">
        <v>62.029870140586503</v>
      </c>
      <c r="E16" s="261">
        <v>72.820974659762015</v>
      </c>
      <c r="F16" s="261">
        <v>75.375212250222219</v>
      </c>
      <c r="G16" s="261">
        <v>77.813064778503488</v>
      </c>
      <c r="H16" s="261">
        <v>72.470113501328356</v>
      </c>
      <c r="I16" s="261">
        <v>82.247353170060322</v>
      </c>
      <c r="J16" s="261">
        <v>80.215567569508821</v>
      </c>
      <c r="K16" s="261">
        <v>50.54239124816521</v>
      </c>
      <c r="L16" s="261">
        <v>60.649179427739647</v>
      </c>
      <c r="M16" s="261">
        <v>51.326568664258751</v>
      </c>
      <c r="N16" s="261">
        <v>62.356767663477491</v>
      </c>
      <c r="O16" s="261">
        <v>60.033349996509003</v>
      </c>
      <c r="P16" s="261">
        <v>49.77150346289568</v>
      </c>
      <c r="Q16" s="261">
        <v>47.977969724576397</v>
      </c>
      <c r="R16" s="261">
        <v>60.893170217913848</v>
      </c>
      <c r="S16" s="261">
        <v>54.60914422189586</v>
      </c>
      <c r="T16" s="261">
        <v>50.843135343539117</v>
      </c>
      <c r="U16" s="261">
        <v>49.160316982068117</v>
      </c>
      <c r="V16" s="261">
        <v>60.842757632694628</v>
      </c>
      <c r="W16" s="261">
        <v>65.641165332745246</v>
      </c>
      <c r="X16" s="261">
        <v>61.556717213730323</v>
      </c>
      <c r="Y16" s="261">
        <v>61.040120208725092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0.2287457457937421</v>
      </c>
      <c r="L17" s="229">
        <v>0</v>
      </c>
      <c r="M17" s="229">
        <v>0</v>
      </c>
      <c r="N17" s="229">
        <v>0</v>
      </c>
      <c r="O17" s="229">
        <v>0</v>
      </c>
      <c r="P17" s="229">
        <v>0.32103411652409319</v>
      </c>
      <c r="Q17" s="229">
        <v>0</v>
      </c>
      <c r="R17" s="229">
        <v>0</v>
      </c>
      <c r="S17" s="229">
        <v>3.9510118894962962E-2</v>
      </c>
      <c r="T17" s="229">
        <v>5.7584995465364087E-2</v>
      </c>
      <c r="U17" s="229">
        <v>6.468783536130962E-2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0.83696569516447927</v>
      </c>
      <c r="J19" s="229">
        <v>0.84786646643480112</v>
      </c>
      <c r="K19" s="229">
        <v>0</v>
      </c>
      <c r="L19" s="229">
        <v>0.80357413284636736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0.1360131833136479</v>
      </c>
      <c r="T19" s="229">
        <v>6.6056434328951016E-2</v>
      </c>
      <c r="U19" s="229">
        <v>0.24000603440988089</v>
      </c>
      <c r="V19" s="229">
        <v>0.1106512940823344</v>
      </c>
      <c r="W19" s="229">
        <v>0.1176097372860218</v>
      </c>
      <c r="X19" s="229">
        <v>0.7351441330957631</v>
      </c>
      <c r="Y19" s="229">
        <v>5.4755278184804287E-2</v>
      </c>
      <c r="DA19" s="73" t="s">
        <v>2902</v>
      </c>
    </row>
    <row r="20" spans="1:105" ht="12" customHeight="1" x14ac:dyDescent="0.25">
      <c r="A20" s="46" t="s">
        <v>159</v>
      </c>
      <c r="B20" s="229">
        <v>0.75878562803480976</v>
      </c>
      <c r="C20" s="229">
        <v>0.70655859855036518</v>
      </c>
      <c r="D20" s="229">
        <v>0.70461048269479165</v>
      </c>
      <c r="E20" s="229">
        <v>0.69422375938324632</v>
      </c>
      <c r="F20" s="229">
        <v>0.71629539801302788</v>
      </c>
      <c r="G20" s="229">
        <v>1.477932015396493</v>
      </c>
      <c r="H20" s="229">
        <v>0.72390770832525531</v>
      </c>
      <c r="I20" s="229">
        <v>1.4843684118405951</v>
      </c>
      <c r="J20" s="229">
        <v>1.5047991141328501</v>
      </c>
      <c r="K20" s="229">
        <v>0.71128557657956781</v>
      </c>
      <c r="L20" s="229">
        <v>0.7125455714944986</v>
      </c>
      <c r="M20" s="229">
        <v>0.66205299416396346</v>
      </c>
      <c r="N20" s="229">
        <v>0.50122310445117069</v>
      </c>
      <c r="O20" s="229">
        <v>0.51516734426860022</v>
      </c>
      <c r="P20" s="229">
        <v>1.0695418457332</v>
      </c>
      <c r="Q20" s="229">
        <v>0.76308089408044077</v>
      </c>
      <c r="R20" s="229">
        <v>1.135754758432248</v>
      </c>
      <c r="S20" s="229">
        <v>1.3646135204720771</v>
      </c>
      <c r="T20" s="229">
        <v>1.3903492468443479</v>
      </c>
      <c r="U20" s="229">
        <v>1.157628998476447</v>
      </c>
      <c r="V20" s="229">
        <v>1.112395633449397</v>
      </c>
      <c r="W20" s="229">
        <v>1.2346014341778679</v>
      </c>
      <c r="X20" s="229">
        <v>0.78067351132049723</v>
      </c>
      <c r="Y20" s="229">
        <v>0.90131751326800236</v>
      </c>
      <c r="DA20" s="73" t="s">
        <v>2903</v>
      </c>
    </row>
    <row r="21" spans="1:105" ht="12" customHeight="1" x14ac:dyDescent="0.25">
      <c r="A21" s="46" t="s">
        <v>32</v>
      </c>
      <c r="B21" s="229">
        <v>2.9375994464513169</v>
      </c>
      <c r="C21" s="229">
        <v>2.0719264321067672</v>
      </c>
      <c r="D21" s="229">
        <v>2.0855590444931051</v>
      </c>
      <c r="E21" s="229">
        <v>2.061943543675671</v>
      </c>
      <c r="F21" s="229">
        <v>2.8191111178778598</v>
      </c>
      <c r="G21" s="229">
        <v>2.892862079725866</v>
      </c>
      <c r="H21" s="229">
        <v>2.12229155844055</v>
      </c>
      <c r="I21" s="229">
        <v>1.4446648450116839</v>
      </c>
      <c r="J21" s="229">
        <v>1.4634803844402759</v>
      </c>
      <c r="K21" s="229">
        <v>0.68908572257519263</v>
      </c>
      <c r="L21" s="229">
        <v>0.68846622037799132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0.97103122194163882</v>
      </c>
      <c r="F22" s="229">
        <v>0</v>
      </c>
      <c r="G22" s="229">
        <v>0.97103122194399782</v>
      </c>
      <c r="H22" s="229">
        <v>0</v>
      </c>
      <c r="I22" s="229">
        <v>0.98964371423905961</v>
      </c>
      <c r="J22" s="229">
        <v>0.98964371423836461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9.7198570874393347E-2</v>
      </c>
      <c r="T22" s="229">
        <v>0</v>
      </c>
      <c r="U22" s="229">
        <v>9.7119030308982293E-2</v>
      </c>
      <c r="V22" s="229">
        <v>9.7039489743520599E-2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5.0924138547316398</v>
      </c>
      <c r="C23" s="229">
        <v>5.9162316381184317</v>
      </c>
      <c r="D23" s="229">
        <v>15.713353354718491</v>
      </c>
      <c r="E23" s="229">
        <v>17.701741908030272</v>
      </c>
      <c r="F23" s="229">
        <v>20.690767934694261</v>
      </c>
      <c r="G23" s="229">
        <v>24.702675689664542</v>
      </c>
      <c r="H23" s="229">
        <v>20.97157524118229</v>
      </c>
      <c r="I23" s="229">
        <v>26.364784981287709</v>
      </c>
      <c r="J23" s="229">
        <v>28.01688420871718</v>
      </c>
      <c r="K23" s="229">
        <v>12.678171949648339</v>
      </c>
      <c r="L23" s="229">
        <v>15.51472094402515</v>
      </c>
      <c r="M23" s="229">
        <v>9.9883454903540088</v>
      </c>
      <c r="N23" s="229">
        <v>4.6083702348402529</v>
      </c>
      <c r="O23" s="229">
        <v>4.811931688567042</v>
      </c>
      <c r="P23" s="229">
        <v>3.3300262248045569</v>
      </c>
      <c r="Q23" s="229">
        <v>1.169730487335102</v>
      </c>
      <c r="R23" s="229">
        <v>5.8907947027165024</v>
      </c>
      <c r="S23" s="229">
        <v>6.8382809174175696</v>
      </c>
      <c r="T23" s="229">
        <v>5.5597214395869452</v>
      </c>
      <c r="U23" s="229">
        <v>3.588455429162531</v>
      </c>
      <c r="V23" s="229">
        <v>3.7117608790446859</v>
      </c>
      <c r="W23" s="229">
        <v>4.9649756745617353</v>
      </c>
      <c r="X23" s="229">
        <v>5.1579094682445081</v>
      </c>
      <c r="Y23" s="229">
        <v>3.8754342538562798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10.2960489432473</v>
      </c>
      <c r="C25" s="229">
        <v>19.332811654451941</v>
      </c>
      <c r="D25" s="229">
        <v>41.736684538028697</v>
      </c>
      <c r="E25" s="229">
        <v>49.889592487604752</v>
      </c>
      <c r="F25" s="229">
        <v>49.734965628625602</v>
      </c>
      <c r="G25" s="229">
        <v>45.978901051118918</v>
      </c>
      <c r="H25" s="229">
        <v>43.968274639767642</v>
      </c>
      <c r="I25" s="229">
        <v>47.923190630849803</v>
      </c>
      <c r="J25" s="229">
        <v>46.442861168857434</v>
      </c>
      <c r="K25" s="229">
        <v>35.771142135810763</v>
      </c>
      <c r="L25" s="229">
        <v>42.090242351032003</v>
      </c>
      <c r="M25" s="229">
        <v>39.880764526124047</v>
      </c>
      <c r="N25" s="229">
        <v>49.757077905722817</v>
      </c>
      <c r="O25" s="229">
        <v>45.316009979275158</v>
      </c>
      <c r="P25" s="229">
        <v>36.367696376764549</v>
      </c>
      <c r="Q25" s="229">
        <v>36.897993326269017</v>
      </c>
      <c r="R25" s="229">
        <v>44.167126054048772</v>
      </c>
      <c r="S25" s="229">
        <v>39.21795299594509</v>
      </c>
      <c r="T25" s="229">
        <v>36.964250617040094</v>
      </c>
      <c r="U25" s="229">
        <v>37.649174425259218</v>
      </c>
      <c r="V25" s="229">
        <v>48.895335421406941</v>
      </c>
      <c r="W25" s="229">
        <v>51.171070536965772</v>
      </c>
      <c r="X25" s="229">
        <v>47.017303132801914</v>
      </c>
      <c r="Y25" s="229">
        <v>49.182556403130341</v>
      </c>
      <c r="DA25" s="73" t="s">
        <v>2908</v>
      </c>
    </row>
    <row r="26" spans="1:105" ht="12" customHeight="1" x14ac:dyDescent="0.25">
      <c r="A26" s="46" t="s">
        <v>39</v>
      </c>
      <c r="B26" s="229">
        <v>2.1652532703955218</v>
      </c>
      <c r="C26" s="229">
        <v>1.98851413403207</v>
      </c>
      <c r="D26" s="229">
        <v>1.789662720651404</v>
      </c>
      <c r="E26" s="229">
        <v>1.502441739126444</v>
      </c>
      <c r="F26" s="229">
        <v>1.4140721710114641</v>
      </c>
      <c r="G26" s="229">
        <v>1.7896627206536659</v>
      </c>
      <c r="H26" s="229">
        <v>4.6840643536126203</v>
      </c>
      <c r="I26" s="229">
        <v>3.2037348916670001</v>
      </c>
      <c r="J26" s="229">
        <v>0.95003251268791378</v>
      </c>
      <c r="K26" s="229">
        <v>0.46396011775760171</v>
      </c>
      <c r="L26" s="229">
        <v>0.83963020796363663</v>
      </c>
      <c r="M26" s="229">
        <v>0.79540565361673388</v>
      </c>
      <c r="N26" s="229">
        <v>7.4900964184632546</v>
      </c>
      <c r="O26" s="229">
        <v>9.3902409843981989</v>
      </c>
      <c r="P26" s="229">
        <v>8.6832048990692829</v>
      </c>
      <c r="Q26" s="229">
        <v>9.1471650168918348</v>
      </c>
      <c r="R26" s="229">
        <v>9.6994947027163398</v>
      </c>
      <c r="S26" s="229">
        <v>6.9155749149781149</v>
      </c>
      <c r="T26" s="229">
        <v>6.8051726102734138</v>
      </c>
      <c r="U26" s="229">
        <v>6.363245229089749</v>
      </c>
      <c r="V26" s="229">
        <v>6.915574914967749</v>
      </c>
      <c r="W26" s="229">
        <v>8.1529079497538461</v>
      </c>
      <c r="X26" s="229">
        <v>7.8656869682676334</v>
      </c>
      <c r="Y26" s="229">
        <v>7.0260567602856581</v>
      </c>
      <c r="DA26" s="73" t="s">
        <v>2909</v>
      </c>
    </row>
    <row r="27" spans="1:105" ht="12" customHeight="1" x14ac:dyDescent="0.25">
      <c r="A27" s="57" t="s">
        <v>2910</v>
      </c>
      <c r="B27" s="261">
        <v>2.2158577606041998</v>
      </c>
      <c r="C27" s="261">
        <v>2.5585284245564708</v>
      </c>
      <c r="D27" s="261">
        <v>3.8079737090482548</v>
      </c>
      <c r="E27" s="261">
        <v>4.119061786921085</v>
      </c>
      <c r="F27" s="261">
        <v>4.8238643288911556</v>
      </c>
      <c r="G27" s="261">
        <v>5.2792720548335756</v>
      </c>
      <c r="H27" s="261">
        <v>5.4718111017801698</v>
      </c>
      <c r="I27" s="261">
        <v>5.6724962954704408</v>
      </c>
      <c r="J27" s="261">
        <v>5.3471233669435989</v>
      </c>
      <c r="K27" s="261">
        <v>4.3523091759926062</v>
      </c>
      <c r="L27" s="261">
        <v>4.6716649644643669</v>
      </c>
      <c r="M27" s="261">
        <v>4.0697334810548647</v>
      </c>
      <c r="N27" s="261">
        <v>5.033796911658774</v>
      </c>
      <c r="O27" s="261">
        <v>4.7844888326396573</v>
      </c>
      <c r="P27" s="261">
        <v>5.4347846471558148</v>
      </c>
      <c r="Q27" s="261">
        <v>6.1895445671322147</v>
      </c>
      <c r="R27" s="261">
        <v>6.6711340701772306</v>
      </c>
      <c r="S27" s="261">
        <v>6.6534452664044403</v>
      </c>
      <c r="T27" s="261">
        <v>6.4792481480673922</v>
      </c>
      <c r="U27" s="261">
        <v>6.7186633753638496</v>
      </c>
      <c r="V27" s="261">
        <v>6.9537672257364678</v>
      </c>
      <c r="W27" s="261">
        <v>7.3849193488889897</v>
      </c>
      <c r="X27" s="261">
        <v>6.7864170304013056</v>
      </c>
      <c r="Y27" s="261">
        <v>6.657604505844799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3.837747912894192</v>
      </c>
      <c r="C28" s="261">
        <f t="shared" si="0"/>
        <v>5.2730409469615189</v>
      </c>
      <c r="D28" s="261">
        <f t="shared" si="0"/>
        <v>10.764858367234401</v>
      </c>
      <c r="E28" s="261">
        <f t="shared" si="0"/>
        <v>12.559375121855611</v>
      </c>
      <c r="F28" s="261">
        <f t="shared" si="0"/>
        <v>13.153911983787493</v>
      </c>
      <c r="G28" s="261">
        <f t="shared" si="0"/>
        <v>13.713671949897732</v>
      </c>
      <c r="H28" s="261">
        <f t="shared" si="0"/>
        <v>12.741556181010228</v>
      </c>
      <c r="I28" s="261">
        <f t="shared" si="0"/>
        <v>14.488919362809781</v>
      </c>
      <c r="J28" s="261">
        <f t="shared" si="0"/>
        <v>14.16909221131662</v>
      </c>
      <c r="K28" s="261">
        <f t="shared" si="0"/>
        <v>8.8667866050628792</v>
      </c>
      <c r="L28" s="261">
        <f t="shared" si="0"/>
        <v>10.605110635629263</v>
      </c>
      <c r="M28" s="261">
        <f t="shared" si="0"/>
        <v>8.8037779363096043</v>
      </c>
      <c r="N28" s="261">
        <f t="shared" si="0"/>
        <v>9.9893222391007157</v>
      </c>
      <c r="O28" s="261">
        <f t="shared" si="0"/>
        <v>9.6749534316507457</v>
      </c>
      <c r="P28" s="261">
        <f t="shared" si="0"/>
        <v>8.2163137265570345</v>
      </c>
      <c r="Q28" s="261">
        <f t="shared" si="0"/>
        <v>7.4293278663188609</v>
      </c>
      <c r="R28" s="261">
        <f t="shared" si="0"/>
        <v>10.207353093501775</v>
      </c>
      <c r="S28" s="261">
        <f t="shared" si="0"/>
        <v>9.4103006599834629</v>
      </c>
      <c r="T28" s="261">
        <f t="shared" si="0"/>
        <v>8.7290616203052522</v>
      </c>
      <c r="U28" s="261">
        <f t="shared" si="0"/>
        <v>8.2946316040194912</v>
      </c>
      <c r="V28" s="261">
        <f t="shared" si="0"/>
        <v>9.9444347751124127</v>
      </c>
      <c r="W28" s="261">
        <f t="shared" si="0"/>
        <v>10.86957698263739</v>
      </c>
      <c r="X28" s="261">
        <f t="shared" si="0"/>
        <v>10.279868994805931</v>
      </c>
      <c r="Y28" s="261">
        <f t="shared" si="0"/>
        <v>9.9268861021413457</v>
      </c>
      <c r="DA28" s="70"/>
    </row>
    <row r="29" spans="1:105" ht="12" customHeight="1" x14ac:dyDescent="0.25">
      <c r="A29" s="60" t="s">
        <v>2913</v>
      </c>
      <c r="B29" s="329">
        <v>1.926787155187633</v>
      </c>
      <c r="C29" s="329">
        <v>2.6226217299673951</v>
      </c>
      <c r="D29" s="329">
        <v>5.4140573505251899</v>
      </c>
      <c r="E29" s="329">
        <v>6.3077469620489373</v>
      </c>
      <c r="F29" s="329">
        <v>6.6351134218575361</v>
      </c>
      <c r="G29" s="329">
        <v>6.9584476864689151</v>
      </c>
      <c r="H29" s="329">
        <v>6.4027333436437166</v>
      </c>
      <c r="I29" s="329">
        <v>7.34084351335843</v>
      </c>
      <c r="J29" s="329">
        <v>7.2134305756229153</v>
      </c>
      <c r="K29" s="329">
        <v>4.4001161897557068</v>
      </c>
      <c r="L29" s="329">
        <v>5.2923461387468747</v>
      </c>
      <c r="M29" s="329">
        <v>4.297729368202118</v>
      </c>
      <c r="N29" s="329">
        <v>4.5072664939545346</v>
      </c>
      <c r="O29" s="329">
        <v>4.4024371241793157</v>
      </c>
      <c r="P29" s="329">
        <v>3.719577305956332</v>
      </c>
      <c r="Q29" s="329">
        <v>3.0133847023161482</v>
      </c>
      <c r="R29" s="329">
        <v>4.7039269532828376</v>
      </c>
      <c r="S29" s="329">
        <v>4.4174850524066862</v>
      </c>
      <c r="T29" s="329">
        <v>4.0562368475941506</v>
      </c>
      <c r="U29" s="329">
        <v>3.7376770664795091</v>
      </c>
      <c r="V29" s="329">
        <v>4.4209361169088144</v>
      </c>
      <c r="W29" s="329">
        <v>4.9204860116034173</v>
      </c>
      <c r="X29" s="329">
        <v>4.7128325294475992</v>
      </c>
      <c r="Y29" s="329">
        <v>4.4127112211204222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7.0349306551709109E-2</v>
      </c>
      <c r="L30" s="230">
        <v>0</v>
      </c>
      <c r="M30" s="230">
        <v>0</v>
      </c>
      <c r="N30" s="230">
        <v>0</v>
      </c>
      <c r="O30" s="230">
        <v>0</v>
      </c>
      <c r="P30" s="230">
        <v>0.25295739122723748</v>
      </c>
      <c r="Q30" s="230">
        <v>0</v>
      </c>
      <c r="R30" s="230">
        <v>0</v>
      </c>
      <c r="S30" s="230">
        <v>2.0831541831818842E-2</v>
      </c>
      <c r="T30" s="230">
        <v>3.3020622925743932E-2</v>
      </c>
      <c r="U30" s="230">
        <v>4.7870293343531857E-2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0.20391219185839071</v>
      </c>
      <c r="J31" s="295">
        <v>0.1921282975465623</v>
      </c>
      <c r="K31" s="295">
        <v>0</v>
      </c>
      <c r="L31" s="295">
        <v>0.24000896257787929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7.1712371339847272E-2</v>
      </c>
      <c r="T31" s="295">
        <v>3.7878349944603353E-2</v>
      </c>
      <c r="U31" s="295">
        <v>0.17760927085049091</v>
      </c>
      <c r="V31" s="295">
        <v>9.9128947177917953E-2</v>
      </c>
      <c r="W31" s="295">
        <v>9.1606767576979775E-2</v>
      </c>
      <c r="X31" s="295">
        <v>0.51914187167070913</v>
      </c>
      <c r="Y31" s="295">
        <v>5.000908167902697E-2</v>
      </c>
      <c r="DA31" s="122" t="s">
        <v>2916</v>
      </c>
    </row>
    <row r="32" spans="1:105" ht="12" customHeight="1" x14ac:dyDescent="0.25">
      <c r="A32" s="59" t="s">
        <v>159</v>
      </c>
      <c r="B32" s="295">
        <v>0.16635019340106541</v>
      </c>
      <c r="C32" s="295">
        <v>0.21312206074616699</v>
      </c>
      <c r="D32" s="295">
        <v>0.2061662304760967</v>
      </c>
      <c r="E32" s="295">
        <v>0.2140486480826809</v>
      </c>
      <c r="F32" s="295">
        <v>0.19618042539342129</v>
      </c>
      <c r="G32" s="295">
        <v>0.35372842283432482</v>
      </c>
      <c r="H32" s="295">
        <v>0.1946020615934585</v>
      </c>
      <c r="I32" s="295">
        <v>0.36164064803670531</v>
      </c>
      <c r="J32" s="295">
        <v>0.34099059627115452</v>
      </c>
      <c r="K32" s="295">
        <v>0.21875137786267029</v>
      </c>
      <c r="L32" s="295">
        <v>0.2128208418034693</v>
      </c>
      <c r="M32" s="295">
        <v>0.2671566327270043</v>
      </c>
      <c r="N32" s="295">
        <v>0.44213814185884409</v>
      </c>
      <c r="O32" s="295">
        <v>0.42574613830028402</v>
      </c>
      <c r="P32" s="295">
        <v>0.84274069695247023</v>
      </c>
      <c r="Q32" s="295">
        <v>1.1896951326764571</v>
      </c>
      <c r="R32" s="295">
        <v>0.76033157527012651</v>
      </c>
      <c r="S32" s="295">
        <v>0.71948666394936389</v>
      </c>
      <c r="T32" s="295">
        <v>0.79725973483410428</v>
      </c>
      <c r="U32" s="295">
        <v>0.85666863685457884</v>
      </c>
      <c r="V32" s="295">
        <v>0.99655958751915474</v>
      </c>
      <c r="W32" s="295">
        <v>0.96163675934322312</v>
      </c>
      <c r="X32" s="295">
        <v>0.55129367097577542</v>
      </c>
      <c r="Y32" s="295">
        <v>0.82319116319029051</v>
      </c>
      <c r="DA32" s="122" t="s">
        <v>2917</v>
      </c>
    </row>
    <row r="33" spans="1:105" ht="12" customHeight="1" x14ac:dyDescent="0.25">
      <c r="A33" s="59" t="s">
        <v>32</v>
      </c>
      <c r="B33" s="295">
        <v>0.64401619903852647</v>
      </c>
      <c r="C33" s="295">
        <v>0.62496335311892892</v>
      </c>
      <c r="D33" s="295">
        <v>0.61022629835713005</v>
      </c>
      <c r="E33" s="295">
        <v>0.63575500259267081</v>
      </c>
      <c r="F33" s="295">
        <v>0.77210382737450289</v>
      </c>
      <c r="G33" s="295">
        <v>0.69237795127141366</v>
      </c>
      <c r="H33" s="295">
        <v>0.57051790970757443</v>
      </c>
      <c r="I33" s="295">
        <v>0.3519675618117219</v>
      </c>
      <c r="J33" s="295">
        <v>0.33162768653608587</v>
      </c>
      <c r="K33" s="295">
        <v>0.2119239532505196</v>
      </c>
      <c r="L33" s="295">
        <v>0.20562889790583469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1.1164207627480409</v>
      </c>
      <c r="C34" s="295">
        <v>1.784536316102298</v>
      </c>
      <c r="D34" s="295">
        <v>4.5976648216919633</v>
      </c>
      <c r="E34" s="295">
        <v>5.4579433113735858</v>
      </c>
      <c r="F34" s="295">
        <v>5.6668291690896124</v>
      </c>
      <c r="G34" s="295">
        <v>5.9123413123631767</v>
      </c>
      <c r="H34" s="295">
        <v>5.6376133723426838</v>
      </c>
      <c r="I34" s="295">
        <v>6.4233231116516123</v>
      </c>
      <c r="J34" s="295">
        <v>6.3486839952691128</v>
      </c>
      <c r="K34" s="295">
        <v>3.899091552090808</v>
      </c>
      <c r="L34" s="295">
        <v>4.6338874364596911</v>
      </c>
      <c r="M34" s="295">
        <v>4.030572735475114</v>
      </c>
      <c r="N34" s="295">
        <v>4.0651283520956918</v>
      </c>
      <c r="O34" s="295">
        <v>3.9766909858790309</v>
      </c>
      <c r="P34" s="295">
        <v>2.6238792177766239</v>
      </c>
      <c r="Q34" s="295">
        <v>1.8236895696396911</v>
      </c>
      <c r="R34" s="295">
        <v>3.9435953780127111</v>
      </c>
      <c r="S34" s="295">
        <v>3.605454475285657</v>
      </c>
      <c r="T34" s="295">
        <v>3.1880781398896989</v>
      </c>
      <c r="U34" s="295">
        <v>2.6555288654309082</v>
      </c>
      <c r="V34" s="295">
        <v>3.325247582211742</v>
      </c>
      <c r="W34" s="295">
        <v>3.867242484683215</v>
      </c>
      <c r="X34" s="295">
        <v>3.6423969868011148</v>
      </c>
      <c r="Y34" s="295">
        <v>3.5395109762511048</v>
      </c>
      <c r="DA34" s="122" t="s">
        <v>2919</v>
      </c>
    </row>
    <row r="35" spans="1:105" ht="12" customHeight="1" x14ac:dyDescent="0.25">
      <c r="A35" s="60" t="s">
        <v>2920</v>
      </c>
      <c r="B35" s="329">
        <v>1.721571205518166</v>
      </c>
      <c r="C35" s="329">
        <v>2.4317415738696391</v>
      </c>
      <c r="D35" s="329">
        <v>5.025333178329018</v>
      </c>
      <c r="E35" s="329">
        <v>5.899571596821966</v>
      </c>
      <c r="F35" s="329">
        <v>6.1065024654435334</v>
      </c>
      <c r="G35" s="329">
        <v>6.304004429682359</v>
      </c>
      <c r="H35" s="329">
        <v>5.8711466748211976</v>
      </c>
      <c r="I35" s="329">
        <v>6.6632471062487486</v>
      </c>
      <c r="J35" s="329">
        <v>6.4986425445019433</v>
      </c>
      <c r="K35" s="329">
        <v>4.0946781780428463</v>
      </c>
      <c r="L35" s="329">
        <v>4.9134768930820156</v>
      </c>
      <c r="M35" s="329">
        <v>4.1582080996412589</v>
      </c>
      <c r="N35" s="329">
        <v>5.0518166928676527</v>
      </c>
      <c r="O35" s="329">
        <v>4.8635856380150484</v>
      </c>
      <c r="P35" s="329">
        <v>4.0322249122967859</v>
      </c>
      <c r="Q35" s="329">
        <v>3.886922260829019</v>
      </c>
      <c r="R35" s="329">
        <v>4.9332437410584902</v>
      </c>
      <c r="S35" s="329">
        <v>4.4241450719866533</v>
      </c>
      <c r="T35" s="329">
        <v>4.1190428797138887</v>
      </c>
      <c r="U35" s="329">
        <v>3.982709804602901</v>
      </c>
      <c r="V35" s="329">
        <v>4.9291595790808236</v>
      </c>
      <c r="W35" s="329">
        <v>5.3179012830947441</v>
      </c>
      <c r="X35" s="329">
        <v>4.9870008217342887</v>
      </c>
      <c r="Y35" s="329">
        <v>4.9451488548803439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1.8531774822897279E-2</v>
      </c>
      <c r="L36" s="229">
        <v>0</v>
      </c>
      <c r="M36" s="229">
        <v>0</v>
      </c>
      <c r="N36" s="229">
        <v>0</v>
      </c>
      <c r="O36" s="229">
        <v>0</v>
      </c>
      <c r="P36" s="229">
        <v>2.6008492255225221E-2</v>
      </c>
      <c r="Q36" s="229">
        <v>0</v>
      </c>
      <c r="R36" s="229">
        <v>0</v>
      </c>
      <c r="S36" s="229">
        <v>3.2009016126033829E-3</v>
      </c>
      <c r="T36" s="229">
        <v>4.6652328568502818E-3</v>
      </c>
      <c r="U36" s="229">
        <v>5.2406675129047908E-3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6.7806549771917718E-2</v>
      </c>
      <c r="J38" s="229">
        <v>6.868967281263938E-2</v>
      </c>
      <c r="K38" s="229">
        <v>0</v>
      </c>
      <c r="L38" s="229">
        <v>6.5101341368077215E-2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1.1019071315917469E-2</v>
      </c>
      <c r="T38" s="229">
        <v>5.3515441886793384E-3</v>
      </c>
      <c r="U38" s="229">
        <v>1.944402406430296E-2</v>
      </c>
      <c r="V38" s="229">
        <v>8.9643847087979584E-3</v>
      </c>
      <c r="W38" s="229">
        <v>9.5281211058233697E-3</v>
      </c>
      <c r="X38" s="229">
        <v>5.9557503417741839E-2</v>
      </c>
      <c r="Y38" s="229">
        <v>4.435984075528334E-3</v>
      </c>
      <c r="DA38" s="73" t="s">
        <v>2924</v>
      </c>
    </row>
    <row r="39" spans="1:105" ht="12" customHeight="1" x14ac:dyDescent="0.25">
      <c r="A39" s="64" t="s">
        <v>159</v>
      </c>
      <c r="B39" s="229">
        <v>6.1472812745864303E-2</v>
      </c>
      <c r="C39" s="229">
        <v>5.7241654056044311E-2</v>
      </c>
      <c r="D39" s="229">
        <v>5.7083827976091947E-2</v>
      </c>
      <c r="E39" s="229">
        <v>5.62423503919324E-2</v>
      </c>
      <c r="F39" s="229">
        <v>5.8030478235097993E-2</v>
      </c>
      <c r="G39" s="229">
        <v>0.11973426311313649</v>
      </c>
      <c r="H39" s="229">
        <v>5.8647187499345547E-2</v>
      </c>
      <c r="I39" s="229">
        <v>0.1202557060329123</v>
      </c>
      <c r="J39" s="229">
        <v>0.1219108938618266</v>
      </c>
      <c r="K39" s="229">
        <v>5.7624608904564022E-2</v>
      </c>
      <c r="L39" s="229">
        <v>5.772668705233662E-2</v>
      </c>
      <c r="M39" s="229">
        <v>5.3636044535378402E-2</v>
      </c>
      <c r="N39" s="229">
        <v>4.0606454452263421E-2</v>
      </c>
      <c r="O39" s="229">
        <v>4.1736143275443061E-2</v>
      </c>
      <c r="P39" s="229">
        <v>8.6648643803262551E-2</v>
      </c>
      <c r="Q39" s="229">
        <v>6.1820792564618372E-2</v>
      </c>
      <c r="R39" s="229">
        <v>9.2012865044838438E-2</v>
      </c>
      <c r="S39" s="229">
        <v>0.11055379584839251</v>
      </c>
      <c r="T39" s="229">
        <v>0.1126387687705323</v>
      </c>
      <c r="U39" s="229">
        <v>9.3785000694900408E-2</v>
      </c>
      <c r="V39" s="229">
        <v>9.0120431842463433E-2</v>
      </c>
      <c r="W39" s="229">
        <v>0.100020901786914</v>
      </c>
      <c r="X39" s="229">
        <v>6.3246053699451063E-2</v>
      </c>
      <c r="Y39" s="229">
        <v>7.3019994937424046E-2</v>
      </c>
      <c r="DA39" s="73" t="s">
        <v>2925</v>
      </c>
    </row>
    <row r="40" spans="1:105" ht="12" customHeight="1" x14ac:dyDescent="0.25">
      <c r="A40" s="64" t="s">
        <v>32</v>
      </c>
      <c r="B40" s="229">
        <v>0.2379888258581673</v>
      </c>
      <c r="C40" s="229">
        <v>0.16785656037526181</v>
      </c>
      <c r="D40" s="229">
        <v>0.1689610027862663</v>
      </c>
      <c r="E40" s="229">
        <v>0.16704779936488659</v>
      </c>
      <c r="F40" s="229">
        <v>0.22838952591645501</v>
      </c>
      <c r="G40" s="229">
        <v>0.23436444017419039</v>
      </c>
      <c r="H40" s="229">
        <v>0.17193687748413619</v>
      </c>
      <c r="I40" s="229">
        <v>0.11703913228818059</v>
      </c>
      <c r="J40" s="229">
        <v>0.1185634681338685</v>
      </c>
      <c r="K40" s="229">
        <v>5.5826093727450163E-2</v>
      </c>
      <c r="L40" s="229">
        <v>5.5775904924239859E-2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7.8667832219494471E-2</v>
      </c>
      <c r="F41" s="229">
        <v>0</v>
      </c>
      <c r="G41" s="229">
        <v>7.8667832219685555E-2</v>
      </c>
      <c r="H41" s="229">
        <v>0</v>
      </c>
      <c r="I41" s="229">
        <v>8.0175718256683209E-2</v>
      </c>
      <c r="J41" s="229">
        <v>8.0175718256626935E-2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7.874515971002409E-3</v>
      </c>
      <c r="T41" s="229">
        <v>0</v>
      </c>
      <c r="U41" s="229">
        <v>7.86807201357549E-3</v>
      </c>
      <c r="V41" s="229">
        <v>7.8616280561444648E-3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0.41256053323930642</v>
      </c>
      <c r="C42" s="229">
        <v>0.47930190848913651</v>
      </c>
      <c r="D42" s="229">
        <v>1.2730130786555891</v>
      </c>
      <c r="E42" s="229">
        <v>1.4341018403396051</v>
      </c>
      <c r="F42" s="229">
        <v>1.676256976706</v>
      </c>
      <c r="G42" s="229">
        <v>2.001280600062838</v>
      </c>
      <c r="H42" s="229">
        <v>1.699006504809367</v>
      </c>
      <c r="I42" s="229">
        <v>2.1359359354725731</v>
      </c>
      <c r="J42" s="229">
        <v>2.269780308234862</v>
      </c>
      <c r="K42" s="229">
        <v>1.0271186767718381</v>
      </c>
      <c r="L42" s="229">
        <v>1.256920927543772</v>
      </c>
      <c r="M42" s="229">
        <v>0.80920311255732158</v>
      </c>
      <c r="N42" s="229">
        <v>0.37334587008934939</v>
      </c>
      <c r="O42" s="229">
        <v>0.38983734629143779</v>
      </c>
      <c r="P42" s="229">
        <v>0.26978117533195672</v>
      </c>
      <c r="Q42" s="229">
        <v>9.4765399546788059E-2</v>
      </c>
      <c r="R42" s="229">
        <v>0.47724114203677082</v>
      </c>
      <c r="S42" s="229">
        <v>0.55400148185297837</v>
      </c>
      <c r="T42" s="229">
        <v>0.45041933103036619</v>
      </c>
      <c r="U42" s="229">
        <v>0.29071774753444402</v>
      </c>
      <c r="V42" s="229">
        <v>0.300707305258121</v>
      </c>
      <c r="W42" s="229">
        <v>0.40223616348740743</v>
      </c>
      <c r="X42" s="229">
        <v>0.41786664268101992</v>
      </c>
      <c r="Y42" s="229">
        <v>0.31396725951863469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0.83413162469843083</v>
      </c>
      <c r="C44" s="229">
        <v>1.5662425153770401</v>
      </c>
      <c r="D44" s="229">
        <v>3.381286226894304</v>
      </c>
      <c r="E44" s="229">
        <v>4.0417918627437581</v>
      </c>
      <c r="F44" s="229">
        <v>4.029264809520404</v>
      </c>
      <c r="G44" s="229">
        <v>3.7249682520955592</v>
      </c>
      <c r="H44" s="229">
        <v>3.5620778963477862</v>
      </c>
      <c r="I44" s="229">
        <v>3.8824843473438051</v>
      </c>
      <c r="J44" s="229">
        <v>3.762555855742133</v>
      </c>
      <c r="K44" s="229">
        <v>2.8979894201679759</v>
      </c>
      <c r="L44" s="229">
        <v>3.4099296176367981</v>
      </c>
      <c r="M44" s="229">
        <v>3.23092936831938</v>
      </c>
      <c r="N44" s="229">
        <v>4.0310562296780352</v>
      </c>
      <c r="O44" s="229">
        <v>3.6712643109232732</v>
      </c>
      <c r="P44" s="229">
        <v>2.9463191008999101</v>
      </c>
      <c r="Q44" s="229">
        <v>2.9892809650577998</v>
      </c>
      <c r="R44" s="229">
        <v>3.5781877899761292</v>
      </c>
      <c r="S44" s="229">
        <v>3.1772318711935879</v>
      </c>
      <c r="T44" s="229">
        <v>2.9946487815768981</v>
      </c>
      <c r="U44" s="229">
        <v>3.0501376989367142</v>
      </c>
      <c r="V44" s="229">
        <v>3.961242395023965</v>
      </c>
      <c r="W44" s="229">
        <v>4.1456104608507447</v>
      </c>
      <c r="X44" s="229">
        <v>3.8090941163235592</v>
      </c>
      <c r="Y44" s="229">
        <v>3.984511525294518</v>
      </c>
      <c r="DA44" s="73" t="s">
        <v>2930</v>
      </c>
    </row>
    <row r="45" spans="1:105" ht="12" customHeight="1" x14ac:dyDescent="0.25">
      <c r="A45" s="64" t="s">
        <v>39</v>
      </c>
      <c r="B45" s="229">
        <v>0.1754174089763966</v>
      </c>
      <c r="C45" s="229">
        <v>0.16109893557215621</v>
      </c>
      <c r="D45" s="229">
        <v>0.14498904201676671</v>
      </c>
      <c r="E45" s="229">
        <v>0.12171991176228961</v>
      </c>
      <c r="F45" s="229">
        <v>0.11456067506557679</v>
      </c>
      <c r="G45" s="229">
        <v>0.14498904201695001</v>
      </c>
      <c r="H45" s="229">
        <v>0.37947820868056398</v>
      </c>
      <c r="I45" s="229">
        <v>0.25954971708267849</v>
      </c>
      <c r="J45" s="229">
        <v>7.6966627459986461E-2</v>
      </c>
      <c r="K45" s="229">
        <v>3.7587603648119958E-2</v>
      </c>
      <c r="L45" s="229">
        <v>6.8022414556792157E-2</v>
      </c>
      <c r="M45" s="229">
        <v>6.4439574229178925E-2</v>
      </c>
      <c r="N45" s="229">
        <v>0.6068081386480052</v>
      </c>
      <c r="O45" s="229">
        <v>0.76074783752489517</v>
      </c>
      <c r="P45" s="229">
        <v>0.70346750000643099</v>
      </c>
      <c r="Q45" s="229">
        <v>0.74105510365981297</v>
      </c>
      <c r="R45" s="229">
        <v>0.7858019440007511</v>
      </c>
      <c r="S45" s="229">
        <v>0.56026343419217139</v>
      </c>
      <c r="T45" s="229">
        <v>0.5513192212905631</v>
      </c>
      <c r="U45" s="229">
        <v>0.51551659384606008</v>
      </c>
      <c r="V45" s="229">
        <v>0.5602634341913314</v>
      </c>
      <c r="W45" s="229">
        <v>0.66050563586385491</v>
      </c>
      <c r="X45" s="229">
        <v>0.63723650561251688</v>
      </c>
      <c r="Y45" s="229">
        <v>0.56921409105423892</v>
      </c>
      <c r="DA45" s="73" t="s">
        <v>2931</v>
      </c>
    </row>
    <row r="46" spans="1:105" ht="12" customHeight="1" x14ac:dyDescent="0.25">
      <c r="A46" s="60" t="s">
        <v>2932</v>
      </c>
      <c r="B46" s="329">
        <v>0.1893895521883931</v>
      </c>
      <c r="C46" s="329">
        <v>0.21867764312448459</v>
      </c>
      <c r="D46" s="329">
        <v>0.32546783838019272</v>
      </c>
      <c r="E46" s="329">
        <v>0.352056562984708</v>
      </c>
      <c r="F46" s="329">
        <v>0.41229609648642351</v>
      </c>
      <c r="G46" s="329">
        <v>0.45121983374645941</v>
      </c>
      <c r="H46" s="329">
        <v>0.46767616254531352</v>
      </c>
      <c r="I46" s="329">
        <v>0.4848287432026015</v>
      </c>
      <c r="J46" s="329">
        <v>0.45701909119176037</v>
      </c>
      <c r="K46" s="329">
        <v>0.37199223726432529</v>
      </c>
      <c r="L46" s="329">
        <v>0.39928760380037309</v>
      </c>
      <c r="M46" s="329">
        <v>0.34784046846622763</v>
      </c>
      <c r="N46" s="329">
        <v>0.4302390522785276</v>
      </c>
      <c r="O46" s="329">
        <v>0.40893066945638079</v>
      </c>
      <c r="P46" s="329">
        <v>0.46451150830391569</v>
      </c>
      <c r="Q46" s="329">
        <v>0.52902090317369344</v>
      </c>
      <c r="R46" s="329">
        <v>0.57018239916044677</v>
      </c>
      <c r="S46" s="329">
        <v>0.56867053559012304</v>
      </c>
      <c r="T46" s="329">
        <v>0.55378189299721281</v>
      </c>
      <c r="U46" s="329">
        <v>0.57424473293708111</v>
      </c>
      <c r="V46" s="329">
        <v>0.59433907912277495</v>
      </c>
      <c r="W46" s="329">
        <v>0.63118968793922969</v>
      </c>
      <c r="X46" s="329">
        <v>0.58003564362404314</v>
      </c>
      <c r="Y46" s="329">
        <v>0.56902602614058095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1.752610915951391</v>
      </c>
      <c r="C48" s="316">
        <v>2.0236429094739821</v>
      </c>
      <c r="D48" s="316">
        <v>3.0118793763703051</v>
      </c>
      <c r="E48" s="316">
        <v>3.2579314338604912</v>
      </c>
      <c r="F48" s="316">
        <v>3.815388076885367</v>
      </c>
      <c r="G48" s="316">
        <v>4.1755883414897372</v>
      </c>
      <c r="H48" s="316">
        <v>4.3278752081943344</v>
      </c>
      <c r="I48" s="316">
        <v>4.4866051895968768</v>
      </c>
      <c r="J48" s="316">
        <v>4.2292546698885536</v>
      </c>
      <c r="K48" s="316">
        <v>3.4424161636440691</v>
      </c>
      <c r="L48" s="316">
        <v>3.695007485568655</v>
      </c>
      <c r="M48" s="316">
        <v>3.2189156951864719</v>
      </c>
      <c r="N48" s="316">
        <v>3.981432189785497</v>
      </c>
      <c r="O48" s="316">
        <v>3.7842444151493511</v>
      </c>
      <c r="P48" s="316">
        <v>4.2985894978444392</v>
      </c>
      <c r="Q48" s="316">
        <v>4.8955594379693617</v>
      </c>
      <c r="R48" s="316">
        <v>5.2764679218307791</v>
      </c>
      <c r="S48" s="316">
        <v>5.2624771363510012</v>
      </c>
      <c r="T48" s="316">
        <v>5.1246976377962081</v>
      </c>
      <c r="U48" s="316">
        <v>5.3140607585997524</v>
      </c>
      <c r="V48" s="316">
        <v>5.5000138382021611</v>
      </c>
      <c r="W48" s="316">
        <v>5.8410293721896354</v>
      </c>
      <c r="X48" s="316">
        <v>5.3676498460969011</v>
      </c>
      <c r="Y48" s="316">
        <v>5.2657668459049383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0.99999999999999978</v>
      </c>
      <c r="D52" s="232">
        <f t="shared" si="1"/>
        <v>1.0000000000000002</v>
      </c>
      <c r="E52" s="232">
        <f t="shared" si="1"/>
        <v>0.99999999999999989</v>
      </c>
      <c r="F52" s="232">
        <f t="shared" si="1"/>
        <v>0.99999999999999978</v>
      </c>
      <c r="G52" s="232">
        <f t="shared" si="1"/>
        <v>0.99999999999999978</v>
      </c>
      <c r="H52" s="232">
        <f t="shared" si="1"/>
        <v>1.0000000000000004</v>
      </c>
      <c r="I52" s="232">
        <f t="shared" si="1"/>
        <v>0.99999999999999989</v>
      </c>
      <c r="J52" s="232">
        <f t="shared" si="1"/>
        <v>1.0000000000000004</v>
      </c>
      <c r="K52" s="232">
        <f t="shared" si="1"/>
        <v>0.99999999999999978</v>
      </c>
      <c r="L52" s="232">
        <f t="shared" si="1"/>
        <v>1</v>
      </c>
      <c r="M52" s="232">
        <f t="shared" si="1"/>
        <v>1</v>
      </c>
      <c r="N52" s="232">
        <f t="shared" si="1"/>
        <v>1</v>
      </c>
      <c r="O52" s="232">
        <f t="shared" si="1"/>
        <v>1.0000000000000002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1.0000000000000002</v>
      </c>
      <c r="S52" s="232">
        <f t="shared" si="1"/>
        <v>1.0000000000000002</v>
      </c>
      <c r="T52" s="232">
        <f t="shared" si="1"/>
        <v>1</v>
      </c>
      <c r="U52" s="232">
        <f t="shared" si="1"/>
        <v>1</v>
      </c>
      <c r="V52" s="232">
        <f t="shared" si="1"/>
        <v>0.99999999999999989</v>
      </c>
      <c r="W52" s="232">
        <f t="shared" si="1"/>
        <v>0.99999999999999989</v>
      </c>
      <c r="X52" s="232">
        <f t="shared" si="1"/>
        <v>0.99999999999999956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1.2274590174687808E-2</v>
      </c>
      <c r="C53" s="299">
        <f t="shared" si="2"/>
        <v>1.0620689154429258E-2</v>
      </c>
      <c r="D53" s="299">
        <f t="shared" si="2"/>
        <v>8.2176311317225543E-3</v>
      </c>
      <c r="E53" s="299">
        <f t="shared" si="2"/>
        <v>7.6904980676314166E-3</v>
      </c>
      <c r="F53" s="299">
        <f t="shared" si="2"/>
        <v>8.4925418658207442E-3</v>
      </c>
      <c r="G53" s="299">
        <f t="shared" si="2"/>
        <v>8.8865061650460417E-3</v>
      </c>
      <c r="H53" s="299">
        <f t="shared" si="2"/>
        <v>9.6741978273617926E-3</v>
      </c>
      <c r="I53" s="299">
        <f t="shared" si="2"/>
        <v>9.0041672292306123E-3</v>
      </c>
      <c r="J53" s="299">
        <f t="shared" si="2"/>
        <v>8.757944905579889E-3</v>
      </c>
      <c r="K53" s="299">
        <f t="shared" si="2"/>
        <v>1.0704084220461941E-2</v>
      </c>
      <c r="L53" s="299">
        <f t="shared" si="2"/>
        <v>9.8335961452574432E-3</v>
      </c>
      <c r="M53" s="299">
        <f t="shared" si="2"/>
        <v>1.0082195854597775E-2</v>
      </c>
      <c r="N53" s="299">
        <f t="shared" si="2"/>
        <v>1.0305899871135182E-2</v>
      </c>
      <c r="O53" s="299">
        <f t="shared" si="2"/>
        <v>1.0199131067913543E-2</v>
      </c>
      <c r="P53" s="299">
        <f t="shared" si="2"/>
        <v>1.2799013525637695E-2</v>
      </c>
      <c r="Q53" s="299">
        <f t="shared" si="2"/>
        <v>1.4407228811843947E-2</v>
      </c>
      <c r="R53" s="299">
        <f t="shared" si="2"/>
        <v>1.2810908219379726E-2</v>
      </c>
      <c r="S53" s="299">
        <f t="shared" si="2"/>
        <v>1.3742947914756398E-2</v>
      </c>
      <c r="T53" s="299">
        <f t="shared" si="2"/>
        <v>1.4161593324844988E-2</v>
      </c>
      <c r="U53" s="299">
        <f t="shared" si="2"/>
        <v>1.4844570435628405E-2</v>
      </c>
      <c r="V53" s="299">
        <f t="shared" si="2"/>
        <v>1.3215880608462374E-2</v>
      </c>
      <c r="W53" s="299">
        <f t="shared" si="2"/>
        <v>1.3052497042886087E-2</v>
      </c>
      <c r="X53" s="299">
        <f t="shared" si="2"/>
        <v>1.2856183045303528E-2</v>
      </c>
      <c r="Y53" s="299">
        <f t="shared" si="2"/>
        <v>1.2792666237324281E-2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1.3341945842051969E-2</v>
      </c>
      <c r="C54" s="233">
        <f t="shared" si="3"/>
        <v>1.1544227341770933E-2</v>
      </c>
      <c r="D54" s="233">
        <f t="shared" si="3"/>
        <v>8.9322077518723397E-3</v>
      </c>
      <c r="E54" s="233">
        <f t="shared" si="3"/>
        <v>8.359237030034149E-3</v>
      </c>
      <c r="F54" s="233">
        <f t="shared" si="3"/>
        <v>9.2310237671964623E-3</v>
      </c>
      <c r="G54" s="233">
        <f t="shared" si="3"/>
        <v>9.6592458315717961E-3</v>
      </c>
      <c r="H54" s="233">
        <f t="shared" si="3"/>
        <v>1.0515432421045429E-2</v>
      </c>
      <c r="I54" s="233">
        <f t="shared" si="3"/>
        <v>9.787138292641967E-3</v>
      </c>
      <c r="J54" s="233">
        <f t="shared" si="3"/>
        <v>9.5195053321520517E-3</v>
      </c>
      <c r="K54" s="233">
        <f t="shared" si="3"/>
        <v>1.1634874152676026E-2</v>
      </c>
      <c r="L54" s="233">
        <f t="shared" si="3"/>
        <v>1.0688691462236352E-2</v>
      </c>
      <c r="M54" s="233">
        <f t="shared" si="3"/>
        <v>1.0958908537606282E-2</v>
      </c>
      <c r="N54" s="233">
        <f t="shared" si="3"/>
        <v>1.1202065077320853E-2</v>
      </c>
      <c r="O54" s="233">
        <f t="shared" si="3"/>
        <v>1.1086012030340807E-2</v>
      </c>
      <c r="P54" s="233">
        <f t="shared" si="3"/>
        <v>1.391197122351923E-2</v>
      </c>
      <c r="Q54" s="233">
        <f t="shared" si="3"/>
        <v>1.5660031317221684E-2</v>
      </c>
      <c r="R54" s="233">
        <f t="shared" si="3"/>
        <v>1.3924900238456219E-2</v>
      </c>
      <c r="S54" s="233">
        <f t="shared" si="3"/>
        <v>1.4937986863865653E-2</v>
      </c>
      <c r="T54" s="233">
        <f t="shared" si="3"/>
        <v>1.5393036222657601E-2</v>
      </c>
      <c r="U54" s="233">
        <f t="shared" si="3"/>
        <v>1.6135402647422189E-2</v>
      </c>
      <c r="V54" s="233">
        <f t="shared" si="3"/>
        <v>1.4365087617893886E-2</v>
      </c>
      <c r="W54" s="233">
        <f t="shared" si="3"/>
        <v>1.4187496785745745E-2</v>
      </c>
      <c r="X54" s="233">
        <f t="shared" si="3"/>
        <v>1.3974112005764708E-2</v>
      </c>
      <c r="Y54" s="233">
        <f t="shared" si="3"/>
        <v>1.390507199709161E-2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3.308802568828887E-2</v>
      </c>
      <c r="C55" s="233">
        <f t="shared" si="4"/>
        <v>2.8629683807591903E-2</v>
      </c>
      <c r="D55" s="233">
        <f t="shared" si="4"/>
        <v>2.2151875224643403E-2</v>
      </c>
      <c r="E55" s="233">
        <f t="shared" si="4"/>
        <v>2.0730907834484686E-2</v>
      </c>
      <c r="F55" s="233">
        <f t="shared" si="4"/>
        <v>2.2892938942647222E-2</v>
      </c>
      <c r="G55" s="233">
        <f t="shared" si="4"/>
        <v>2.3954929662298029E-2</v>
      </c>
      <c r="H55" s="233">
        <f t="shared" si="4"/>
        <v>2.6078272404192662E-2</v>
      </c>
      <c r="I55" s="233">
        <f t="shared" si="4"/>
        <v>2.4272102965752072E-2</v>
      </c>
      <c r="J55" s="233">
        <f t="shared" si="4"/>
        <v>2.360837322373709E-2</v>
      </c>
      <c r="K55" s="233">
        <f t="shared" si="4"/>
        <v>2.8854487898636542E-2</v>
      </c>
      <c r="L55" s="233">
        <f t="shared" si="4"/>
        <v>2.6507954826346158E-2</v>
      </c>
      <c r="M55" s="233">
        <f t="shared" si="4"/>
        <v>2.7178093173263574E-2</v>
      </c>
      <c r="N55" s="233">
        <f t="shared" si="4"/>
        <v>2.7781121391755714E-2</v>
      </c>
      <c r="O55" s="233">
        <f t="shared" si="4"/>
        <v>2.7493309835245203E-2</v>
      </c>
      <c r="P55" s="233">
        <f t="shared" si="4"/>
        <v>3.4501688634327697E-2</v>
      </c>
      <c r="Q55" s="233">
        <f t="shared" si="4"/>
        <v>3.883687766670977E-2</v>
      </c>
      <c r="R55" s="233">
        <f t="shared" si="4"/>
        <v>3.4533752591371425E-2</v>
      </c>
      <c r="S55" s="233">
        <f t="shared" si="4"/>
        <v>3.7046207422386797E-2</v>
      </c>
      <c r="T55" s="233">
        <f t="shared" si="4"/>
        <v>3.8174729832190842E-2</v>
      </c>
      <c r="U55" s="233">
        <f t="shared" si="4"/>
        <v>4.0015798565607011E-2</v>
      </c>
      <c r="V55" s="233">
        <f t="shared" si="4"/>
        <v>3.5625417292376844E-2</v>
      </c>
      <c r="W55" s="233">
        <f t="shared" si="4"/>
        <v>3.5184992028649435E-2</v>
      </c>
      <c r="X55" s="233">
        <f t="shared" si="4"/>
        <v>3.4655797774296476E-2</v>
      </c>
      <c r="Y55" s="233">
        <f t="shared" si="4"/>
        <v>3.44845785527872E-2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0.10139878839959497</v>
      </c>
      <c r="C56" s="233">
        <f t="shared" si="5"/>
        <v>8.773612779745911E-2</v>
      </c>
      <c r="D56" s="233">
        <f t="shared" si="5"/>
        <v>6.7884778914229796E-2</v>
      </c>
      <c r="E56" s="233">
        <f t="shared" si="5"/>
        <v>6.3530201428259533E-2</v>
      </c>
      <c r="F56" s="233">
        <f t="shared" si="5"/>
        <v>7.0155780630693096E-2</v>
      </c>
      <c r="G56" s="233">
        <f t="shared" si="5"/>
        <v>7.3410268319945626E-2</v>
      </c>
      <c r="H56" s="233">
        <f t="shared" si="5"/>
        <v>7.9917286399945234E-2</v>
      </c>
      <c r="I56" s="233">
        <f t="shared" si="5"/>
        <v>7.4382251024078902E-2</v>
      </c>
      <c r="J56" s="233">
        <f t="shared" si="5"/>
        <v>7.2348240524355595E-2</v>
      </c>
      <c r="K56" s="233">
        <f t="shared" si="5"/>
        <v>8.8425043560337771E-2</v>
      </c>
      <c r="L56" s="233">
        <f t="shared" si="5"/>
        <v>8.1234055112996265E-2</v>
      </c>
      <c r="M56" s="233">
        <f t="shared" si="5"/>
        <v>8.3287704885807723E-2</v>
      </c>
      <c r="N56" s="233">
        <f t="shared" si="5"/>
        <v>8.513569458763845E-2</v>
      </c>
      <c r="O56" s="233">
        <f t="shared" si="5"/>
        <v>8.4253691430590125E-2</v>
      </c>
      <c r="P56" s="233">
        <f t="shared" si="5"/>
        <v>0.10573098129874618</v>
      </c>
      <c r="Q56" s="233">
        <f t="shared" si="5"/>
        <v>0.11901623801088483</v>
      </c>
      <c r="R56" s="233">
        <f t="shared" si="5"/>
        <v>0.10582924181226727</v>
      </c>
      <c r="S56" s="233">
        <f t="shared" si="5"/>
        <v>0.11352870016537894</v>
      </c>
      <c r="T56" s="233">
        <f t="shared" si="5"/>
        <v>0.11698707529219772</v>
      </c>
      <c r="U56" s="233">
        <f t="shared" si="5"/>
        <v>0.1226290601204086</v>
      </c>
      <c r="V56" s="233">
        <f t="shared" si="5"/>
        <v>0.10917466589599352</v>
      </c>
      <c r="W56" s="233">
        <f t="shared" si="5"/>
        <v>0.10782497557166758</v>
      </c>
      <c r="X56" s="233">
        <f t="shared" si="5"/>
        <v>0.10620325124381179</v>
      </c>
      <c r="Y56" s="233">
        <f t="shared" si="5"/>
        <v>0.10567854717789628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2.1123252789899211E-2</v>
      </c>
      <c r="C57" s="300">
        <f t="shared" si="6"/>
        <v>1.9530749929191085E-2</v>
      </c>
      <c r="D57" s="300">
        <f t="shared" si="6"/>
        <v>1.8829783844186883E-2</v>
      </c>
      <c r="E57" s="300">
        <f t="shared" si="6"/>
        <v>1.8716382560607484E-2</v>
      </c>
      <c r="F57" s="300">
        <f t="shared" si="6"/>
        <v>1.9014679234330267E-2</v>
      </c>
      <c r="G57" s="300">
        <f t="shared" si="6"/>
        <v>1.9405365357987096E-2</v>
      </c>
      <c r="H57" s="300">
        <f t="shared" si="6"/>
        <v>1.9304298603559381E-2</v>
      </c>
      <c r="I57" s="300">
        <f t="shared" si="6"/>
        <v>1.9404353590715386E-2</v>
      </c>
      <c r="J57" s="300">
        <f t="shared" si="6"/>
        <v>1.9580979704766452E-2</v>
      </c>
      <c r="K57" s="300">
        <f t="shared" si="6"/>
        <v>1.9601646622503487E-2</v>
      </c>
      <c r="L57" s="300">
        <f t="shared" si="6"/>
        <v>1.9173394851422481E-2</v>
      </c>
      <c r="M57" s="300">
        <f t="shared" si="6"/>
        <v>1.8863827356942246E-2</v>
      </c>
      <c r="N57" s="300">
        <f t="shared" si="6"/>
        <v>1.8218582864527193E-2</v>
      </c>
      <c r="O57" s="300">
        <f t="shared" si="6"/>
        <v>1.8139205593500702E-2</v>
      </c>
      <c r="P57" s="300">
        <f t="shared" si="6"/>
        <v>2.1765130159380256E-2</v>
      </c>
      <c r="Q57" s="300">
        <f t="shared" si="6"/>
        <v>2.4758680840210989E-2</v>
      </c>
      <c r="R57" s="300">
        <f t="shared" si="6"/>
        <v>2.1626165468830394E-2</v>
      </c>
      <c r="S57" s="300">
        <f t="shared" si="6"/>
        <v>2.2868095478519496E-2</v>
      </c>
      <c r="T57" s="300">
        <f t="shared" si="6"/>
        <v>2.3912841662489141E-2</v>
      </c>
      <c r="U57" s="300">
        <f t="shared" si="6"/>
        <v>2.5376047778804402E-2</v>
      </c>
      <c r="V57" s="300">
        <f t="shared" si="6"/>
        <v>2.2850142815128864E-2</v>
      </c>
      <c r="W57" s="300">
        <f t="shared" si="6"/>
        <v>2.2931397537847606E-2</v>
      </c>
      <c r="X57" s="300">
        <f t="shared" si="6"/>
        <v>2.2915711637818411E-2</v>
      </c>
      <c r="Y57" s="300">
        <f t="shared" si="6"/>
        <v>2.2914916884659714E-2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0.59880325035912529</v>
      </c>
      <c r="C58" s="301">
        <f t="shared" si="7"/>
        <v>0.63383163102704099</v>
      </c>
      <c r="D58" s="301">
        <f t="shared" si="7"/>
        <v>0.68094431655659493</v>
      </c>
      <c r="E58" s="301">
        <f t="shared" si="7"/>
        <v>0.69162498523341176</v>
      </c>
      <c r="F58" s="301">
        <f t="shared" si="7"/>
        <v>0.67503949871831082</v>
      </c>
      <c r="G58" s="301">
        <f t="shared" si="7"/>
        <v>0.66629652811398232</v>
      </c>
      <c r="H58" s="301">
        <f t="shared" si="7"/>
        <v>0.65177970749781289</v>
      </c>
      <c r="I58" s="301">
        <f t="shared" si="7"/>
        <v>0.66412417247528044</v>
      </c>
      <c r="J58" s="301">
        <f t="shared" si="7"/>
        <v>0.66834190336187826</v>
      </c>
      <c r="K58" s="301">
        <f t="shared" si="7"/>
        <v>0.632329712977171</v>
      </c>
      <c r="L58" s="301">
        <f t="shared" si="7"/>
        <v>0.64941697179762592</v>
      </c>
      <c r="M58" s="301">
        <f t="shared" si="7"/>
        <v>0.64682890294047846</v>
      </c>
      <c r="N58" s="301">
        <f t="shared" si="7"/>
        <v>0.64942925629674497</v>
      </c>
      <c r="O58" s="301">
        <f t="shared" si="7"/>
        <v>0.65099586799659093</v>
      </c>
      <c r="P58" s="301">
        <f t="shared" si="7"/>
        <v>0.59625624902628982</v>
      </c>
      <c r="Q58" s="301">
        <f t="shared" si="7"/>
        <v>0.56809589482470324</v>
      </c>
      <c r="R58" s="301">
        <f t="shared" si="7"/>
        <v>0.59484917229034251</v>
      </c>
      <c r="S58" s="301">
        <f t="shared" si="7"/>
        <v>0.57379493255236158</v>
      </c>
      <c r="T58" s="301">
        <f t="shared" si="7"/>
        <v>0.56529852919587564</v>
      </c>
      <c r="U58" s="301">
        <f t="shared" si="7"/>
        <v>0.5525320221735408</v>
      </c>
      <c r="V58" s="301">
        <f t="shared" si="7"/>
        <v>0.58822418044457248</v>
      </c>
      <c r="W58" s="301">
        <f t="shared" si="7"/>
        <v>0.59017682954325501</v>
      </c>
      <c r="X58" s="301">
        <f t="shared" si="7"/>
        <v>0.59320524213122383</v>
      </c>
      <c r="Y58" s="301">
        <f t="shared" si="7"/>
        <v>0.59664565571470474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6.2440306540803216E-2</v>
      </c>
      <c r="C59" s="301">
        <f t="shared" si="8"/>
        <v>5.4026983959487983E-2</v>
      </c>
      <c r="D59" s="301">
        <f t="shared" si="8"/>
        <v>4.1802732278762571E-2</v>
      </c>
      <c r="E59" s="301">
        <f t="shared" si="8"/>
        <v>3.9121229300559821E-2</v>
      </c>
      <c r="F59" s="301">
        <f t="shared" si="8"/>
        <v>4.3201191230479441E-2</v>
      </c>
      <c r="G59" s="301">
        <f t="shared" si="8"/>
        <v>4.5205270491755989E-2</v>
      </c>
      <c r="H59" s="301">
        <f t="shared" si="8"/>
        <v>4.921222373049261E-2</v>
      </c>
      <c r="I59" s="301">
        <f t="shared" si="8"/>
        <v>4.5803807209564423E-2</v>
      </c>
      <c r="J59" s="301">
        <f t="shared" si="8"/>
        <v>4.4551284954471616E-2</v>
      </c>
      <c r="K59" s="301">
        <f t="shared" si="8"/>
        <v>5.44512110345238E-2</v>
      </c>
      <c r="L59" s="301">
        <f t="shared" si="8"/>
        <v>5.002307604326614E-2</v>
      </c>
      <c r="M59" s="301">
        <f t="shared" si="8"/>
        <v>5.1287691955997416E-2</v>
      </c>
      <c r="N59" s="301">
        <f t="shared" si="8"/>
        <v>5.2425664561861596E-2</v>
      </c>
      <c r="O59" s="301">
        <f t="shared" si="8"/>
        <v>5.1882536301994998E-2</v>
      </c>
      <c r="P59" s="301">
        <f t="shared" si="8"/>
        <v>6.5108025326070032E-2</v>
      </c>
      <c r="Q59" s="301">
        <f t="shared" si="8"/>
        <v>7.3288946564597487E-2</v>
      </c>
      <c r="R59" s="301">
        <f t="shared" si="8"/>
        <v>6.5168533115975133E-2</v>
      </c>
      <c r="S59" s="301">
        <f t="shared" si="8"/>
        <v>6.9909778522891236E-2</v>
      </c>
      <c r="T59" s="301">
        <f t="shared" si="8"/>
        <v>7.2039409522037592E-2</v>
      </c>
      <c r="U59" s="301">
        <f t="shared" si="8"/>
        <v>7.5513684389935831E-2</v>
      </c>
      <c r="V59" s="301">
        <f t="shared" si="8"/>
        <v>6.7228610051743409E-2</v>
      </c>
      <c r="W59" s="301">
        <f t="shared" si="8"/>
        <v>6.6397484957290073E-2</v>
      </c>
      <c r="X59" s="301">
        <f t="shared" si="8"/>
        <v>6.5398844186978833E-2</v>
      </c>
      <c r="Y59" s="301">
        <f t="shared" si="8"/>
        <v>6.5075736946388768E-2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0.10814329347660878</v>
      </c>
      <c r="C60" s="301">
        <f t="shared" si="9"/>
        <v>0.11134779505472929</v>
      </c>
      <c r="D60" s="301">
        <f t="shared" si="9"/>
        <v>0.118173214083657</v>
      </c>
      <c r="E60" s="301">
        <f t="shared" si="9"/>
        <v>0.1192840067546365</v>
      </c>
      <c r="F60" s="301">
        <f t="shared" si="9"/>
        <v>0.11780278803386737</v>
      </c>
      <c r="G60" s="301">
        <f t="shared" si="9"/>
        <v>0.11742722168726659</v>
      </c>
      <c r="H60" s="301">
        <f t="shared" si="9"/>
        <v>0.11459465646584883</v>
      </c>
      <c r="I60" s="301">
        <f t="shared" si="9"/>
        <v>0.11699393610869262</v>
      </c>
      <c r="J60" s="301">
        <f t="shared" si="9"/>
        <v>0.11805436705556555</v>
      </c>
      <c r="K60" s="301">
        <f t="shared" si="9"/>
        <v>0.11093128937014374</v>
      </c>
      <c r="L60" s="301">
        <f t="shared" si="9"/>
        <v>0.1135569994442352</v>
      </c>
      <c r="M60" s="301">
        <f t="shared" si="9"/>
        <v>0.11094717945250296</v>
      </c>
      <c r="N60" s="301">
        <f t="shared" si="9"/>
        <v>0.10403615125880512</v>
      </c>
      <c r="O60" s="301">
        <f t="shared" si="9"/>
        <v>0.10491426361231429</v>
      </c>
      <c r="P60" s="301">
        <f t="shared" si="9"/>
        <v>9.843038812505045E-2</v>
      </c>
      <c r="Q60" s="301">
        <f t="shared" si="9"/>
        <v>8.7968930040000351E-2</v>
      </c>
      <c r="R60" s="301">
        <f t="shared" si="9"/>
        <v>9.9712915540707978E-2</v>
      </c>
      <c r="S60" s="301">
        <f t="shared" si="9"/>
        <v>9.8876898904554894E-2</v>
      </c>
      <c r="T60" s="301">
        <f t="shared" si="9"/>
        <v>9.7053922065917217E-2</v>
      </c>
      <c r="U60" s="301">
        <f t="shared" si="9"/>
        <v>9.3226607448954779E-2</v>
      </c>
      <c r="V60" s="301">
        <f t="shared" si="9"/>
        <v>9.6142206947432501E-2</v>
      </c>
      <c r="W60" s="301">
        <f t="shared" si="9"/>
        <v>9.7727888430541809E-2</v>
      </c>
      <c r="X60" s="301">
        <f t="shared" si="9"/>
        <v>9.9064284974263186E-2</v>
      </c>
      <c r="Y60" s="301">
        <f t="shared" si="9"/>
        <v>9.7031811984713306E-2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5.4294631518222169E-2</v>
      </c>
      <c r="C61" s="302">
        <f t="shared" si="10"/>
        <v>5.5380405696026577E-2</v>
      </c>
      <c r="D61" s="302">
        <f t="shared" si="10"/>
        <v>5.9433811065475274E-2</v>
      </c>
      <c r="E61" s="302">
        <f t="shared" si="10"/>
        <v>5.9908500536642657E-2</v>
      </c>
      <c r="F61" s="302">
        <f t="shared" si="10"/>
        <v>5.9422235832133824E-2</v>
      </c>
      <c r="G61" s="302">
        <f t="shared" si="10"/>
        <v>5.9583690062261274E-2</v>
      </c>
      <c r="H61" s="302">
        <f t="shared" si="10"/>
        <v>5.7584726507018673E-2</v>
      </c>
      <c r="I61" s="302">
        <f t="shared" si="10"/>
        <v>5.9275240304685929E-2</v>
      </c>
      <c r="J61" s="302">
        <f t="shared" si="10"/>
        <v>6.0101026106971531E-2</v>
      </c>
      <c r="K61" s="302">
        <f t="shared" si="10"/>
        <v>5.5049318772297573E-2</v>
      </c>
      <c r="L61" s="302">
        <f t="shared" si="10"/>
        <v>5.6669182263624662E-2</v>
      </c>
      <c r="M61" s="302">
        <f t="shared" si="10"/>
        <v>5.4160947141300556E-2</v>
      </c>
      <c r="N61" s="302">
        <f t="shared" si="10"/>
        <v>4.6941989406782056E-2</v>
      </c>
      <c r="O61" s="302">
        <f t="shared" si="10"/>
        <v>4.7739604355282322E-2</v>
      </c>
      <c r="P61" s="302">
        <f t="shared" si="10"/>
        <v>4.45600606392412E-2</v>
      </c>
      <c r="Q61" s="302">
        <f t="shared" si="10"/>
        <v>3.5680782007673391E-2</v>
      </c>
      <c r="R61" s="302">
        <f t="shared" si="10"/>
        <v>4.5951410390706875E-2</v>
      </c>
      <c r="S61" s="302">
        <f t="shared" si="10"/>
        <v>4.6415862651084085E-2</v>
      </c>
      <c r="T61" s="302">
        <f t="shared" si="10"/>
        <v>4.5099199892409257E-2</v>
      </c>
      <c r="U61" s="302">
        <f t="shared" si="10"/>
        <v>4.2009213824371699E-2</v>
      </c>
      <c r="V61" s="302">
        <f t="shared" si="10"/>
        <v>4.274134877096835E-2</v>
      </c>
      <c r="W61" s="302">
        <f t="shared" si="10"/>
        <v>4.4239873247518283E-2</v>
      </c>
      <c r="X61" s="302">
        <f t="shared" si="10"/>
        <v>4.5416277675237871E-2</v>
      </c>
      <c r="Y61" s="302">
        <f t="shared" si="10"/>
        <v>4.3132696511772158E-2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4.8511883621565832E-2</v>
      </c>
      <c r="C62" s="302">
        <f t="shared" si="11"/>
        <v>5.1349698421994334E-2</v>
      </c>
      <c r="D62" s="302">
        <f t="shared" si="11"/>
        <v>5.516651991743278E-2</v>
      </c>
      <c r="E62" s="302">
        <f t="shared" si="11"/>
        <v>5.6031811405980188E-2</v>
      </c>
      <c r="F62" s="302">
        <f t="shared" si="11"/>
        <v>5.4688142694854953E-2</v>
      </c>
      <c r="G62" s="302">
        <f t="shared" si="11"/>
        <v>5.3979833292376621E-2</v>
      </c>
      <c r="H62" s="302">
        <f t="shared" si="11"/>
        <v>5.2803756990411982E-2</v>
      </c>
      <c r="I62" s="302">
        <f t="shared" si="11"/>
        <v>5.3803840486949882E-2</v>
      </c>
      <c r="J62" s="302">
        <f t="shared" si="11"/>
        <v>5.4145538815733189E-2</v>
      </c>
      <c r="K62" s="302">
        <f t="shared" si="11"/>
        <v>5.1228020936775746E-2</v>
      </c>
      <c r="L62" s="302">
        <f t="shared" si="11"/>
        <v>5.2612340595715991E-2</v>
      </c>
      <c r="M62" s="302">
        <f t="shared" si="11"/>
        <v>5.2402668896159896E-2</v>
      </c>
      <c r="N62" s="302">
        <f t="shared" si="11"/>
        <v>5.2613335821094724E-2</v>
      </c>
      <c r="O62" s="302">
        <f t="shared" si="11"/>
        <v>5.2740254444895641E-2</v>
      </c>
      <c r="P62" s="302">
        <f t="shared" si="11"/>
        <v>4.8305538996401547E-2</v>
      </c>
      <c r="Q62" s="302">
        <f t="shared" si="11"/>
        <v>4.6024135505438289E-2</v>
      </c>
      <c r="R62" s="302">
        <f t="shared" si="11"/>
        <v>4.8191545054618617E-2</v>
      </c>
      <c r="S62" s="302">
        <f t="shared" si="11"/>
        <v>4.648584150792455E-2</v>
      </c>
      <c r="T62" s="302">
        <f t="shared" si="11"/>
        <v>4.5797507684444912E-2</v>
      </c>
      <c r="U62" s="302">
        <f t="shared" si="11"/>
        <v>4.4763232565614201E-2</v>
      </c>
      <c r="V62" s="302">
        <f t="shared" si="11"/>
        <v>4.7654823129306592E-2</v>
      </c>
      <c r="W62" s="302">
        <f t="shared" si="11"/>
        <v>4.7813016468725232E-2</v>
      </c>
      <c r="X62" s="302">
        <f t="shared" si="11"/>
        <v>4.8058362496719437E-2</v>
      </c>
      <c r="Y62" s="302">
        <f t="shared" si="11"/>
        <v>4.8337086674104524E-2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5.336778336820786E-3</v>
      </c>
      <c r="C63" s="302">
        <f t="shared" si="12"/>
        <v>4.617690936708373E-3</v>
      </c>
      <c r="D63" s="302">
        <f t="shared" si="12"/>
        <v>3.5728831007489376E-3</v>
      </c>
      <c r="E63" s="302">
        <f t="shared" si="12"/>
        <v>3.3436948120136589E-3</v>
      </c>
      <c r="F63" s="302">
        <f t="shared" si="12"/>
        <v>3.692409506878584E-3</v>
      </c>
      <c r="G63" s="302">
        <f t="shared" si="12"/>
        <v>3.8636983326287163E-3</v>
      </c>
      <c r="H63" s="302">
        <f t="shared" si="12"/>
        <v>4.2061729684181705E-3</v>
      </c>
      <c r="I63" s="302">
        <f t="shared" si="12"/>
        <v>3.9148553170567863E-3</v>
      </c>
      <c r="J63" s="302">
        <f t="shared" si="12"/>
        <v>3.8078021328608203E-3</v>
      </c>
      <c r="K63" s="302">
        <f t="shared" si="12"/>
        <v>4.6539496610704095E-3</v>
      </c>
      <c r="L63" s="302">
        <f t="shared" si="12"/>
        <v>4.2754765848945402E-3</v>
      </c>
      <c r="M63" s="302">
        <f t="shared" si="12"/>
        <v>4.3835634150425126E-3</v>
      </c>
      <c r="N63" s="302">
        <f t="shared" si="12"/>
        <v>4.4808260309283409E-3</v>
      </c>
      <c r="O63" s="302">
        <f t="shared" si="12"/>
        <v>4.4344048121363229E-3</v>
      </c>
      <c r="P63" s="302">
        <f t="shared" si="12"/>
        <v>5.5647884894076934E-3</v>
      </c>
      <c r="Q63" s="302">
        <f t="shared" si="12"/>
        <v>6.2640125268886727E-3</v>
      </c>
      <c r="R63" s="302">
        <f t="shared" si="12"/>
        <v>5.5699600953824872E-3</v>
      </c>
      <c r="S63" s="302">
        <f t="shared" si="12"/>
        <v>5.9751947455462589E-3</v>
      </c>
      <c r="T63" s="302">
        <f t="shared" si="12"/>
        <v>6.1572144890630403E-3</v>
      </c>
      <c r="U63" s="302">
        <f t="shared" si="12"/>
        <v>6.454161058968874E-3</v>
      </c>
      <c r="V63" s="302">
        <f t="shared" si="12"/>
        <v>5.7460350471575557E-3</v>
      </c>
      <c r="W63" s="302">
        <f t="shared" si="12"/>
        <v>5.6749987142982955E-3</v>
      </c>
      <c r="X63" s="302">
        <f t="shared" si="12"/>
        <v>5.5896448023058827E-3</v>
      </c>
      <c r="Y63" s="302">
        <f t="shared" si="12"/>
        <v>5.5620287988366454E-3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4.9386546728939593E-2</v>
      </c>
      <c r="C65" s="235">
        <f t="shared" si="14"/>
        <v>4.2732111928299316E-2</v>
      </c>
      <c r="D65" s="235">
        <f t="shared" si="14"/>
        <v>3.3063460214330688E-2</v>
      </c>
      <c r="E65" s="235">
        <f t="shared" si="14"/>
        <v>3.0942551790374431E-2</v>
      </c>
      <c r="F65" s="235">
        <f t="shared" si="14"/>
        <v>3.416955757665445E-2</v>
      </c>
      <c r="G65" s="235">
        <f t="shared" si="14"/>
        <v>3.5754664370146155E-2</v>
      </c>
      <c r="H65" s="235">
        <f t="shared" si="14"/>
        <v>3.892392464974178E-2</v>
      </c>
      <c r="I65" s="235">
        <f t="shared" si="14"/>
        <v>3.6228071104043517E-2</v>
      </c>
      <c r="J65" s="235">
        <f t="shared" si="14"/>
        <v>3.5237400937494057E-2</v>
      </c>
      <c r="K65" s="235">
        <f t="shared" si="14"/>
        <v>4.3067650163545607E-2</v>
      </c>
      <c r="L65" s="235">
        <f t="shared" si="14"/>
        <v>3.9565260316614101E-2</v>
      </c>
      <c r="M65" s="235">
        <f t="shared" si="14"/>
        <v>4.0565495842803431E-2</v>
      </c>
      <c r="N65" s="235">
        <f t="shared" si="14"/>
        <v>4.1465564090210891E-2</v>
      </c>
      <c r="O65" s="235">
        <f t="shared" si="14"/>
        <v>4.1035982131509566E-2</v>
      </c>
      <c r="P65" s="235">
        <f t="shared" si="14"/>
        <v>5.1496552680978837E-2</v>
      </c>
      <c r="Q65" s="235">
        <f t="shared" si="14"/>
        <v>5.7967171923827811E-2</v>
      </c>
      <c r="R65" s="235">
        <f t="shared" si="14"/>
        <v>5.1544410722669583E-2</v>
      </c>
      <c r="S65" s="235">
        <f t="shared" si="14"/>
        <v>5.5294452175285114E-2</v>
      </c>
      <c r="T65" s="235">
        <f t="shared" si="14"/>
        <v>5.6978862881789383E-2</v>
      </c>
      <c r="U65" s="235">
        <f t="shared" si="14"/>
        <v>5.9726806439698008E-2</v>
      </c>
      <c r="V65" s="235">
        <f t="shared" si="14"/>
        <v>5.3173808326396038E-2</v>
      </c>
      <c r="W65" s="235">
        <f t="shared" si="14"/>
        <v>5.251643810211646E-2</v>
      </c>
      <c r="X65" s="235">
        <f t="shared" si="14"/>
        <v>5.1726573000538699E-2</v>
      </c>
      <c r="Y65" s="235">
        <f t="shared" si="14"/>
        <v>5.147101450443433E-2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124.16635121602803</v>
      </c>
      <c r="C69" s="322">
        <f t="shared" si="15"/>
        <v>118.81908485023357</v>
      </c>
      <c r="D69" s="322">
        <f t="shared" si="15"/>
        <v>124.76757653104983</v>
      </c>
      <c r="E69" s="322">
        <f t="shared" si="15"/>
        <v>137.51505167952956</v>
      </c>
      <c r="F69" s="322">
        <f t="shared" si="15"/>
        <v>149.60895259320574</v>
      </c>
      <c r="G69" s="322">
        <f t="shared" si="15"/>
        <v>145.53955666894095</v>
      </c>
      <c r="H69" s="322">
        <f t="shared" si="15"/>
        <v>135.15873100424494</v>
      </c>
      <c r="I69" s="322">
        <f t="shared" si="15"/>
        <v>138.86565895518805</v>
      </c>
      <c r="J69" s="322">
        <f t="shared" si="15"/>
        <v>151.5006258169081</v>
      </c>
      <c r="K69" s="322">
        <f t="shared" si="15"/>
        <v>169.74113620264805</v>
      </c>
      <c r="L69" s="322">
        <f t="shared" si="15"/>
        <v>172.65246391315139</v>
      </c>
      <c r="M69" s="322">
        <f t="shared" si="15"/>
        <v>177.03919286140348</v>
      </c>
      <c r="N69" s="322">
        <f t="shared" si="15"/>
        <v>192.15121550228395</v>
      </c>
      <c r="O69" s="322">
        <f t="shared" si="15"/>
        <v>200.40871792545508</v>
      </c>
      <c r="P69" s="322">
        <f t="shared" si="15"/>
        <v>192.49793257338936</v>
      </c>
      <c r="Q69" s="322">
        <f t="shared" si="15"/>
        <v>189.32826560729598</v>
      </c>
      <c r="R69" s="322">
        <f t="shared" si="15"/>
        <v>198.98309626481156</v>
      </c>
      <c r="S69" s="322">
        <f t="shared" si="15"/>
        <v>195.81649866469542</v>
      </c>
      <c r="T69" s="322">
        <f t="shared" si="15"/>
        <v>195.6635436142669</v>
      </c>
      <c r="U69" s="322">
        <f t="shared" si="15"/>
        <v>186.79312230126794</v>
      </c>
      <c r="V69" s="322">
        <f t="shared" si="15"/>
        <v>191.12818539845699</v>
      </c>
      <c r="W69" s="322">
        <f t="shared" si="15"/>
        <v>167.87837833336226</v>
      </c>
      <c r="X69" s="322">
        <f t="shared" si="15"/>
        <v>155.97334992040177</v>
      </c>
      <c r="Y69" s="322">
        <f t="shared" si="15"/>
        <v>162.40565192708951</v>
      </c>
      <c r="DA69" s="95"/>
    </row>
    <row r="70" spans="1:105" ht="12" customHeight="1" x14ac:dyDescent="0.25">
      <c r="A70" s="55" t="s">
        <v>91</v>
      </c>
      <c r="B70" s="334">
        <f>IF(B$6=0,0,B$6/WWP!B$5*1000)</f>
        <v>1.5240910746630936</v>
      </c>
      <c r="C70" s="334">
        <f>IF(C$6=0,0,C$6/WWP!C$5*1000)</f>
        <v>1.2619405658080856</v>
      </c>
      <c r="D70" s="334">
        <f>IF(D$6=0,0,D$6/WWP!D$5*1000)</f>
        <v>1.0252939211311314</v>
      </c>
      <c r="E70" s="334">
        <f>IF(E$6=0,0,E$6/WWP!E$5*1000)</f>
        <v>1.0575592392116566</v>
      </c>
      <c r="F70" s="334">
        <f>IF(F$6=0,0,F$6/WWP!F$5*1000)</f>
        <v>1.2705602933993907</v>
      </c>
      <c r="G70" s="334">
        <f>IF(G$6=0,0,G$6/WWP!G$5*1000)</f>
        <v>1.2933381675966122</v>
      </c>
      <c r="H70" s="334">
        <f>IF(H$6=0,0,H$6/WWP!H$5*1000)</f>
        <v>1.3075523018302426</v>
      </c>
      <c r="I70" s="334">
        <f>IF(I$6=0,0,I$6/WWP!I$5*1000)</f>
        <v>1.250369615629819</v>
      </c>
      <c r="J70" s="334">
        <f>IF(J$6=0,0,J$6/WWP!J$5*1000)</f>
        <v>1.3268341340653544</v>
      </c>
      <c r="K70" s="334">
        <f>IF(K$6=0,0,K$6/WWP!K$5*1000)</f>
        <v>1.8169234175900462</v>
      </c>
      <c r="L70" s="334">
        <f>IF(L$6=0,0,L$6/WWP!L$5*1000)</f>
        <v>1.6977946036055653</v>
      </c>
      <c r="M70" s="334">
        <f>IF(M$6=0,0,M$6/WWP!M$5*1000)</f>
        <v>1.7849438163685782</v>
      </c>
      <c r="N70" s="334">
        <f>IF(N$6=0,0,N$6/WWP!N$5*1000)</f>
        <v>1.9802911870834567</v>
      </c>
      <c r="O70" s="334">
        <f>IF(O$6=0,0,O$6/WWP!O$5*1000)</f>
        <v>2.0439947812742307</v>
      </c>
      <c r="P70" s="334">
        <f>IF(P$6=0,0,P$6/WWP!P$5*1000)</f>
        <v>2.4637836426641031</v>
      </c>
      <c r="Q70" s="334">
        <f>IF(Q$6=0,0,Q$6/WWP!Q$5*1000)</f>
        <v>2.7276956431538784</v>
      </c>
      <c r="R70" s="334">
        <f>IF(R$6=0,0,R$6/WWP!R$5*1000)</f>
        <v>2.5491541834565008</v>
      </c>
      <c r="S70" s="334">
        <f>IF(S$6=0,0,S$6/WWP!S$5*1000)</f>
        <v>2.6910959419988743</v>
      </c>
      <c r="T70" s="334">
        <f>IF(T$6=0,0,T$6/WWP!T$5*1000)</f>
        <v>2.7709075331633177</v>
      </c>
      <c r="U70" s="334">
        <f>IF(U$6=0,0,U$6/WWP!U$5*1000)</f>
        <v>2.7728636608921233</v>
      </c>
      <c r="V70" s="334">
        <f>IF(V$6=0,0,V$6/WWP!V$5*1000)</f>
        <v>2.5259272791380694</v>
      </c>
      <c r="W70" s="334">
        <f>IF(W$6=0,0,W$6/WWP!W$5*1000)</f>
        <v>2.1912320367607228</v>
      </c>
      <c r="X70" s="334">
        <f>IF(X$6=0,0,X$6/WWP!X$5*1000)</f>
        <v>2.005221936765865</v>
      </c>
      <c r="Y70" s="334">
        <f>IF(Y$6=0,0,Y$6/WWP!Y$5*1000)</f>
        <v>2.0776013001583169</v>
      </c>
      <c r="DA70" s="67"/>
    </row>
    <row r="71" spans="1:105" ht="12" customHeight="1" x14ac:dyDescent="0.25">
      <c r="A71" s="173" t="s">
        <v>92</v>
      </c>
      <c r="B71" s="335">
        <f>IF(B$7=0,0,B$7/WWP!B$5*1000)</f>
        <v>1.65662073332945</v>
      </c>
      <c r="C71" s="335">
        <f>IF(C$7=0,0,C$7/WWP!C$5*1000)</f>
        <v>1.3716745280522669</v>
      </c>
      <c r="D71" s="335">
        <f>IF(D$7=0,0,D$7/WWP!D$5*1000)</f>
        <v>1.1144499142729685</v>
      </c>
      <c r="E71" s="335">
        <f>IF(E$7=0,0,E$7/WWP!E$5*1000)</f>
        <v>1.1495209121865835</v>
      </c>
      <c r="F71" s="335">
        <f>IF(F$7=0,0,F$7/WWP!F$5*1000)</f>
        <v>1.381043797173251</v>
      </c>
      <c r="G71" s="335">
        <f>IF(G$7=0,0,G$7/WWP!G$5*1000)</f>
        <v>1.4058023560832755</v>
      </c>
      <c r="H71" s="335">
        <f>IF(H$7=0,0,H$7/WWP!H$5*1000)</f>
        <v>1.4212525019893947</v>
      </c>
      <c r="I71" s="335">
        <f>IF(I$7=0,0,I$7/WWP!I$5*1000)</f>
        <v>1.359097408293281</v>
      </c>
      <c r="J71" s="335">
        <f>IF(J$7=0,0,J$7/WWP!J$5*1000)</f>
        <v>1.4422110152884284</v>
      </c>
      <c r="K71" s="335">
        <f>IF(K$7=0,0,K$7/WWP!K$5*1000)</f>
        <v>1.9749167582500506</v>
      </c>
      <c r="L71" s="335">
        <f>IF(L$7=0,0,L$7/WWP!L$5*1000)</f>
        <v>1.8454289169625711</v>
      </c>
      <c r="M71" s="335">
        <f>IF(M$7=0,0,M$7/WWP!M$5*1000)</f>
        <v>1.94015632213976</v>
      </c>
      <c r="N71" s="335">
        <f>IF(N$7=0,0,N$7/WWP!N$5*1000)</f>
        <v>2.1524904207428883</v>
      </c>
      <c r="O71" s="335">
        <f>IF(O$7=0,0,O$7/WWP!O$5*1000)</f>
        <v>2.221733457906772</v>
      </c>
      <c r="P71" s="335">
        <f>IF(P$7=0,0,P$7/WWP!P$5*1000)</f>
        <v>2.6780256985479376</v>
      </c>
      <c r="Q71" s="335">
        <f>IF(Q$7=0,0,Q$7/WWP!Q$5*1000)</f>
        <v>2.9648865686455204</v>
      </c>
      <c r="R71" s="335">
        <f>IF(R$7=0,0,R$7/WWP!R$5*1000)</f>
        <v>2.7708197646266304</v>
      </c>
      <c r="S71" s="335">
        <f>IF(S$7=0,0,S$7/WWP!S$5*1000)</f>
        <v>2.9251042847813862</v>
      </c>
      <c r="T71" s="335">
        <f>IF(T$7=0,0,T$7/WWP!T$5*1000)</f>
        <v>3.0118560143079551</v>
      </c>
      <c r="U71" s="335">
        <f>IF(U$7=0,0,U$7/WWP!U$5*1000)</f>
        <v>3.0139822401001357</v>
      </c>
      <c r="V71" s="335">
        <f>IF(V$7=0,0,V$7/WWP!V$5*1000)</f>
        <v>2.7455731294979016</v>
      </c>
      <c r="W71" s="335">
        <f>IF(W$7=0,0,W$7/WWP!W$5*1000)</f>
        <v>2.3817739530007858</v>
      </c>
      <c r="X71" s="335">
        <f>IF(X$7=0,0,X$7/WWP!X$5*1000)</f>
        <v>2.1795890617020275</v>
      </c>
      <c r="Y71" s="335">
        <f>IF(Y$7=0,0,Y$7/WWP!Y$5*1000)</f>
        <v>2.2582622827807795</v>
      </c>
      <c r="DA71" s="177"/>
    </row>
    <row r="72" spans="1:105" ht="12" customHeight="1" x14ac:dyDescent="0.25">
      <c r="A72" s="173" t="s">
        <v>93</v>
      </c>
      <c r="B72" s="335">
        <f>IF(B$8=0,0,B$8/WWP!B$5*1000)</f>
        <v>4.1084194186570349</v>
      </c>
      <c r="C72" s="335">
        <f>IF(C$8=0,0,C$8/WWP!C$5*1000)</f>
        <v>3.4017528295696207</v>
      </c>
      <c r="D72" s="335">
        <f>IF(D$8=0,0,D$8/WWP!D$5*1000)</f>
        <v>2.7638357873969626</v>
      </c>
      <c r="E72" s="335">
        <f>IF(E$8=0,0,E$8/WWP!E$5*1000)</f>
        <v>2.8508118622227268</v>
      </c>
      <c r="F72" s="335">
        <f>IF(F$8=0,0,F$8/WWP!F$5*1000)</f>
        <v>3.4249886169896624</v>
      </c>
      <c r="G72" s="335">
        <f>IF(G$8=0,0,G$8/WWP!G$5*1000)</f>
        <v>3.4863898430865197</v>
      </c>
      <c r="H72" s="335">
        <f>IF(H$8=0,0,H$8/WWP!H$5*1000)</f>
        <v>3.5247062049336981</v>
      </c>
      <c r="I72" s="335">
        <f>IF(I$8=0,0,I$8/WWP!I$5*1000)</f>
        <v>3.3705615725673361</v>
      </c>
      <c r="J72" s="335">
        <f>IF(J$8=0,0,J$8/WWP!J$5*1000)</f>
        <v>3.5766833179153026</v>
      </c>
      <c r="K72" s="335">
        <f>IF(K$8=0,0,K$8/WWP!K$5*1000)</f>
        <v>4.8977935604601246</v>
      </c>
      <c r="L72" s="335">
        <f>IF(L$8=0,0,L$8/WWP!L$5*1000)</f>
        <v>4.5766637140671778</v>
      </c>
      <c r="M72" s="335">
        <f>IF(M$8=0,0,M$8/WWP!M$5*1000)</f>
        <v>4.8115876789066032</v>
      </c>
      <c r="N72" s="335">
        <f>IF(N$8=0,0,N$8/WWP!N$5*1000)</f>
        <v>5.338176243442363</v>
      </c>
      <c r="O72" s="335">
        <f>IF(O$8=0,0,O$8/WWP!O$5*1000)</f>
        <v>5.5098989756087953</v>
      </c>
      <c r="P72" s="335">
        <f>IF(P$8=0,0,P$8/WWP!P$5*1000)</f>
        <v>6.6415037323988857</v>
      </c>
      <c r="Q72" s="335">
        <f>IF(Q$8=0,0,Q$8/WWP!Q$5*1000)</f>
        <v>7.3529186902408874</v>
      </c>
      <c r="R72" s="335">
        <f>IF(R$8=0,0,R$8/WWP!R$5*1000)</f>
        <v>6.8716330162740444</v>
      </c>
      <c r="S72" s="335">
        <f>IF(S$8=0,0,S$8/WWP!S$5*1000)</f>
        <v>7.2542586262578332</v>
      </c>
      <c r="T72" s="335">
        <f>IF(T$8=0,0,T$8/WWP!T$5*1000)</f>
        <v>7.4694029154837267</v>
      </c>
      <c r="U72" s="335">
        <f>IF(U$8=0,0,U$8/WWP!U$5*1000)</f>
        <v>7.4746759554483333</v>
      </c>
      <c r="V72" s="335">
        <f>IF(V$8=0,0,V$8/WWP!V$5*1000)</f>
        <v>6.8090213611547981</v>
      </c>
      <c r="W72" s="335">
        <f>IF(W$8=0,0,W$8/WWP!W$5*1000)</f>
        <v>5.906799403441946</v>
      </c>
      <c r="X72" s="335">
        <f>IF(X$8=0,0,X$8/WWP!X$5*1000)</f>
        <v>5.4053808730210289</v>
      </c>
      <c r="Y72" s="335">
        <f>IF(Y$8=0,0,Y$8/WWP!Y$5*1000)</f>
        <v>5.6004904612963333</v>
      </c>
      <c r="DA72" s="177"/>
    </row>
    <row r="73" spans="1:105" ht="12" customHeight="1" x14ac:dyDescent="0.25">
      <c r="A73" s="173" t="s">
        <v>94</v>
      </c>
      <c r="B73" s="335">
        <f>IF(B$9=0,0,B$9/WWP!B$5*1000)</f>
        <v>12.590317573303821</v>
      </c>
      <c r="C73" s="335">
        <f>IF(C$9=0,0,C$9/WWP!C$5*1000)</f>
        <v>10.424726413197231</v>
      </c>
      <c r="D73" s="335">
        <f>IF(D$9=0,0,D$9/WWP!D$5*1000)</f>
        <v>8.4698193484745641</v>
      </c>
      <c r="E73" s="335">
        <f>IF(E$9=0,0,E$9/WWP!E$5*1000)</f>
        <v>8.7363589326180353</v>
      </c>
      <c r="F73" s="335">
        <f>IF(F$9=0,0,F$9/WWP!F$5*1000)</f>
        <v>10.495932858516705</v>
      </c>
      <c r="G73" s="335">
        <f>IF(G$9=0,0,G$9/WWP!G$5*1000)</f>
        <v>10.684097906232891</v>
      </c>
      <c r="H73" s="335">
        <f>IF(H$9=0,0,H$9/WWP!H$5*1000)</f>
        <v>10.801519015119396</v>
      </c>
      <c r="I73" s="335">
        <f>IF(I$9=0,0,I$9/WWP!I$5*1000)</f>
        <v>10.329140303028929</v>
      </c>
      <c r="J73" s="335">
        <f>IF(J$9=0,0,J$9/WWP!J$5*1000)</f>
        <v>10.960803716192057</v>
      </c>
      <c r="K73" s="335">
        <f>IF(K$9=0,0,K$9/WWP!K$5*1000)</f>
        <v>15.009367362700381</v>
      </c>
      <c r="L73" s="335">
        <f>IF(L$9=0,0,L$9/WWP!L$5*1000)</f>
        <v>14.025259768915539</v>
      </c>
      <c r="M73" s="335">
        <f>IF(M$9=0,0,M$9/WWP!M$5*1000)</f>
        <v>14.74518804826217</v>
      </c>
      <c r="N73" s="335">
        <f>IF(N$9=0,0,N$9/WWP!N$5*1000)</f>
        <v>16.358927197645947</v>
      </c>
      <c r="O73" s="335">
        <f>IF(O$9=0,0,O$9/WWP!O$5*1000)</f>
        <v>16.885174280091466</v>
      </c>
      <c r="P73" s="335">
        <f>IF(P$9=0,0,P$9/WWP!P$5*1000)</f>
        <v>20.352995308964328</v>
      </c>
      <c r="Q73" s="335">
        <f>IF(Q$9=0,0,Q$9/WWP!Q$5*1000)</f>
        <v>22.533137921705961</v>
      </c>
      <c r="R73" s="335">
        <f>IF(R$9=0,0,R$9/WWP!R$5*1000)</f>
        <v>21.058230211162392</v>
      </c>
      <c r="S73" s="335">
        <f>IF(S$9=0,0,S$9/WWP!S$5*1000)</f>
        <v>22.230792564338529</v>
      </c>
      <c r="T73" s="335">
        <f>IF(T$9=0,0,T$9/WWP!T$5*1000)</f>
        <v>22.89010570874045</v>
      </c>
      <c r="U73" s="335">
        <f>IF(U$9=0,0,U$9/WWP!U$5*1000)</f>
        <v>22.906265024761026</v>
      </c>
      <c r="V73" s="335">
        <f>IF(V$9=0,0,V$9/WWP!V$5*1000)</f>
        <v>20.866355784184051</v>
      </c>
      <c r="W73" s="335">
        <f>IF(W$9=0,0,W$9/WWP!W$5*1000)</f>
        <v>18.101482042805955</v>
      </c>
      <c r="X73" s="335">
        <f>IF(X$9=0,0,X$9/WWP!X$5*1000)</f>
        <v>16.564876868935411</v>
      </c>
      <c r="Y73" s="335">
        <f>IF(Y$9=0,0,Y$9/WWP!Y$5*1000)</f>
        <v>17.162793349133924</v>
      </c>
      <c r="DA73" s="177"/>
    </row>
    <row r="74" spans="1:105" ht="12" customHeight="1" x14ac:dyDescent="0.25">
      <c r="A74" s="56" t="s">
        <v>95</v>
      </c>
      <c r="B74" s="336">
        <f>IF(B$10=0,0,B$10/WWP!B$5*1000)</f>
        <v>2.62279722473557</v>
      </c>
      <c r="C74" s="336">
        <f>IF(C$10=0,0,C$10/WWP!C$5*1000)</f>
        <v>2.3206258330252489</v>
      </c>
      <c r="D74" s="336">
        <f>IF(D$10=0,0,D$10/WWP!D$5*1000)</f>
        <v>2.3493464968427125</v>
      </c>
      <c r="E74" s="336">
        <f>IF(E$10=0,0,E$10/WWP!E$5*1000)</f>
        <v>2.5737843150757844</v>
      </c>
      <c r="F74" s="336">
        <f>IF(F$10=0,0,F$10/WWP!F$5*1000)</f>
        <v>2.8447662441439308</v>
      </c>
      <c r="G74" s="336">
        <f>IF(G$10=0,0,G$10/WWP!G$5*1000)</f>
        <v>2.8242482712002674</v>
      </c>
      <c r="H74" s="336">
        <f>IF(H$10=0,0,H$10/WWP!H$5*1000)</f>
        <v>2.6091445021841024</v>
      </c>
      <c r="I74" s="336">
        <f>IF(I$10=0,0,I$10/WWP!I$5*1000)</f>
        <v>2.6945983479741615</v>
      </c>
      <c r="J74" s="336">
        <f>IF(J$10=0,0,J$10/WWP!J$5*1000)</f>
        <v>2.9665306793802921</v>
      </c>
      <c r="K74" s="336">
        <f>IF(K$10=0,0,K$10/WWP!K$5*1000)</f>
        <v>3.3272057691465404</v>
      </c>
      <c r="L74" s="336">
        <f>IF(L$10=0,0,L$10/WWP!L$5*1000)</f>
        <v>3.3103338626778225</v>
      </c>
      <c r="M74" s="336">
        <f>IF(M$10=0,0,M$10/WWP!M$5*1000)</f>
        <v>3.3396367695499172</v>
      </c>
      <c r="N74" s="336">
        <f>IF(N$10=0,0,N$10/WWP!N$5*1000)</f>
        <v>3.5007228421479826</v>
      </c>
      <c r="O74" s="336">
        <f>IF(O$10=0,0,O$10/WWP!O$5*1000)</f>
        <v>3.6352549371797185</v>
      </c>
      <c r="P74" s="336">
        <f>IF(P$10=0,0,P$10/WWP!P$5*1000)</f>
        <v>4.1897425578714227</v>
      </c>
      <c r="Q74" s="336">
        <f>IF(Q$10=0,0,Q$10/WWP!Q$5*1000)</f>
        <v>4.6875181022017367</v>
      </c>
      <c r="R74" s="336">
        <f>IF(R$10=0,0,R$10/WWP!R$5*1000)</f>
        <v>4.3032413653230215</v>
      </c>
      <c r="S74" s="336">
        <f>IF(S$10=0,0,S$10/WWP!S$5*1000)</f>
        <v>4.4779503877336397</v>
      </c>
      <c r="T74" s="336">
        <f>IF(T$10=0,0,T$10/WWP!T$5*1000)</f>
        <v>4.6788713375695012</v>
      </c>
      <c r="U74" s="336">
        <f>IF(U$10=0,0,U$10/WWP!U$5*1000)</f>
        <v>4.7400711962690298</v>
      </c>
      <c r="V74" s="336">
        <f>IF(V$10=0,0,V$10/WWP!V$5*1000)</f>
        <v>4.3673063323511698</v>
      </c>
      <c r="W74" s="336">
        <f>IF(W$10=0,0,W$10/WWP!W$5*1000)</f>
        <v>3.849685831571513</v>
      </c>
      <c r="X74" s="336">
        <f>IF(X$10=0,0,X$10/WWP!X$5*1000)</f>
        <v>3.5742403099604765</v>
      </c>
      <c r="Y74" s="336">
        <f>IF(Y$10=0,0,Y$10/WWP!Y$5*1000)</f>
        <v>3.7215120155082313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74.351214693390332</v>
      </c>
      <c r="C75" s="349">
        <f>IF(C$16=0,0,C$16/WWP!C$5*1000)</f>
        <v>75.311294347763933</v>
      </c>
      <c r="D75" s="349">
        <f>IF(D$16=0,0,D$16/WWP!D$5*1000)</f>
        <v>84.95977212935837</v>
      </c>
      <c r="E75" s="349">
        <f>IF(E$16=0,0,E$16/WWP!E$5*1000)</f>
        <v>95.108845587226497</v>
      </c>
      <c r="F75" s="349">
        <f>IF(F$16=0,0,F$16/WWP!F$5*1000)</f>
        <v>100.99195236228914</v>
      </c>
      <c r="G75" s="349">
        <f>IF(G$16=0,0,G$16/WWP!G$5*1000)</f>
        <v>96.97250131176358</v>
      </c>
      <c r="H75" s="349">
        <f>IF(H$16=0,0,H$16/WWP!H$5*1000)</f>
        <v>88.0937181597223</v>
      </c>
      <c r="I75" s="349">
        <f>IF(I$16=0,0,I$16/WWP!I$5*1000)</f>
        <v>92.224040838848794</v>
      </c>
      <c r="J75" s="349">
        <f>IF(J$16=0,0,J$16/WWP!J$5*1000)</f>
        <v>101.25421661898801</v>
      </c>
      <c r="K75" s="349">
        <f>IF(K$16=0,0,K$16/WWP!K$5*1000)</f>
        <v>107.33236393543933</v>
      </c>
      <c r="L75" s="349">
        <f>IF(L$16=0,0,L$16/WWP!L$5*1000)</f>
        <v>112.12344028787766</v>
      </c>
      <c r="M75" s="349">
        <f>IF(M$16=0,0,M$16/WWP!M$5*1000)</f>
        <v>114.51406689600941</v>
      </c>
      <c r="N75" s="349">
        <f>IF(N$16=0,0,N$16/WWP!N$5*1000)</f>
        <v>124.78862098016384</v>
      </c>
      <c r="O75" s="349">
        <f>IF(O$16=0,0,O$16/WWP!O$5*1000)</f>
        <v>130.46524727996555</v>
      </c>
      <c r="P75" s="349">
        <f>IF(P$16=0,0,P$16/WWP!P$5*1000)</f>
        <v>114.77809522152477</v>
      </c>
      <c r="Q75" s="349">
        <f>IF(Q$16=0,0,Q$16/WWP!Q$5*1000)</f>
        <v>107.55661046578589</v>
      </c>
      <c r="R75" s="349">
        <f>IF(R$16=0,0,R$16/WWP!R$5*1000)</f>
        <v>118.36493011289268</v>
      </c>
      <c r="S75" s="349">
        <f>IF(S$16=0,0,S$16/WWP!S$5*1000)</f>
        <v>112.35851464394851</v>
      </c>
      <c r="T75" s="349">
        <f>IF(T$16=0,0,T$16/WWP!T$5*1000)</f>
        <v>110.60831342239813</v>
      </c>
      <c r="U75" s="349">
        <f>IF(U$16=0,0,U$16/WWP!U$5*1000)</f>
        <v>103.2091815932291</v>
      </c>
      <c r="V75" s="349">
        <f>IF(V$16=0,0,V$16/WWP!V$5*1000)</f>
        <v>112.42622021586567</v>
      </c>
      <c r="W75" s="349">
        <f>IF(W$16=0,0,W$16/WWP!W$5*1000)</f>
        <v>99.077929073646843</v>
      </c>
      <c r="X75" s="349">
        <f>IF(X$16=0,0,X$16/WWP!X$5*1000)</f>
        <v>92.524208805550089</v>
      </c>
      <c r="Y75" s="349">
        <f>IF(Y$16=0,0,Y$16/WWP!Y$5*1000)</f>
        <v>96.898626685812403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7.7529850319818268</v>
      </c>
      <c r="C76" s="349">
        <f>IF(C$27=0,0,C$27/WWP!C$5*1000)</f>
        <v>6.4194367912846113</v>
      </c>
      <c r="D76" s="349">
        <f>IF(D$27=0,0,D$27/WWP!D$5*1000)</f>
        <v>5.2156255987974953</v>
      </c>
      <c r="E76" s="349">
        <f>IF(E$27=0,0,E$27/WWP!E$5*1000)</f>
        <v>5.3797578690332113</v>
      </c>
      <c r="F76" s="349">
        <f>IF(F$27=0,0,F$27/WWP!F$5*1000)</f>
        <v>6.4632849707708138</v>
      </c>
      <c r="G76" s="349">
        <f>IF(G$27=0,0,G$27/WWP!G$5*1000)</f>
        <v>6.5791550264697269</v>
      </c>
      <c r="H76" s="349">
        <f>IF(H$27=0,0,H$27/WWP!H$5*1000)</f>
        <v>6.6514617093103672</v>
      </c>
      <c r="I76" s="349">
        <f>IF(I$27=0,0,I$27/WWP!I$5*1000)</f>
        <v>6.3605758708125579</v>
      </c>
      <c r="J76" s="349">
        <f>IF(J$27=0,0,J$27/WWP!J$5*1000)</f>
        <v>6.7495475515498482</v>
      </c>
      <c r="K76" s="349">
        <f>IF(K$27=0,0,K$27/WWP!K$5*1000)</f>
        <v>9.2426104286102362</v>
      </c>
      <c r="L76" s="349">
        <f>IF(L$27=0,0,L$27/WWP!L$5*1000)</f>
        <v>8.6366073313848357</v>
      </c>
      <c r="M76" s="349">
        <f>IF(M$27=0,0,M$27/WWP!M$5*1000)</f>
        <v>9.0799315876140785</v>
      </c>
      <c r="N76" s="349">
        <f>IF(N$27=0,0,N$27/WWP!N$5*1000)</f>
        <v>10.073655169076719</v>
      </c>
      <c r="O76" s="349">
        <f>IF(O$27=0,0,O$27/WWP!O$5*1000)</f>
        <v>10.397712583003697</v>
      </c>
      <c r="P76" s="349">
        <f>IF(P$27=0,0,P$27/WWP!P$5*1000)</f>
        <v>12.533160269204354</v>
      </c>
      <c r="Q76" s="349">
        <f>IF(Q$27=0,0,Q$27/WWP!Q$5*1000)</f>
        <v>13.875669141261037</v>
      </c>
      <c r="R76" s="349">
        <f>IF(R$27=0,0,R$27/WWP!R$5*1000)</f>
        <v>12.967436498452637</v>
      </c>
      <c r="S76" s="349">
        <f>IF(S$27=0,0,S$27/WWP!S$5*1000)</f>
        <v>13.689488052776884</v>
      </c>
      <c r="T76" s="349">
        <f>IF(T$27=0,0,T$27/WWP!T$5*1000)</f>
        <v>14.095486146961234</v>
      </c>
      <c r="U76" s="349">
        <f>IF(U$27=0,0,U$27/WWP!U$5*1000)</f>
        <v>14.105436883668634</v>
      </c>
      <c r="V76" s="349">
        <f>IF(V$27=0,0,V$27/WWP!V$5*1000)</f>
        <v>12.849282246050183</v>
      </c>
      <c r="W76" s="349">
        <f>IF(W$27=0,0,W$27/WWP!W$5*1000)</f>
        <v>11.146702100043676</v>
      </c>
      <c r="X76" s="349">
        <f>IF(X$27=0,0,X$27/WWP!X$5*1000)</f>
        <v>10.20047680876549</v>
      </c>
      <c r="Y76" s="349">
        <f>IF(Y$27=0,0,Y$27/WWP!Y$5*1000)</f>
        <v>10.56866748341405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13.427758159474603</v>
      </c>
      <c r="C77" s="349">
        <f>IF(C$28=0,0,C$28/WWP!C$5*1000)</f>
        <v>13.230243108494298</v>
      </c>
      <c r="D77" s="349">
        <f>IF(D$28=0,0,D$28/WWP!D$5*1000)</f>
        <v>14.74418553210281</v>
      </c>
      <c r="E77" s="349">
        <f>IF(E$28=0,0,E$28/WWP!E$5*1000)</f>
        <v>16.403346353405198</v>
      </c>
      <c r="F77" s="349">
        <f>IF(F$28=0,0,F$28/WWP!F$5*1000)</f>
        <v>17.62435173030633</v>
      </c>
      <c r="G77" s="349">
        <f>IF(G$28=0,0,G$28/WWP!G$5*1000)</f>
        <v>17.090305785230235</v>
      </c>
      <c r="H77" s="349">
        <f>IF(H$28=0,0,H$28/WWP!H$5*1000)</f>
        <v>15.488468347791514</v>
      </c>
      <c r="I77" s="349">
        <f>IF(I$28=0,0,I$28/WWP!I$5*1000)</f>
        <v>16.246440031494771</v>
      </c>
      <c r="J77" s="349">
        <f>IF(J$28=0,0,J$28/WWP!J$5*1000)</f>
        <v>17.885310489337147</v>
      </c>
      <c r="K77" s="349">
        <f>IF(K$28=0,0,K$28/WWP!K$5*1000)</f>
        <v>18.82960309811293</v>
      </c>
      <c r="L77" s="349">
        <f>IF(L$28=0,0,L$28/WWP!L$5*1000)</f>
        <v>19.605895748631568</v>
      </c>
      <c r="M77" s="349">
        <f>IF(M$28=0,0,M$28/WWP!M$5*1000)</f>
        <v>19.641999100520415</v>
      </c>
      <c r="N77" s="349">
        <f>IF(N$28=0,0,N$28/WWP!N$5*1000)</f>
        <v>19.990672920558872</v>
      </c>
      <c r="O77" s="349">
        <f>IF(O$28=0,0,O$28/WWP!O$5*1000)</f>
        <v>21.02573306263713</v>
      </c>
      <c r="P77" s="349">
        <f>IF(P$28=0,0,P$28/WWP!P$5*1000)</f>
        <v>18.947646216468502</v>
      </c>
      <c r="Q77" s="349">
        <f>IF(Q$28=0,0,Q$28/WWP!Q$5*1000)</f>
        <v>16.655004951802827</v>
      </c>
      <c r="R77" s="349">
        <f>IF(R$28=0,0,R$28/WWP!R$5*1000)</f>
        <v>19.841184671881713</v>
      </c>
      <c r="S77" s="349">
        <f>IF(S$28=0,0,S$28/WWP!S$5*1000)</f>
        <v>19.361728142312998</v>
      </c>
      <c r="T77" s="349">
        <f>IF(T$28=0,0,T$28/WWP!T$5*1000)</f>
        <v>18.989914313080249</v>
      </c>
      <c r="U77" s="349">
        <f>IF(U$28=0,0,U$28/WWP!U$5*1000)</f>
        <v>17.414089086944905</v>
      </c>
      <c r="V77" s="349">
        <f>IF(V$28=0,0,V$28/WWP!V$5*1000)</f>
        <v>18.375485554065701</v>
      </c>
      <c r="W77" s="349">
        <f>IF(W$28=0,0,W$28/WWP!W$5*1000)</f>
        <v>16.406399427663114</v>
      </c>
      <c r="X77" s="349">
        <f>IF(X$28=0,0,X$28/WWP!X$5*1000)</f>
        <v>15.45138838490516</v>
      </c>
      <c r="Y77" s="349">
        <f>IF(Y$28=0,0,Y$28/WWP!Y$5*1000)</f>
        <v>15.75851468304414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6.1321473064922953</v>
      </c>
      <c r="C78" s="337">
        <f>IF(C$48=0,0,C$48/WWP!C$5*1000)</f>
        <v>5.0773904330382749</v>
      </c>
      <c r="D78" s="337">
        <f>IF(D$48=0,0,D$48/WWP!D$5*1000)</f>
        <v>4.1252478026728241</v>
      </c>
      <c r="E78" s="337">
        <f>IF(E$48=0,0,E$48/WWP!E$5*1000)</f>
        <v>4.2550666085498605</v>
      </c>
      <c r="F78" s="337">
        <f>IF(F$48=0,0,F$48/WWP!F$5*1000)</f>
        <v>5.1120717196165106</v>
      </c>
      <c r="G78" s="337">
        <f>IF(G$48=0,0,G$48/WWP!G$5*1000)</f>
        <v>5.2037180012778528</v>
      </c>
      <c r="H78" s="337">
        <f>IF(H$48=0,0,H$48/WWP!H$5*1000)</f>
        <v>5.2609082613639462</v>
      </c>
      <c r="I78" s="337">
        <f>IF(I$48=0,0,I$48/WWP!I$5*1000)</f>
        <v>5.0308349665384107</v>
      </c>
      <c r="J78" s="337">
        <f>IF(J$48=0,0,J$48/WWP!J$5*1000)</f>
        <v>5.3384882941916496</v>
      </c>
      <c r="K78" s="337">
        <f>IF(K$48=0,0,K$48/WWP!K$5*1000)</f>
        <v>7.3103518723383925</v>
      </c>
      <c r="L78" s="337">
        <f>IF(L$48=0,0,L$48/WWP!L$5*1000)</f>
        <v>6.8310396790286569</v>
      </c>
      <c r="M78" s="337">
        <f>IF(M$48=0,0,M$48/WWP!M$5*1000)</f>
        <v>7.1816826420325386</v>
      </c>
      <c r="N78" s="337">
        <f>IF(N$48=0,0,N$48/WWP!N$5*1000)</f>
        <v>7.9676585414218799</v>
      </c>
      <c r="O78" s="337">
        <f>IF(O$48=0,0,O$48/WWP!O$5*1000)</f>
        <v>8.2239685677877148</v>
      </c>
      <c r="P78" s="337">
        <f>IF(P$48=0,0,P$48/WWP!P$5*1000)</f>
        <v>9.9129799257450557</v>
      </c>
      <c r="Q78" s="337">
        <f>IF(Q$48=0,0,Q$48/WWP!Q$5*1000)</f>
        <v>10.974824122498262</v>
      </c>
      <c r="R78" s="337">
        <f>IF(R$48=0,0,R$48/WWP!R$5*1000)</f>
        <v>10.256466440741946</v>
      </c>
      <c r="S78" s="337">
        <f>IF(S$48=0,0,S$48/WWP!S$5*1000)</f>
        <v>10.827566020546779</v>
      </c>
      <c r="T78" s="337">
        <f>IF(T$48=0,0,T$48/WWP!T$5*1000)</f>
        <v>11.148686222562327</v>
      </c>
      <c r="U78" s="337">
        <f>IF(U$48=0,0,U$48/WWP!U$5*1000)</f>
        <v>11.156556659954669</v>
      </c>
      <c r="V78" s="337">
        <f>IF(V$48=0,0,V$48/WWP!V$5*1000)</f>
        <v>10.163013496149437</v>
      </c>
      <c r="W78" s="337">
        <f>IF(W$48=0,0,W$48/WWP!W$5*1000)</f>
        <v>8.8163744644277102</v>
      </c>
      <c r="X78" s="337">
        <f>IF(X$48=0,0,X$48/WWP!X$5*1000)</f>
        <v>8.0679668707962335</v>
      </c>
      <c r="Y78" s="337">
        <f>IF(Y$48=0,0,Y$48/WWP!Y$5*1000)</f>
        <v>8.3591836659413357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15.32929331178272</v>
      </c>
      <c r="C5" s="223">
        <v>20.103132149091351</v>
      </c>
      <c r="D5" s="223">
        <v>38.287936509700216</v>
      </c>
      <c r="E5" s="223">
        <v>44.053808228426377</v>
      </c>
      <c r="F5" s="223">
        <v>47.048881162790849</v>
      </c>
      <c r="G5" s="223">
        <v>49.623908085266457</v>
      </c>
      <c r="H5" s="223">
        <v>47.458756336529433</v>
      </c>
      <c r="I5" s="223">
        <v>52.829267324540361</v>
      </c>
      <c r="J5" s="223">
        <v>51.157893364357172</v>
      </c>
      <c r="K5" s="223">
        <v>33.920556117513087</v>
      </c>
      <c r="L5" s="223">
        <v>39.553861824012998</v>
      </c>
      <c r="M5" s="223">
        <v>33.391791896612041</v>
      </c>
      <c r="N5" s="223">
        <v>40.443843481767303</v>
      </c>
      <c r="O5" s="223">
        <v>39.015107305001308</v>
      </c>
      <c r="P5" s="223">
        <v>35.853626032100237</v>
      </c>
      <c r="Q5" s="223">
        <v>36.570475762985268</v>
      </c>
      <c r="R5" s="223">
        <v>44.031121038490383</v>
      </c>
      <c r="S5" s="223">
        <v>41.12130210118427</v>
      </c>
      <c r="T5" s="223">
        <v>38.945204858712337</v>
      </c>
      <c r="U5" s="223">
        <v>38.552897483033917</v>
      </c>
      <c r="V5" s="223">
        <v>44.274036750565507</v>
      </c>
      <c r="W5" s="223">
        <v>47.705082488184487</v>
      </c>
      <c r="X5" s="223">
        <v>44.54952498466443</v>
      </c>
      <c r="Y5" s="223">
        <v>43.74218301840655</v>
      </c>
      <c r="DA5" s="89" t="s">
        <v>2938</v>
      </c>
    </row>
    <row r="6" spans="1:105" ht="12" customHeight="1" x14ac:dyDescent="0.25">
      <c r="A6" s="55" t="s">
        <v>91</v>
      </c>
      <c r="B6" s="259">
        <v>0.20034506759761411</v>
      </c>
      <c r="C6" s="259">
        <v>0.23132737095381761</v>
      </c>
      <c r="D6" s="259">
        <v>0.3442950011110763</v>
      </c>
      <c r="E6" s="259">
        <v>0.37242178934555648</v>
      </c>
      <c r="F6" s="259">
        <v>0.43614596669323158</v>
      </c>
      <c r="G6" s="259">
        <v>0.47732130441596138</v>
      </c>
      <c r="H6" s="259">
        <v>0.49472957360250769</v>
      </c>
      <c r="I6" s="259">
        <v>0.51287437035370098</v>
      </c>
      <c r="J6" s="259">
        <v>0.48345602838288371</v>
      </c>
      <c r="K6" s="259">
        <v>0.3935106718367139</v>
      </c>
      <c r="L6" s="259">
        <v>0.42238497873790148</v>
      </c>
      <c r="M6" s="259">
        <v>0.36796180867849898</v>
      </c>
      <c r="N6" s="259">
        <v>0.45512685898392258</v>
      </c>
      <c r="O6" s="259">
        <v>0.43258586161859669</v>
      </c>
      <c r="P6" s="259">
        <v>0.4913818553118745</v>
      </c>
      <c r="Q6" s="259">
        <v>0.55962289039817459</v>
      </c>
      <c r="R6" s="259">
        <v>0.60316543327129957</v>
      </c>
      <c r="S6" s="259">
        <v>0.60156611374340074</v>
      </c>
      <c r="T6" s="259">
        <v>0.5858162158623067</v>
      </c>
      <c r="U6" s="259">
        <v>0.60746275868170163</v>
      </c>
      <c r="V6" s="259">
        <v>0.62871949168721653</v>
      </c>
      <c r="W6" s="259">
        <v>0.66770177782199702</v>
      </c>
      <c r="X6" s="259">
        <v>0.61358865305985122</v>
      </c>
      <c r="Y6" s="259">
        <v>0.60194216816424306</v>
      </c>
      <c r="DA6" s="67" t="s">
        <v>2939</v>
      </c>
    </row>
    <row r="7" spans="1:105" ht="12" customHeight="1" x14ac:dyDescent="0.25">
      <c r="A7" s="173" t="s">
        <v>92</v>
      </c>
      <c r="B7" s="224">
        <v>5.6495710062482801E-2</v>
      </c>
      <c r="C7" s="224">
        <v>6.5232472332046154E-2</v>
      </c>
      <c r="D7" s="224">
        <v>9.7088442415765225E-2</v>
      </c>
      <c r="E7" s="224">
        <v>0.1050199722115254</v>
      </c>
      <c r="F7" s="224">
        <v>0.12298968162626001</v>
      </c>
      <c r="G7" s="224">
        <v>0.1346007982342331</v>
      </c>
      <c r="H7" s="224">
        <v>0.13950979120544049</v>
      </c>
      <c r="I7" s="224">
        <v>0.1446264790714826</v>
      </c>
      <c r="J7" s="224">
        <v>0.1363307414302628</v>
      </c>
      <c r="K7" s="224">
        <v>0.1109668687588122</v>
      </c>
      <c r="L7" s="224">
        <v>0.11910919285246541</v>
      </c>
      <c r="M7" s="224">
        <v>0.10376229325954631</v>
      </c>
      <c r="N7" s="224">
        <v>0.12834214176136971</v>
      </c>
      <c r="O7" s="224">
        <v>0.12198576040923</v>
      </c>
      <c r="P7" s="224">
        <v>0.13856576136639129</v>
      </c>
      <c r="Q7" s="224">
        <v>0.15780918861333809</v>
      </c>
      <c r="R7" s="224">
        <v>0.17008783818051409</v>
      </c>
      <c r="S7" s="224">
        <v>0.1696368428381835</v>
      </c>
      <c r="T7" s="224">
        <v>0.16519549733927091</v>
      </c>
      <c r="U7" s="224">
        <v>0.17129964964830549</v>
      </c>
      <c r="V7" s="224">
        <v>0.17729387870098759</v>
      </c>
      <c r="W7" s="224">
        <v>0.18828657226440779</v>
      </c>
      <c r="X7" s="224">
        <v>0.17302710297077231</v>
      </c>
      <c r="Y7" s="224">
        <v>0.16974288718348421</v>
      </c>
      <c r="DA7" s="177" t="s">
        <v>2940</v>
      </c>
    </row>
    <row r="8" spans="1:105" ht="12" customHeight="1" x14ac:dyDescent="0.25">
      <c r="A8" s="173" t="s">
        <v>93</v>
      </c>
      <c r="B8" s="224">
        <v>0.76642047296656968</v>
      </c>
      <c r="C8" s="224">
        <v>0.88494333892275623</v>
      </c>
      <c r="D8" s="224">
        <v>1.3171012431489439</v>
      </c>
      <c r="E8" s="224">
        <v>1.42470033006531</v>
      </c>
      <c r="F8" s="224">
        <v>1.668477303104162</v>
      </c>
      <c r="G8" s="224">
        <v>1.8259936432388491</v>
      </c>
      <c r="H8" s="224">
        <v>1.892589013234578</v>
      </c>
      <c r="I8" s="224">
        <v>1.962001970961406</v>
      </c>
      <c r="J8" s="224">
        <v>1.8494620425392581</v>
      </c>
      <c r="K8" s="224">
        <v>1.505375893916334</v>
      </c>
      <c r="L8" s="224">
        <v>1.615834615047604</v>
      </c>
      <c r="M8" s="224">
        <v>1.4076386647432899</v>
      </c>
      <c r="N8" s="224">
        <v>1.7410887460570621</v>
      </c>
      <c r="O8" s="224">
        <v>1.654858113733388</v>
      </c>
      <c r="P8" s="224">
        <v>1.8797823099479301</v>
      </c>
      <c r="Q8" s="224">
        <v>2.1408385316644321</v>
      </c>
      <c r="R8" s="224">
        <v>2.3074106200275648</v>
      </c>
      <c r="S8" s="224">
        <v>2.3012924198457729</v>
      </c>
      <c r="T8" s="224">
        <v>2.2410411527297409</v>
      </c>
      <c r="U8" s="224">
        <v>2.3238500473268018</v>
      </c>
      <c r="V8" s="224">
        <v>2.4051677236697602</v>
      </c>
      <c r="W8" s="224">
        <v>2.554294540391512</v>
      </c>
      <c r="X8" s="224">
        <v>2.3472846690169868</v>
      </c>
      <c r="Y8" s="224">
        <v>2.302731016815188</v>
      </c>
      <c r="DA8" s="177" t="s">
        <v>2941</v>
      </c>
    </row>
    <row r="9" spans="1:105" ht="12" customHeight="1" x14ac:dyDescent="0.25">
      <c r="A9" s="173" t="s">
        <v>94</v>
      </c>
      <c r="B9" s="224">
        <v>1.748459380284793</v>
      </c>
      <c r="C9" s="224">
        <v>2.018849360809714</v>
      </c>
      <c r="D9" s="224">
        <v>3.004744920832747</v>
      </c>
      <c r="E9" s="224">
        <v>3.250214137098328</v>
      </c>
      <c r="F9" s="224">
        <v>3.8063502924353561</v>
      </c>
      <c r="G9" s="224">
        <v>4.165697324738133</v>
      </c>
      <c r="H9" s="224">
        <v>4.317623458576735</v>
      </c>
      <c r="I9" s="224">
        <v>4.4759774448435889</v>
      </c>
      <c r="J9" s="224">
        <v>4.2192365298408312</v>
      </c>
      <c r="K9" s="224">
        <v>3.4342618646193559</v>
      </c>
      <c r="L9" s="224">
        <v>3.6862548552928369</v>
      </c>
      <c r="M9" s="224">
        <v>3.2112908178136839</v>
      </c>
      <c r="N9" s="224">
        <v>3.9720010846898939</v>
      </c>
      <c r="O9" s="224">
        <v>3.7752804029332738</v>
      </c>
      <c r="P9" s="224">
        <v>4.2884071193975499</v>
      </c>
      <c r="Q9" s="224">
        <v>4.8839629738427854</v>
      </c>
      <c r="R9" s="224">
        <v>5.2639691723526321</v>
      </c>
      <c r="S9" s="224">
        <v>5.2500115278537738</v>
      </c>
      <c r="T9" s="224">
        <v>5.11255839751749</v>
      </c>
      <c r="U9" s="224">
        <v>5.3014729602624238</v>
      </c>
      <c r="V9" s="224">
        <v>5.4869855594163468</v>
      </c>
      <c r="W9" s="224">
        <v>5.8271933053549567</v>
      </c>
      <c r="X9" s="224">
        <v>5.3549351074295419</v>
      </c>
      <c r="Y9" s="224">
        <v>5.2532934448358279</v>
      </c>
      <c r="DA9" s="177" t="s">
        <v>2942</v>
      </c>
    </row>
    <row r="10" spans="1:105" ht="12" customHeight="1" x14ac:dyDescent="0.25">
      <c r="A10" s="56" t="s">
        <v>95</v>
      </c>
      <c r="B10" s="260">
        <v>0.5612223122452783</v>
      </c>
      <c r="C10" s="260">
        <v>0.678650165113305</v>
      </c>
      <c r="D10" s="260">
        <v>1.1843123179237121</v>
      </c>
      <c r="E10" s="260">
        <v>1.3490929607119</v>
      </c>
      <c r="F10" s="260">
        <v>1.470589285966716</v>
      </c>
      <c r="G10" s="260">
        <v>1.567516115891032</v>
      </c>
      <c r="H10" s="260">
        <v>1.5209772256187799</v>
      </c>
      <c r="I10" s="260">
        <v>1.6660079954366691</v>
      </c>
      <c r="J10" s="260">
        <v>1.615251700746257</v>
      </c>
      <c r="K10" s="260">
        <v>1.14209594069577</v>
      </c>
      <c r="L10" s="260">
        <v>1.2804508517929041</v>
      </c>
      <c r="M10" s="260">
        <v>1.0907833415636701</v>
      </c>
      <c r="N10" s="260">
        <v>1.3402300436394521</v>
      </c>
      <c r="O10" s="260">
        <v>1.274954634184857</v>
      </c>
      <c r="P10" s="260">
        <v>1.428435142163367</v>
      </c>
      <c r="Q10" s="260">
        <v>1.677201816794321</v>
      </c>
      <c r="R10" s="260">
        <v>1.729601052794657</v>
      </c>
      <c r="S10" s="260">
        <v>1.7028487467329569</v>
      </c>
      <c r="T10" s="260">
        <v>1.7014803913815899</v>
      </c>
      <c r="U10" s="260">
        <v>1.805692801708225</v>
      </c>
      <c r="V10" s="260">
        <v>1.8814975961068361</v>
      </c>
      <c r="W10" s="260">
        <v>2.033571528267522</v>
      </c>
      <c r="X10" s="260">
        <v>1.8993774707242219</v>
      </c>
      <c r="Y10" s="260">
        <v>1.8821556596361431</v>
      </c>
      <c r="DA10" s="68" t="s">
        <v>2943</v>
      </c>
    </row>
    <row r="11" spans="1:105" ht="12" customHeight="1" x14ac:dyDescent="0.25">
      <c r="A11" s="37" t="s">
        <v>159</v>
      </c>
      <c r="B11" s="226">
        <v>2.0580275332066422E-2</v>
      </c>
      <c r="C11" s="226">
        <v>2.6252336659490599E-2</v>
      </c>
      <c r="D11" s="226">
        <v>3.1558678350335052E-2</v>
      </c>
      <c r="E11" s="226">
        <v>3.3517883340805528E-2</v>
      </c>
      <c r="F11" s="226">
        <v>3.0009388776749309E-2</v>
      </c>
      <c r="G11" s="226">
        <v>5.3989637203586557E-2</v>
      </c>
      <c r="H11" s="226">
        <v>2.6114935110981809E-2</v>
      </c>
      <c r="I11" s="226">
        <v>5.3388512072806621E-2</v>
      </c>
      <c r="J11" s="226">
        <v>5.2547721910223673E-2</v>
      </c>
      <c r="K11" s="226">
        <v>2.4042084013562282E-2</v>
      </c>
      <c r="L11" s="226">
        <v>2.6717258922387261E-2</v>
      </c>
      <c r="M11" s="226">
        <v>2.6862146958785901E-2</v>
      </c>
      <c r="N11" s="226">
        <v>2.620511532476217E-2</v>
      </c>
      <c r="O11" s="226">
        <v>2.6976946233758022E-2</v>
      </c>
      <c r="P11" s="226">
        <v>3.4259892958494478E-2</v>
      </c>
      <c r="Q11" s="226">
        <v>1.9195510575779569E-2</v>
      </c>
      <c r="R11" s="226">
        <v>3.4711838434037807E-2</v>
      </c>
      <c r="S11" s="226">
        <v>3.3642794648582032E-2</v>
      </c>
      <c r="T11" s="226">
        <v>3.1777035474559602E-2</v>
      </c>
      <c r="U11" s="226">
        <v>2.4419858796129078E-2</v>
      </c>
      <c r="V11" s="226">
        <v>3.2614436823470747E-2</v>
      </c>
      <c r="W11" s="226">
        <v>3.5723900436448637E-2</v>
      </c>
      <c r="X11" s="226">
        <v>2.3194891678367111E-2</v>
      </c>
      <c r="Y11" s="226">
        <v>2.7679670768408372E-2</v>
      </c>
      <c r="DA11" s="69" t="s">
        <v>2944</v>
      </c>
    </row>
    <row r="12" spans="1:105" ht="12" customHeight="1" x14ac:dyDescent="0.25">
      <c r="A12" s="37" t="s">
        <v>35</v>
      </c>
      <c r="B12" s="226">
        <v>0.1532325145825964</v>
      </c>
      <c r="C12" s="226">
        <v>0.2438709678671708</v>
      </c>
      <c r="D12" s="226">
        <v>0.78078909150700015</v>
      </c>
      <c r="E12" s="226">
        <v>0.94817449648040852</v>
      </c>
      <c r="F12" s="226">
        <v>0.96169365781814886</v>
      </c>
      <c r="G12" s="226">
        <v>1.001140664780054</v>
      </c>
      <c r="H12" s="226">
        <v>0.83932847291771329</v>
      </c>
      <c r="I12" s="226">
        <v>1.0520236440377699</v>
      </c>
      <c r="J12" s="226">
        <v>1.085401342757023</v>
      </c>
      <c r="K12" s="226">
        <v>0.47542268362150991</v>
      </c>
      <c r="L12" s="226">
        <v>0.64538426962758755</v>
      </c>
      <c r="M12" s="226">
        <v>0.44961073902550669</v>
      </c>
      <c r="N12" s="226">
        <v>0.26729910793119921</v>
      </c>
      <c r="O12" s="226">
        <v>0.27954972352559432</v>
      </c>
      <c r="P12" s="226">
        <v>0.1183398536114864</v>
      </c>
      <c r="Q12" s="226">
        <v>3.2644502244493598E-2</v>
      </c>
      <c r="R12" s="226">
        <v>0.1997386414053208</v>
      </c>
      <c r="S12" s="226">
        <v>0.18703568982287069</v>
      </c>
      <c r="T12" s="226">
        <v>0.14097355725559779</v>
      </c>
      <c r="U12" s="226">
        <v>8.3980114178004397E-2</v>
      </c>
      <c r="V12" s="226">
        <v>0.1207329331077415</v>
      </c>
      <c r="W12" s="226">
        <v>0.1593838713820242</v>
      </c>
      <c r="X12" s="226">
        <v>0.1700167747591379</v>
      </c>
      <c r="Y12" s="226">
        <v>0.1320379087254909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6.0751990399257341E-2</v>
      </c>
      <c r="U14" s="226">
        <v>6.6736611922612224E-2</v>
      </c>
      <c r="V14" s="226">
        <v>8.6562610497120565E-2</v>
      </c>
      <c r="W14" s="226">
        <v>0.18059351209170521</v>
      </c>
      <c r="X14" s="226">
        <v>0.20778410079255169</v>
      </c>
      <c r="Y14" s="226">
        <v>0.22737732746819339</v>
      </c>
      <c r="DA14" s="69" t="s">
        <v>2947</v>
      </c>
    </row>
    <row r="15" spans="1:105" ht="12" customHeight="1" x14ac:dyDescent="0.25">
      <c r="A15" s="37" t="s">
        <v>40</v>
      </c>
      <c r="B15" s="226">
        <v>0.38740952233061537</v>
      </c>
      <c r="C15" s="226">
        <v>0.40852686058664373</v>
      </c>
      <c r="D15" s="226">
        <v>0.37196454806637708</v>
      </c>
      <c r="E15" s="226">
        <v>0.36740058089068578</v>
      </c>
      <c r="F15" s="226">
        <v>0.47888623937181801</v>
      </c>
      <c r="G15" s="226">
        <v>0.51238581390739169</v>
      </c>
      <c r="H15" s="226">
        <v>0.65553381759008467</v>
      </c>
      <c r="I15" s="226">
        <v>0.56059583932609225</v>
      </c>
      <c r="J15" s="226">
        <v>0.4773026360790103</v>
      </c>
      <c r="K15" s="226">
        <v>0.64263117306069728</v>
      </c>
      <c r="L15" s="226">
        <v>0.60834932324292956</v>
      </c>
      <c r="M15" s="226">
        <v>0.61431045557937758</v>
      </c>
      <c r="N15" s="226">
        <v>1.046725820383491</v>
      </c>
      <c r="O15" s="226">
        <v>0.96842796442550505</v>
      </c>
      <c r="P15" s="226">
        <v>1.2758353955933861</v>
      </c>
      <c r="Q15" s="226">
        <v>1.6253618039740469</v>
      </c>
      <c r="R15" s="226">
        <v>1.4951505729552981</v>
      </c>
      <c r="S15" s="226">
        <v>1.4821702622615041</v>
      </c>
      <c r="T15" s="226">
        <v>1.4679778082521751</v>
      </c>
      <c r="U15" s="226">
        <v>1.63055621681148</v>
      </c>
      <c r="V15" s="226">
        <v>1.6415876156785041</v>
      </c>
      <c r="W15" s="226">
        <v>1.6578702443573441</v>
      </c>
      <c r="X15" s="226">
        <v>1.4983817034941651</v>
      </c>
      <c r="Y15" s="226">
        <v>1.49506075267405</v>
      </c>
      <c r="DA15" s="69" t="s">
        <v>2948</v>
      </c>
    </row>
    <row r="16" spans="1:105" ht="12" customHeight="1" x14ac:dyDescent="0.25">
      <c r="A16" s="57" t="s">
        <v>2898</v>
      </c>
      <c r="B16" s="261">
        <v>9.038785608275635</v>
      </c>
      <c r="C16" s="261">
        <v>12.564041543292459</v>
      </c>
      <c r="D16" s="261">
        <v>26.00349282300537</v>
      </c>
      <c r="E16" s="261">
        <v>30.429636782894619</v>
      </c>
      <c r="F16" s="261">
        <v>31.654848024975038</v>
      </c>
      <c r="G16" s="261">
        <v>32.999281440463037</v>
      </c>
      <c r="H16" s="261">
        <v>30.763243405161329</v>
      </c>
      <c r="I16" s="261">
        <v>35.034899003250587</v>
      </c>
      <c r="J16" s="261">
        <v>34.183463987898413</v>
      </c>
      <c r="K16" s="261">
        <v>21.103768343417201</v>
      </c>
      <c r="L16" s="261">
        <v>25.410095731659549</v>
      </c>
      <c r="M16" s="261">
        <v>21.235450752039441</v>
      </c>
      <c r="N16" s="261">
        <v>25.711889708475539</v>
      </c>
      <c r="O16" s="261">
        <v>24.946794348477319</v>
      </c>
      <c r="P16" s="261">
        <v>20.728972468306289</v>
      </c>
      <c r="Q16" s="261">
        <v>19.87746280905241</v>
      </c>
      <c r="R16" s="261">
        <v>25.421910087468071</v>
      </c>
      <c r="S16" s="261">
        <v>22.806352516254751</v>
      </c>
      <c r="T16" s="261">
        <v>21.20173689237318</v>
      </c>
      <c r="U16" s="261">
        <v>20.353013405344161</v>
      </c>
      <c r="V16" s="261">
        <v>25.037176631849661</v>
      </c>
      <c r="W16" s="261">
        <v>27.13563526996268</v>
      </c>
      <c r="X16" s="261">
        <v>25.520358489656498</v>
      </c>
      <c r="Y16" s="261">
        <v>25.12155183908326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8.9205239979280926E-2</v>
      </c>
      <c r="L17" s="229">
        <v>0</v>
      </c>
      <c r="M17" s="229">
        <v>0</v>
      </c>
      <c r="N17" s="229">
        <v>0</v>
      </c>
      <c r="O17" s="229">
        <v>0</v>
      </c>
      <c r="P17" s="229">
        <v>0.1251954448669429</v>
      </c>
      <c r="Q17" s="229">
        <v>0</v>
      </c>
      <c r="R17" s="229">
        <v>0</v>
      </c>
      <c r="S17" s="229">
        <v>1.540797895674576E-2</v>
      </c>
      <c r="T17" s="229">
        <v>2.2456738252633938E-2</v>
      </c>
      <c r="U17" s="229">
        <v>2.522667189775428E-2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0.38260817776200939</v>
      </c>
      <c r="J19" s="229">
        <v>0.38759132612284958</v>
      </c>
      <c r="K19" s="229">
        <v>0</v>
      </c>
      <c r="L19" s="229">
        <v>0.36734365152757548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6.217668958226321E-2</v>
      </c>
      <c r="T19" s="229">
        <v>3.019685527623571E-2</v>
      </c>
      <c r="U19" s="229">
        <v>0.10971569325718269</v>
      </c>
      <c r="V19" s="229">
        <v>5.0582825843931832E-2</v>
      </c>
      <c r="W19" s="229">
        <v>5.3763789280790578E-2</v>
      </c>
      <c r="X19" s="229">
        <v>0.33606175113416908</v>
      </c>
      <c r="Y19" s="229">
        <v>2.5030676084069201E-2</v>
      </c>
      <c r="DA19" s="73" t="s">
        <v>2952</v>
      </c>
    </row>
    <row r="20" spans="1:105" ht="12" customHeight="1" x14ac:dyDescent="0.25">
      <c r="A20" s="46" t="s">
        <v>159</v>
      </c>
      <c r="B20" s="229">
        <v>0.33788426639390862</v>
      </c>
      <c r="C20" s="229">
        <v>0.31462777484834781</v>
      </c>
      <c r="D20" s="229">
        <v>0.31376028649275572</v>
      </c>
      <c r="E20" s="229">
        <v>0.30913511930891308</v>
      </c>
      <c r="F20" s="229">
        <v>0.31896353348941081</v>
      </c>
      <c r="G20" s="229">
        <v>0.65811733426691343</v>
      </c>
      <c r="H20" s="229">
        <v>0.32235326543790749</v>
      </c>
      <c r="I20" s="229">
        <v>0.66098343637847845</v>
      </c>
      <c r="J20" s="229">
        <v>0.67008114803889784</v>
      </c>
      <c r="K20" s="229">
        <v>0.31673267963916962</v>
      </c>
      <c r="L20" s="229">
        <v>0.31729375043672031</v>
      </c>
      <c r="M20" s="229">
        <v>0.29480960363777359</v>
      </c>
      <c r="N20" s="229">
        <v>0.22319268405989359</v>
      </c>
      <c r="O20" s="229">
        <v>0.2294019994014814</v>
      </c>
      <c r="P20" s="229">
        <v>0.47626279224488788</v>
      </c>
      <c r="Q20" s="229">
        <v>0.33979693153037599</v>
      </c>
      <c r="R20" s="229">
        <v>0.50574714277359234</v>
      </c>
      <c r="S20" s="229">
        <v>0.60765705258556146</v>
      </c>
      <c r="T20" s="229">
        <v>0.61911707067779953</v>
      </c>
      <c r="U20" s="229">
        <v>0.51548765613755876</v>
      </c>
      <c r="V20" s="229">
        <v>0.49534541596588322</v>
      </c>
      <c r="W20" s="229">
        <v>0.54976318009138581</v>
      </c>
      <c r="X20" s="229">
        <v>0.34763085503983998</v>
      </c>
      <c r="Y20" s="229">
        <v>0.40135315628905133</v>
      </c>
      <c r="DA20" s="73" t="s">
        <v>2953</v>
      </c>
    </row>
    <row r="21" spans="1:105" ht="12" customHeight="1" x14ac:dyDescent="0.25">
      <c r="A21" s="46" t="s">
        <v>32</v>
      </c>
      <c r="B21" s="229">
        <v>1.1821779547773541</v>
      </c>
      <c r="C21" s="229">
        <v>0.83380521974022992</v>
      </c>
      <c r="D21" s="229">
        <v>0.83929139105899908</v>
      </c>
      <c r="E21" s="229">
        <v>0.82978780659614004</v>
      </c>
      <c r="F21" s="229">
        <v>1.13449470439168</v>
      </c>
      <c r="G21" s="229">
        <v>1.1641742991865589</v>
      </c>
      <c r="H21" s="229">
        <v>0.85407365426533188</v>
      </c>
      <c r="I21" s="229">
        <v>0.58137637991380187</v>
      </c>
      <c r="J21" s="229">
        <v>0.58894831622615273</v>
      </c>
      <c r="K21" s="229">
        <v>0.27730872265934592</v>
      </c>
      <c r="L21" s="229">
        <v>0.27705941643029142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0.3971088754466926</v>
      </c>
      <c r="F22" s="229">
        <v>0</v>
      </c>
      <c r="G22" s="229">
        <v>0.39710887544765727</v>
      </c>
      <c r="H22" s="229">
        <v>0</v>
      </c>
      <c r="I22" s="229">
        <v>0.40472056260821337</v>
      </c>
      <c r="J22" s="229">
        <v>0.4047205626079291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3.9749921838533681E-2</v>
      </c>
      <c r="T22" s="229">
        <v>0</v>
      </c>
      <c r="U22" s="229">
        <v>3.9717393260905023E-2</v>
      </c>
      <c r="V22" s="229">
        <v>3.9684864683255647E-2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2.4038978253256862</v>
      </c>
      <c r="C23" s="229">
        <v>2.7927848707310901</v>
      </c>
      <c r="D23" s="229">
        <v>7.4175620904975386</v>
      </c>
      <c r="E23" s="229">
        <v>8.3561902255159488</v>
      </c>
      <c r="F23" s="229">
        <v>9.7671739692396002</v>
      </c>
      <c r="G23" s="229">
        <v>11.661013826465529</v>
      </c>
      <c r="H23" s="229">
        <v>9.8997303742487723</v>
      </c>
      <c r="I23" s="229">
        <v>12.445620306921571</v>
      </c>
      <c r="J23" s="229">
        <v>13.22550148966358</v>
      </c>
      <c r="K23" s="229">
        <v>5.9847904840936863</v>
      </c>
      <c r="L23" s="229">
        <v>7.3237967301544753</v>
      </c>
      <c r="M23" s="229">
        <v>4.7150452983222726</v>
      </c>
      <c r="N23" s="229">
        <v>2.175402766123355</v>
      </c>
      <c r="O23" s="229">
        <v>2.271494904329932</v>
      </c>
      <c r="P23" s="229">
        <v>1.5719544853266889</v>
      </c>
      <c r="Q23" s="229">
        <v>0.55217675839706226</v>
      </c>
      <c r="R23" s="229">
        <v>2.7807772461663989</v>
      </c>
      <c r="S23" s="229">
        <v>3.2280425541361488</v>
      </c>
      <c r="T23" s="229">
        <v>2.6244925607571141</v>
      </c>
      <c r="U23" s="229">
        <v>1.693947202352144</v>
      </c>
      <c r="V23" s="229">
        <v>1.752154117830371</v>
      </c>
      <c r="W23" s="229">
        <v>2.3437400351474089</v>
      </c>
      <c r="X23" s="229">
        <v>2.43481533662451</v>
      </c>
      <c r="Y23" s="229">
        <v>1.829416901452666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4.0919682973273277</v>
      </c>
      <c r="C25" s="229">
        <v>7.6834572974812572</v>
      </c>
      <c r="D25" s="229">
        <v>16.58744931250304</v>
      </c>
      <c r="E25" s="229">
        <v>19.827667093574629</v>
      </c>
      <c r="F25" s="229">
        <v>19.766213597350429</v>
      </c>
      <c r="G25" s="229">
        <v>18.27343736264228</v>
      </c>
      <c r="H25" s="229">
        <v>17.474352239954079</v>
      </c>
      <c r="I25" s="229">
        <v>19.046158176707621</v>
      </c>
      <c r="J25" s="229">
        <v>18.45782946328934</v>
      </c>
      <c r="K25" s="229">
        <v>14.21655825314696</v>
      </c>
      <c r="L25" s="229">
        <v>16.727964122607052</v>
      </c>
      <c r="M25" s="229">
        <v>15.84984929788093</v>
      </c>
      <c r="N25" s="229">
        <v>19.775001700181161</v>
      </c>
      <c r="O25" s="229">
        <v>18.009983948083189</v>
      </c>
      <c r="P25" s="229">
        <v>14.45364735937348</v>
      </c>
      <c r="Q25" s="229">
        <v>14.66440376870124</v>
      </c>
      <c r="R25" s="229">
        <v>17.55338194227992</v>
      </c>
      <c r="S25" s="229">
        <v>15.58642749563959</v>
      </c>
      <c r="T25" s="229">
        <v>14.69073646533046</v>
      </c>
      <c r="U25" s="229">
        <v>14.96294637077729</v>
      </c>
      <c r="V25" s="229">
        <v>19.432518584015199</v>
      </c>
      <c r="W25" s="229">
        <v>20.336966105322752</v>
      </c>
      <c r="X25" s="229">
        <v>18.686130466720069</v>
      </c>
      <c r="Y25" s="229">
        <v>19.54666908563166</v>
      </c>
      <c r="DA25" s="73" t="s">
        <v>2958</v>
      </c>
    </row>
    <row r="26" spans="1:105" ht="12" customHeight="1" x14ac:dyDescent="0.25">
      <c r="A26" s="46" t="s">
        <v>39</v>
      </c>
      <c r="B26" s="229">
        <v>1.0228572644513589</v>
      </c>
      <c r="C26" s="229">
        <v>0.93936638049153776</v>
      </c>
      <c r="D26" s="229">
        <v>0.84542974245303215</v>
      </c>
      <c r="E26" s="229">
        <v>0.7097476624522987</v>
      </c>
      <c r="F26" s="229">
        <v>0.66800222050391866</v>
      </c>
      <c r="G26" s="229">
        <v>0.84542974245410119</v>
      </c>
      <c r="H26" s="229">
        <v>2.2127338712552298</v>
      </c>
      <c r="I26" s="229">
        <v>1.513431962958903</v>
      </c>
      <c r="J26" s="229">
        <v>0.44879168194966118</v>
      </c>
      <c r="K26" s="229">
        <v>0.21917296389876059</v>
      </c>
      <c r="L26" s="229">
        <v>0.39663806050344041</v>
      </c>
      <c r="M26" s="229">
        <v>0.37574655219846032</v>
      </c>
      <c r="N26" s="229">
        <v>3.5382925581111242</v>
      </c>
      <c r="O26" s="229">
        <v>4.4359134966627156</v>
      </c>
      <c r="P26" s="229">
        <v>4.1019123864942832</v>
      </c>
      <c r="Q26" s="229">
        <v>4.3210853504237274</v>
      </c>
      <c r="R26" s="229">
        <v>4.5820037562481559</v>
      </c>
      <c r="S26" s="229">
        <v>3.266890823515916</v>
      </c>
      <c r="T26" s="229">
        <v>3.2147372020789429</v>
      </c>
      <c r="U26" s="229">
        <v>3.0059724176613192</v>
      </c>
      <c r="V26" s="229">
        <v>3.266890823511019</v>
      </c>
      <c r="W26" s="229">
        <v>3.851402160120347</v>
      </c>
      <c r="X26" s="229">
        <v>3.7157200801379182</v>
      </c>
      <c r="Y26" s="229">
        <v>3.3190820196258151</v>
      </c>
      <c r="DA26" s="73" t="s">
        <v>2959</v>
      </c>
    </row>
    <row r="27" spans="1:105" ht="12" customHeight="1" x14ac:dyDescent="0.25">
      <c r="A27" s="57" t="s">
        <v>2910</v>
      </c>
      <c r="B27" s="261">
        <v>0.94284473762811183</v>
      </c>
      <c r="C27" s="261">
        <v>1.0886506814892529</v>
      </c>
      <c r="D27" s="261">
        <v>1.620288105326477</v>
      </c>
      <c r="E27" s="261">
        <v>1.7526556978569949</v>
      </c>
      <c r="F27" s="261">
        <v>2.0525483081038738</v>
      </c>
      <c r="G27" s="261">
        <v>2.2463237324627539</v>
      </c>
      <c r="H27" s="261">
        <v>2.3282488588986801</v>
      </c>
      <c r="I27" s="261">
        <v>2.4136401607027991</v>
      </c>
      <c r="J27" s="261">
        <v>2.275194381879643</v>
      </c>
      <c r="K27" s="261">
        <v>1.8519021735385459</v>
      </c>
      <c r="L27" s="261">
        <v>1.9877876667073739</v>
      </c>
      <c r="M27" s="261">
        <v>1.7316665646964831</v>
      </c>
      <c r="N27" s="261">
        <v>2.1418743625276719</v>
      </c>
      <c r="O27" s="261">
        <v>2.03579408312957</v>
      </c>
      <c r="P27" s="261">
        <v>2.3124941482325592</v>
      </c>
      <c r="Q27" s="261">
        <v>2.6336435610578319</v>
      </c>
      <c r="R27" s="261">
        <v>2.8385592992048152</v>
      </c>
      <c r="S27" s="261">
        <v>2.8310327350685132</v>
      </c>
      <c r="T27" s="261">
        <v>2.7569120765794581</v>
      </c>
      <c r="U27" s="261">
        <v>2.8587829598002981</v>
      </c>
      <c r="V27" s="261">
        <v>2.958819357470285</v>
      </c>
      <c r="W27" s="261">
        <v>3.1422740528297468</v>
      </c>
      <c r="X27" s="261">
        <v>2.8876120562535448</v>
      </c>
      <c r="Y27" s="261">
        <v>2.8328024863082351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1.1446972817810013</v>
      </c>
      <c r="C28" s="261">
        <f t="shared" si="0"/>
        <v>1.5668700673815386</v>
      </c>
      <c r="D28" s="261">
        <f t="shared" si="0"/>
        <v>3.2214708797703446</v>
      </c>
      <c r="E28" s="261">
        <f t="shared" si="0"/>
        <v>3.7527797947694972</v>
      </c>
      <c r="F28" s="261">
        <f t="shared" si="0"/>
        <v>3.9429155719324633</v>
      </c>
      <c r="G28" s="261">
        <f t="shared" si="0"/>
        <v>4.134348102724549</v>
      </c>
      <c r="H28" s="261">
        <f t="shared" si="0"/>
        <v>3.8534118680413831</v>
      </c>
      <c r="I28" s="261">
        <f t="shared" si="0"/>
        <v>4.3920207784100702</v>
      </c>
      <c r="J28" s="261">
        <f t="shared" si="0"/>
        <v>4.296031546092614</v>
      </c>
      <c r="K28" s="261">
        <f t="shared" si="0"/>
        <v>2.6698065687434531</v>
      </c>
      <c r="L28" s="261">
        <f t="shared" si="0"/>
        <v>3.1976859622076841</v>
      </c>
      <c r="M28" s="261">
        <f t="shared" si="0"/>
        <v>2.645318897009608</v>
      </c>
      <c r="N28" s="261">
        <f t="shared" si="0"/>
        <v>2.9768469821307186</v>
      </c>
      <c r="O28" s="261">
        <f t="shared" si="0"/>
        <v>2.8942975603873351</v>
      </c>
      <c r="P28" s="261">
        <f t="shared" si="0"/>
        <v>2.4517019576562125</v>
      </c>
      <c r="Q28" s="261">
        <f t="shared" si="0"/>
        <v>2.2097037551203185</v>
      </c>
      <c r="R28" s="261">
        <f t="shared" si="0"/>
        <v>3.0770985282978125</v>
      </c>
      <c r="S28" s="261">
        <f t="shared" si="0"/>
        <v>2.8461874308658848</v>
      </c>
      <c r="T28" s="261">
        <f t="shared" si="0"/>
        <v>2.6364863076264098</v>
      </c>
      <c r="U28" s="261">
        <f t="shared" si="0"/>
        <v>2.493342236872496</v>
      </c>
      <c r="V28" s="261">
        <f t="shared" si="0"/>
        <v>2.9680859085560183</v>
      </c>
      <c r="W28" s="261">
        <f t="shared" si="0"/>
        <v>3.2565495353912972</v>
      </c>
      <c r="X28" s="261">
        <f t="shared" si="0"/>
        <v>3.0887583332739088</v>
      </c>
      <c r="Y28" s="261">
        <f t="shared" si="0"/>
        <v>2.9639566864930695</v>
      </c>
      <c r="DA28" s="70"/>
    </row>
    <row r="29" spans="1:105" ht="12" customHeight="1" x14ac:dyDescent="0.25">
      <c r="A29" s="60" t="s">
        <v>2913</v>
      </c>
      <c r="B29" s="329">
        <v>0.59463640766479275</v>
      </c>
      <c r="C29" s="329">
        <v>0.82112446445632126</v>
      </c>
      <c r="D29" s="329">
        <v>1.7317670727960011</v>
      </c>
      <c r="E29" s="329">
        <v>2.0216893184940581</v>
      </c>
      <c r="F29" s="329">
        <v>2.1226489401125872</v>
      </c>
      <c r="G29" s="329">
        <v>2.227718438233492</v>
      </c>
      <c r="H29" s="329">
        <v>2.056091151783396</v>
      </c>
      <c r="I29" s="329">
        <v>2.3653358690208939</v>
      </c>
      <c r="J29" s="329">
        <v>2.3253763482800109</v>
      </c>
      <c r="K29" s="329">
        <v>1.415201952536808</v>
      </c>
      <c r="L29" s="329">
        <v>1.707625979113083</v>
      </c>
      <c r="M29" s="329">
        <v>1.3940785570360259</v>
      </c>
      <c r="N29" s="329">
        <v>1.458008475630612</v>
      </c>
      <c r="O29" s="329">
        <v>1.42425065945888</v>
      </c>
      <c r="P29" s="329">
        <v>1.177468495622598</v>
      </c>
      <c r="Q29" s="329">
        <v>0.9524715358611513</v>
      </c>
      <c r="R29" s="329">
        <v>1.5141701825708811</v>
      </c>
      <c r="S29" s="329">
        <v>1.4198987308548141</v>
      </c>
      <c r="T29" s="329">
        <v>1.2999272626621641</v>
      </c>
      <c r="U29" s="329">
        <v>1.192262378053679</v>
      </c>
      <c r="V29" s="329">
        <v>1.4149490362895301</v>
      </c>
      <c r="W29" s="329">
        <v>1.578719302539954</v>
      </c>
      <c r="X29" s="329">
        <v>1.5165450563876861</v>
      </c>
      <c r="Y29" s="329">
        <v>1.41713489923461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1.9084747753349871E-2</v>
      </c>
      <c r="L30" s="230">
        <v>0</v>
      </c>
      <c r="M30" s="230">
        <v>0</v>
      </c>
      <c r="N30" s="230">
        <v>0</v>
      </c>
      <c r="O30" s="230">
        <v>0</v>
      </c>
      <c r="P30" s="230">
        <v>6.8623675776658857E-2</v>
      </c>
      <c r="Q30" s="230">
        <v>0</v>
      </c>
      <c r="R30" s="230">
        <v>0</v>
      </c>
      <c r="S30" s="230">
        <v>5.6512955231675984E-3</v>
      </c>
      <c r="T30" s="230">
        <v>8.9580166470168924E-3</v>
      </c>
      <c r="U30" s="230">
        <v>1.298651711184457E-2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6.4205406478733879E-2</v>
      </c>
      <c r="J31" s="295">
        <v>6.0495036258601032E-2</v>
      </c>
      <c r="K31" s="295">
        <v>0</v>
      </c>
      <c r="L31" s="295">
        <v>7.5571121375388572E-2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2.2579924767942891E-2</v>
      </c>
      <c r="T31" s="295">
        <v>1.1926677030797221E-2</v>
      </c>
      <c r="U31" s="295">
        <v>5.5923460610273777E-2</v>
      </c>
      <c r="V31" s="295">
        <v>3.121252480963543E-2</v>
      </c>
      <c r="W31" s="295">
        <v>2.8844031810356229E-2</v>
      </c>
      <c r="X31" s="295">
        <v>0.16346111817529871</v>
      </c>
      <c r="Y31" s="295">
        <v>1.5746255226661222E-2</v>
      </c>
      <c r="DA31" s="122" t="s">
        <v>2963</v>
      </c>
    </row>
    <row r="32" spans="1:105" ht="12" customHeight="1" x14ac:dyDescent="0.25">
      <c r="A32" s="59" t="s">
        <v>159</v>
      </c>
      <c r="B32" s="295">
        <v>5.0069428736141758E-2</v>
      </c>
      <c r="C32" s="295">
        <v>6.4147204247022777E-2</v>
      </c>
      <c r="D32" s="295">
        <v>6.2053582106360132E-2</v>
      </c>
      <c r="E32" s="295">
        <v>6.4426096009423922E-2</v>
      </c>
      <c r="F32" s="295">
        <v>5.9047973602169401E-2</v>
      </c>
      <c r="G32" s="295">
        <v>0.1064680460956868</v>
      </c>
      <c r="H32" s="295">
        <v>5.8572904880058507E-2</v>
      </c>
      <c r="I32" s="295">
        <v>0.108849531730391</v>
      </c>
      <c r="J32" s="295">
        <v>0.10263411187343841</v>
      </c>
      <c r="K32" s="295">
        <v>6.5841561713252811E-2</v>
      </c>
      <c r="L32" s="295">
        <v>6.4056540929613728E-2</v>
      </c>
      <c r="M32" s="295">
        <v>8.0410967430992311E-2</v>
      </c>
      <c r="N32" s="295">
        <v>0.13307831949409529</v>
      </c>
      <c r="O32" s="295">
        <v>0.1281445214789699</v>
      </c>
      <c r="P32" s="295">
        <v>0.25365492162294001</v>
      </c>
      <c r="Q32" s="295">
        <v>0.35808407820520799</v>
      </c>
      <c r="R32" s="295">
        <v>0.22885075662065441</v>
      </c>
      <c r="S32" s="295">
        <v>0.21655692434551951</v>
      </c>
      <c r="T32" s="295">
        <v>0.23996569322423039</v>
      </c>
      <c r="U32" s="295">
        <v>0.25784706579850197</v>
      </c>
      <c r="V32" s="295">
        <v>0.29995257732167802</v>
      </c>
      <c r="W32" s="295">
        <v>0.28944122160354191</v>
      </c>
      <c r="X32" s="295">
        <v>0.16593283486636931</v>
      </c>
      <c r="Y32" s="295">
        <v>0.24777074458943141</v>
      </c>
      <c r="DA32" s="122" t="s">
        <v>2964</v>
      </c>
    </row>
    <row r="33" spans="1:105" ht="12" customHeight="1" x14ac:dyDescent="0.25">
      <c r="A33" s="59" t="s">
        <v>32</v>
      </c>
      <c r="B33" s="295">
        <v>0.18069666355736599</v>
      </c>
      <c r="C33" s="295">
        <v>0.1753508575138476</v>
      </c>
      <c r="D33" s="295">
        <v>0.1712159667609523</v>
      </c>
      <c r="E33" s="295">
        <v>0.17837875503738351</v>
      </c>
      <c r="F33" s="295">
        <v>0.2166352115594827</v>
      </c>
      <c r="G33" s="295">
        <v>0.19426589874945771</v>
      </c>
      <c r="H33" s="295">
        <v>0.16007467349080479</v>
      </c>
      <c r="I33" s="295">
        <v>9.8754292508090258E-2</v>
      </c>
      <c r="J33" s="295">
        <v>9.3047374568809502E-2</v>
      </c>
      <c r="K33" s="295">
        <v>5.9461161594112757E-2</v>
      </c>
      <c r="L33" s="295">
        <v>5.7694908665394902E-2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0.363870315371285</v>
      </c>
      <c r="C34" s="295">
        <v>0.58162640269545085</v>
      </c>
      <c r="D34" s="295">
        <v>1.498497523928688</v>
      </c>
      <c r="E34" s="295">
        <v>1.7788844674472499</v>
      </c>
      <c r="F34" s="295">
        <v>1.8469657549509351</v>
      </c>
      <c r="G34" s="295">
        <v>1.9269844933883471</v>
      </c>
      <c r="H34" s="295">
        <v>1.8374435734125329</v>
      </c>
      <c r="I34" s="295">
        <v>2.093526638303679</v>
      </c>
      <c r="J34" s="295">
        <v>2.0691998255791622</v>
      </c>
      <c r="K34" s="295">
        <v>1.270814481476092</v>
      </c>
      <c r="L34" s="295">
        <v>1.510303408142686</v>
      </c>
      <c r="M34" s="295">
        <v>1.313667589605034</v>
      </c>
      <c r="N34" s="295">
        <v>1.324930156136517</v>
      </c>
      <c r="O34" s="295">
        <v>1.2961061379799099</v>
      </c>
      <c r="P34" s="295">
        <v>0.85518989822299962</v>
      </c>
      <c r="Q34" s="295">
        <v>0.59438745765594325</v>
      </c>
      <c r="R34" s="295">
        <v>1.285319425950227</v>
      </c>
      <c r="S34" s="295">
        <v>1.1751105862181841</v>
      </c>
      <c r="T34" s="295">
        <v>1.039076875760119</v>
      </c>
      <c r="U34" s="295">
        <v>0.865505334533058</v>
      </c>
      <c r="V34" s="295">
        <v>1.0837839341582169</v>
      </c>
      <c r="W34" s="295">
        <v>1.2604340491260559</v>
      </c>
      <c r="X34" s="295">
        <v>1.187151103346018</v>
      </c>
      <c r="Y34" s="295">
        <v>1.1536178994185169</v>
      </c>
      <c r="DA34" s="122" t="s">
        <v>2966</v>
      </c>
    </row>
    <row r="35" spans="1:105" ht="12" customHeight="1" x14ac:dyDescent="0.25">
      <c r="A35" s="60" t="s">
        <v>2920</v>
      </c>
      <c r="B35" s="329">
        <v>0.46998726477073138</v>
      </c>
      <c r="C35" s="329">
        <v>0.65328903409231021</v>
      </c>
      <c r="D35" s="329">
        <v>1.352096508980164</v>
      </c>
      <c r="E35" s="329">
        <v>1.5822415066981379</v>
      </c>
      <c r="F35" s="329">
        <v>1.6459484807748881</v>
      </c>
      <c r="G35" s="329">
        <v>1.7158546176162199</v>
      </c>
      <c r="H35" s="329">
        <v>1.599587959053969</v>
      </c>
      <c r="I35" s="329">
        <v>1.821700067648562</v>
      </c>
      <c r="J35" s="329">
        <v>1.777428233871575</v>
      </c>
      <c r="K35" s="329">
        <v>1.0973268744195821</v>
      </c>
      <c r="L35" s="329">
        <v>1.321241802610186</v>
      </c>
      <c r="M35" s="329">
        <v>1.104173928628958</v>
      </c>
      <c r="N35" s="329">
        <v>1.336934101535626</v>
      </c>
      <c r="O35" s="329">
        <v>1.2971516472195159</v>
      </c>
      <c r="P35" s="329">
        <v>1.0778387157415561</v>
      </c>
      <c r="Q35" s="329">
        <v>1.0335630007260139</v>
      </c>
      <c r="R35" s="329">
        <v>1.3218561104400339</v>
      </c>
      <c r="S35" s="329">
        <v>1.1858556783001859</v>
      </c>
      <c r="T35" s="329">
        <v>1.102420918282645</v>
      </c>
      <c r="U35" s="329">
        <v>1.058290075102756</v>
      </c>
      <c r="V35" s="329">
        <v>1.301851230104522</v>
      </c>
      <c r="W35" s="329">
        <v>1.4109642103546871</v>
      </c>
      <c r="X35" s="329">
        <v>1.3269751051004699</v>
      </c>
      <c r="Y35" s="329">
        <v>1.306238464693412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4.6383804814104012E-3</v>
      </c>
      <c r="L36" s="229">
        <v>0</v>
      </c>
      <c r="M36" s="229">
        <v>0</v>
      </c>
      <c r="N36" s="229">
        <v>0</v>
      </c>
      <c r="O36" s="229">
        <v>0</v>
      </c>
      <c r="P36" s="229">
        <v>6.5097533280241799E-3</v>
      </c>
      <c r="Q36" s="229">
        <v>0</v>
      </c>
      <c r="R36" s="229">
        <v>0</v>
      </c>
      <c r="S36" s="229">
        <v>8.011644704677786E-4</v>
      </c>
      <c r="T36" s="229">
        <v>1.1676768809921109E-3</v>
      </c>
      <c r="U36" s="229">
        <v>1.3117043636524609E-3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1.9894372843697279E-2</v>
      </c>
      <c r="J38" s="229">
        <v>2.0153480247009709E-2</v>
      </c>
      <c r="K38" s="229">
        <v>0</v>
      </c>
      <c r="L38" s="229">
        <v>1.9100667445222701E-2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3.232984333925536E-3</v>
      </c>
      <c r="T38" s="229">
        <v>1.5701376303207989E-3</v>
      </c>
      <c r="U38" s="229">
        <v>5.704856914534687E-3</v>
      </c>
      <c r="V38" s="229">
        <v>2.6301413699864381E-3</v>
      </c>
      <c r="W38" s="229">
        <v>2.7955410563841499E-3</v>
      </c>
      <c r="X38" s="229">
        <v>1.747411102051153E-2</v>
      </c>
      <c r="Y38" s="229">
        <v>1.301513222898327E-3</v>
      </c>
      <c r="DA38" s="73" t="s">
        <v>2970</v>
      </c>
    </row>
    <row r="39" spans="1:105" ht="12" customHeight="1" x14ac:dyDescent="0.25">
      <c r="A39" s="64" t="s">
        <v>159</v>
      </c>
      <c r="B39" s="229">
        <v>1.7568875848337929E-2</v>
      </c>
      <c r="C39" s="229">
        <v>1.6359614413964E-2</v>
      </c>
      <c r="D39" s="229">
        <v>1.6314507859042301E-2</v>
      </c>
      <c r="E39" s="229">
        <v>1.6074014305145941E-2</v>
      </c>
      <c r="F39" s="229">
        <v>1.6585059670963301E-2</v>
      </c>
      <c r="G39" s="229">
        <v>3.4219947151652767E-2</v>
      </c>
      <c r="H39" s="229">
        <v>1.676131463659954E-2</v>
      </c>
      <c r="I39" s="229">
        <v>3.4368975079777833E-2</v>
      </c>
      <c r="J39" s="229">
        <v>3.4842026306376082E-2</v>
      </c>
      <c r="K39" s="229">
        <v>1.6469062573054701E-2</v>
      </c>
      <c r="L39" s="229">
        <v>1.6498236417961699E-2</v>
      </c>
      <c r="M39" s="229">
        <v>1.5329134382278351E-2</v>
      </c>
      <c r="N39" s="229">
        <v>1.1605288989497239E-2</v>
      </c>
      <c r="O39" s="229">
        <v>1.192815306216868E-2</v>
      </c>
      <c r="P39" s="229">
        <v>2.4764106235057419E-2</v>
      </c>
      <c r="Q39" s="229">
        <v>1.7668328174664551E-2</v>
      </c>
      <c r="R39" s="229">
        <v>2.6297195950764369E-2</v>
      </c>
      <c r="S39" s="229">
        <v>3.1596177676993922E-2</v>
      </c>
      <c r="T39" s="229">
        <v>3.2192061105456117E-2</v>
      </c>
      <c r="U39" s="229">
        <v>2.6803670761849811E-2</v>
      </c>
      <c r="V39" s="229">
        <v>2.5756340204969079E-2</v>
      </c>
      <c r="W39" s="229">
        <v>2.8585885812607719E-2</v>
      </c>
      <c r="X39" s="229">
        <v>1.8075666554199201E-2</v>
      </c>
      <c r="Y39" s="229">
        <v>2.086905036874492E-2</v>
      </c>
      <c r="DA39" s="73" t="s">
        <v>2971</v>
      </c>
    </row>
    <row r="40" spans="1:105" ht="12" customHeight="1" x14ac:dyDescent="0.25">
      <c r="A40" s="64" t="s">
        <v>32</v>
      </c>
      <c r="B40" s="229">
        <v>6.1469383998815928E-2</v>
      </c>
      <c r="C40" s="229">
        <v>4.3355142113170368E-2</v>
      </c>
      <c r="D40" s="229">
        <v>4.3640405063738778E-2</v>
      </c>
      <c r="E40" s="229">
        <v>4.3146249779966242E-2</v>
      </c>
      <c r="F40" s="229">
        <v>5.8990011061413473E-2</v>
      </c>
      <c r="G40" s="229">
        <v>6.0533252839864111E-2</v>
      </c>
      <c r="H40" s="229">
        <v>4.4409034363354492E-2</v>
      </c>
      <c r="I40" s="229">
        <v>3.022966872317755E-2</v>
      </c>
      <c r="J40" s="229">
        <v>3.062338462603088E-2</v>
      </c>
      <c r="K40" s="229">
        <v>1.441914585742622E-2</v>
      </c>
      <c r="L40" s="229">
        <v>1.4406182749575039E-2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2.0648361657841941E-2</v>
      </c>
      <c r="F41" s="229">
        <v>0</v>
      </c>
      <c r="G41" s="229">
        <v>2.0648361657892089E-2</v>
      </c>
      <c r="H41" s="229">
        <v>0</v>
      </c>
      <c r="I41" s="229">
        <v>2.1044144474734749E-2</v>
      </c>
      <c r="J41" s="229">
        <v>2.1044144474719979E-2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2.0668658212933139E-3</v>
      </c>
      <c r="T41" s="229">
        <v>0</v>
      </c>
      <c r="U41" s="229">
        <v>2.0651744417331469E-3</v>
      </c>
      <c r="V41" s="229">
        <v>2.0634830621719009E-3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0.12499481818428319</v>
      </c>
      <c r="C42" s="229">
        <v>0.14521567159267881</v>
      </c>
      <c r="D42" s="229">
        <v>0.38568894863356251</v>
      </c>
      <c r="E42" s="229">
        <v>0.43449453922199938</v>
      </c>
      <c r="F42" s="229">
        <v>0.50786107529090341</v>
      </c>
      <c r="G42" s="229">
        <v>0.60633454871818271</v>
      </c>
      <c r="H42" s="229">
        <v>0.5147535744515277</v>
      </c>
      <c r="I42" s="229">
        <v>0.64713151743191177</v>
      </c>
      <c r="J42" s="229">
        <v>0.68768278613193445</v>
      </c>
      <c r="K42" s="229">
        <v>0.31118951502398762</v>
      </c>
      <c r="L42" s="229">
        <v>0.38081345681997958</v>
      </c>
      <c r="M42" s="229">
        <v>0.24516692164926121</v>
      </c>
      <c r="N42" s="229">
        <v>0.11311382304376261</v>
      </c>
      <c r="O42" s="229">
        <v>0.118110299689954</v>
      </c>
      <c r="P42" s="229">
        <v>8.1736487723124224E-2</v>
      </c>
      <c r="Q42" s="229">
        <v>2.8711383984082909E-2</v>
      </c>
      <c r="R42" s="229">
        <v>0.14459131442014159</v>
      </c>
      <c r="S42" s="229">
        <v>0.16784764639100719</v>
      </c>
      <c r="T42" s="229">
        <v>0.13646502234902369</v>
      </c>
      <c r="U42" s="229">
        <v>8.807970968695189E-2</v>
      </c>
      <c r="V42" s="229">
        <v>9.1106278761818107E-2</v>
      </c>
      <c r="W42" s="229">
        <v>0.1218668100108562</v>
      </c>
      <c r="X42" s="229">
        <v>0.1266024275688391</v>
      </c>
      <c r="Y42" s="229">
        <v>9.5123690604175387E-2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0.21276895712944219</v>
      </c>
      <c r="C44" s="229">
        <v>0.39951462903597301</v>
      </c>
      <c r="D44" s="229">
        <v>0.86249306818039517</v>
      </c>
      <c r="E44" s="229">
        <v>1.0309737865186019</v>
      </c>
      <c r="F44" s="229">
        <v>1.0277784058720509</v>
      </c>
      <c r="G44" s="229">
        <v>0.95015892800514756</v>
      </c>
      <c r="H44" s="229">
        <v>0.90860911728861027</v>
      </c>
      <c r="I44" s="229">
        <v>0.99033788097217834</v>
      </c>
      <c r="J44" s="229">
        <v>0.95974671366399711</v>
      </c>
      <c r="K44" s="229">
        <v>0.73921449378474458</v>
      </c>
      <c r="L44" s="229">
        <v>0.86979937835552468</v>
      </c>
      <c r="M44" s="229">
        <v>0.82414028182271248</v>
      </c>
      <c r="N44" s="229">
        <v>1.0282353584529551</v>
      </c>
      <c r="O44" s="229">
        <v>0.93646021281604375</v>
      </c>
      <c r="P44" s="229">
        <v>0.75154235123943613</v>
      </c>
      <c r="Q44" s="229">
        <v>0.76250099465079924</v>
      </c>
      <c r="R44" s="229">
        <v>0.91271840311985797</v>
      </c>
      <c r="S44" s="229">
        <v>0.81044321037065414</v>
      </c>
      <c r="T44" s="229">
        <v>0.76387020868011191</v>
      </c>
      <c r="U44" s="229">
        <v>0.77802423273256083</v>
      </c>
      <c r="V44" s="229">
        <v>1.010427357469988</v>
      </c>
      <c r="W44" s="229">
        <v>1.057455668029629</v>
      </c>
      <c r="X44" s="229">
        <v>0.97161761853960149</v>
      </c>
      <c r="Y44" s="229">
        <v>1.0163628099026469</v>
      </c>
      <c r="DA44" s="73" t="s">
        <v>2976</v>
      </c>
    </row>
    <row r="45" spans="1:105" ht="12" customHeight="1" x14ac:dyDescent="0.25">
      <c r="A45" s="64" t="s">
        <v>39</v>
      </c>
      <c r="B45" s="229">
        <v>5.3185229609852162E-2</v>
      </c>
      <c r="C45" s="229">
        <v>4.8843976936523967E-2</v>
      </c>
      <c r="D45" s="229">
        <v>4.3959579243425251E-2</v>
      </c>
      <c r="E45" s="229">
        <v>3.6904555214581879E-2</v>
      </c>
      <c r="F45" s="229">
        <v>3.4733928879557258E-2</v>
      </c>
      <c r="G45" s="229">
        <v>4.3959579243480831E-2</v>
      </c>
      <c r="H45" s="229">
        <v>0.1150549183138766</v>
      </c>
      <c r="I45" s="229">
        <v>7.8693508123084066E-2</v>
      </c>
      <c r="J45" s="229">
        <v>2.3335698421506929E-2</v>
      </c>
      <c r="K45" s="229">
        <v>1.139627669895847E-2</v>
      </c>
      <c r="L45" s="229">
        <v>2.0623880821921931E-2</v>
      </c>
      <c r="M45" s="229">
        <v>1.953759077470554E-2</v>
      </c>
      <c r="N45" s="229">
        <v>0.18397963104941151</v>
      </c>
      <c r="O45" s="229">
        <v>0.23065298165134951</v>
      </c>
      <c r="P45" s="229">
        <v>0.21328601721591381</v>
      </c>
      <c r="Q45" s="229">
        <v>0.22468229391646771</v>
      </c>
      <c r="R45" s="229">
        <v>0.23824919694926991</v>
      </c>
      <c r="S45" s="229">
        <v>0.16986762923584389</v>
      </c>
      <c r="T45" s="229">
        <v>0.16715581163673979</v>
      </c>
      <c r="U45" s="229">
        <v>0.1563007262014732</v>
      </c>
      <c r="V45" s="229">
        <v>0.16986762923558921</v>
      </c>
      <c r="W45" s="229">
        <v>0.20026030544521009</v>
      </c>
      <c r="X45" s="229">
        <v>0.19320528141731849</v>
      </c>
      <c r="Y45" s="229">
        <v>0.17258140059494609</v>
      </c>
      <c r="DA45" s="73" t="s">
        <v>2977</v>
      </c>
    </row>
    <row r="46" spans="1:105" ht="12" customHeight="1" x14ac:dyDescent="0.25">
      <c r="A46" s="60" t="s">
        <v>2932</v>
      </c>
      <c r="B46" s="329">
        <v>8.007360934547704E-2</v>
      </c>
      <c r="C46" s="329">
        <v>9.2456568832907135E-2</v>
      </c>
      <c r="D46" s="329">
        <v>0.13760729799417951</v>
      </c>
      <c r="E46" s="329">
        <v>0.14884896957730129</v>
      </c>
      <c r="F46" s="329">
        <v>0.17431815104498821</v>
      </c>
      <c r="G46" s="329">
        <v>0.19077504687483701</v>
      </c>
      <c r="H46" s="329">
        <v>0.19773275720401809</v>
      </c>
      <c r="I46" s="329">
        <v>0.20498484174061499</v>
      </c>
      <c r="J46" s="329">
        <v>0.19322696394102751</v>
      </c>
      <c r="K46" s="329">
        <v>0.15727774178706311</v>
      </c>
      <c r="L46" s="329">
        <v>0.16881818048441499</v>
      </c>
      <c r="M46" s="329">
        <v>0.14706641134462439</v>
      </c>
      <c r="N46" s="329">
        <v>0.1819044049644806</v>
      </c>
      <c r="O46" s="329">
        <v>0.17289525370893941</v>
      </c>
      <c r="P46" s="329">
        <v>0.19639474629205861</v>
      </c>
      <c r="Q46" s="329">
        <v>0.22366921853315341</v>
      </c>
      <c r="R46" s="329">
        <v>0.24107223528689761</v>
      </c>
      <c r="S46" s="329">
        <v>0.24043302171088499</v>
      </c>
      <c r="T46" s="329">
        <v>0.23413812668160061</v>
      </c>
      <c r="U46" s="329">
        <v>0.24278978371606111</v>
      </c>
      <c r="V46" s="329">
        <v>0.25128564216196658</v>
      </c>
      <c r="W46" s="329">
        <v>0.26686602249665659</v>
      </c>
      <c r="X46" s="329">
        <v>0.24523817178575291</v>
      </c>
      <c r="Y46" s="329">
        <v>0.24058332256504761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0.87002274094122323</v>
      </c>
      <c r="C48" s="316">
        <v>1.0045671487964509</v>
      </c>
      <c r="D48" s="316">
        <v>1.4951427761657921</v>
      </c>
      <c r="E48" s="316">
        <v>1.6172867634726571</v>
      </c>
      <c r="F48" s="316">
        <v>1.894016727953745</v>
      </c>
      <c r="G48" s="316">
        <v>2.0728256230978972</v>
      </c>
      <c r="H48" s="316">
        <v>2.1484231421900111</v>
      </c>
      <c r="I48" s="316">
        <v>2.2272191215100561</v>
      </c>
      <c r="J48" s="316">
        <v>2.099466405547004</v>
      </c>
      <c r="K48" s="316">
        <v>1.7088677919868951</v>
      </c>
      <c r="L48" s="316">
        <v>1.834257969714677</v>
      </c>
      <c r="M48" s="316">
        <v>1.597918756807817</v>
      </c>
      <c r="N48" s="316">
        <v>1.976443553501676</v>
      </c>
      <c r="O48" s="316">
        <v>1.87855654012774</v>
      </c>
      <c r="P48" s="316">
        <v>2.1338852697180739</v>
      </c>
      <c r="Q48" s="316">
        <v>2.4302302364416568</v>
      </c>
      <c r="R48" s="316">
        <v>2.6193190068930141</v>
      </c>
      <c r="S48" s="316">
        <v>2.6123737679810279</v>
      </c>
      <c r="T48" s="316">
        <v>2.5439779273029068</v>
      </c>
      <c r="U48" s="316">
        <v>2.6379806633895129</v>
      </c>
      <c r="V48" s="316">
        <v>2.7302906031084069</v>
      </c>
      <c r="W48" s="316">
        <v>2.8995759059003618</v>
      </c>
      <c r="X48" s="316">
        <v>2.6645831022790931</v>
      </c>
      <c r="Y48" s="316">
        <v>2.614006829887106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0.99999999999999944</v>
      </c>
      <c r="C52" s="232">
        <f t="shared" si="1"/>
        <v>0.99999999999999956</v>
      </c>
      <c r="D52" s="232">
        <f t="shared" si="1"/>
        <v>1.0000000000000004</v>
      </c>
      <c r="E52" s="232">
        <f t="shared" si="1"/>
        <v>1.0000000000000002</v>
      </c>
      <c r="F52" s="232">
        <f t="shared" si="1"/>
        <v>1</v>
      </c>
      <c r="G52" s="232">
        <f t="shared" si="1"/>
        <v>0.99999999999999989</v>
      </c>
      <c r="H52" s="232">
        <f t="shared" si="1"/>
        <v>1.0000000000000002</v>
      </c>
      <c r="I52" s="232">
        <f t="shared" si="1"/>
        <v>1</v>
      </c>
      <c r="J52" s="232">
        <f t="shared" si="1"/>
        <v>0.99999999999999989</v>
      </c>
      <c r="K52" s="232">
        <f t="shared" si="1"/>
        <v>1</v>
      </c>
      <c r="L52" s="232">
        <f t="shared" si="1"/>
        <v>0.99999999999999978</v>
      </c>
      <c r="M52" s="232">
        <f t="shared" si="1"/>
        <v>0.99999999999999989</v>
      </c>
      <c r="N52" s="232">
        <f t="shared" si="1"/>
        <v>1.0000000000000002</v>
      </c>
      <c r="O52" s="232">
        <f t="shared" si="1"/>
        <v>1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0.99999999999999989</v>
      </c>
      <c r="T52" s="232">
        <f t="shared" si="1"/>
        <v>1.0000000000000004</v>
      </c>
      <c r="U52" s="232">
        <f t="shared" si="1"/>
        <v>1.0000000000000002</v>
      </c>
      <c r="V52" s="232">
        <f t="shared" si="1"/>
        <v>1.0000000000000002</v>
      </c>
      <c r="W52" s="232">
        <f t="shared" si="1"/>
        <v>0.99999999999999978</v>
      </c>
      <c r="X52" s="232">
        <f t="shared" si="1"/>
        <v>0.99999999999999978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1.3069426197463435E-2</v>
      </c>
      <c r="C53" s="299">
        <f t="shared" si="2"/>
        <v>1.1507031304287251E-2</v>
      </c>
      <c r="D53" s="299">
        <f t="shared" si="2"/>
        <v>8.9922579406662324E-3</v>
      </c>
      <c r="E53" s="299">
        <f t="shared" si="2"/>
        <v>8.4537933114541899E-3</v>
      </c>
      <c r="F53" s="299">
        <f t="shared" si="2"/>
        <v>9.2700603269214969E-3</v>
      </c>
      <c r="G53" s="299">
        <f t="shared" si="2"/>
        <v>9.6187769733049305E-3</v>
      </c>
      <c r="H53" s="299">
        <f t="shared" si="2"/>
        <v>1.0424410831467782E-2</v>
      </c>
      <c r="I53" s="299">
        <f t="shared" si="2"/>
        <v>9.7081484625371577E-3</v>
      </c>
      <c r="J53" s="299">
        <f t="shared" si="2"/>
        <v>9.4502724132835021E-3</v>
      </c>
      <c r="K53" s="299">
        <f t="shared" si="2"/>
        <v>1.1600949892255612E-2</v>
      </c>
      <c r="L53" s="299">
        <f t="shared" si="2"/>
        <v>1.0678729187486649E-2</v>
      </c>
      <c r="M53" s="299">
        <f t="shared" si="2"/>
        <v>1.1019528685905373E-2</v>
      </c>
      <c r="N53" s="299">
        <f t="shared" si="2"/>
        <v>1.1253303835702477E-2</v>
      </c>
      <c r="O53" s="299">
        <f t="shared" si="2"/>
        <v>1.1087650182193499E-2</v>
      </c>
      <c r="P53" s="299">
        <f t="shared" si="2"/>
        <v>1.3705220634362998E-2</v>
      </c>
      <c r="Q53" s="299">
        <f t="shared" si="2"/>
        <v>1.5302587093072377E-2</v>
      </c>
      <c r="R53" s="299">
        <f t="shared" si="2"/>
        <v>1.369861632058004E-2</v>
      </c>
      <c r="S53" s="299">
        <f t="shared" si="2"/>
        <v>1.4629062870216748E-2</v>
      </c>
      <c r="T53" s="299">
        <f t="shared" si="2"/>
        <v>1.5042062764531978E-2</v>
      </c>
      <c r="U53" s="299">
        <f t="shared" si="2"/>
        <v>1.5756604518480863E-2</v>
      </c>
      <c r="V53" s="299">
        <f t="shared" si="2"/>
        <v>1.4200636260690324E-2</v>
      </c>
      <c r="W53" s="299">
        <f t="shared" si="2"/>
        <v>1.3996449497542997E-2</v>
      </c>
      <c r="X53" s="299">
        <f t="shared" si="2"/>
        <v>1.3773180595552272E-2</v>
      </c>
      <c r="Y53" s="299">
        <f t="shared" si="2"/>
        <v>1.3761136884982353E-2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3.6854738775895096E-3</v>
      </c>
      <c r="C54" s="233">
        <f t="shared" si="3"/>
        <v>3.2448909875466654E-3</v>
      </c>
      <c r="D54" s="233">
        <f t="shared" si="3"/>
        <v>2.5357449699899065E-3</v>
      </c>
      <c r="E54" s="233">
        <f t="shared" si="3"/>
        <v>2.3839022421621135E-3</v>
      </c>
      <c r="F54" s="233">
        <f t="shared" si="3"/>
        <v>2.6140830257091814E-3</v>
      </c>
      <c r="G54" s="233">
        <f t="shared" si="3"/>
        <v>2.7124183368015834E-3</v>
      </c>
      <c r="H54" s="233">
        <f t="shared" si="3"/>
        <v>2.9396006548544668E-3</v>
      </c>
      <c r="I54" s="233">
        <f t="shared" si="3"/>
        <v>2.7376203834706676E-3</v>
      </c>
      <c r="J54" s="233">
        <f t="shared" si="3"/>
        <v>2.6649013957491734E-3</v>
      </c>
      <c r="K54" s="233">
        <f t="shared" si="3"/>
        <v>3.2713752797679024E-3</v>
      </c>
      <c r="L54" s="233">
        <f t="shared" si="3"/>
        <v>3.0113164014785193E-3</v>
      </c>
      <c r="M54" s="233">
        <f t="shared" si="3"/>
        <v>3.1074191400334559E-3</v>
      </c>
      <c r="N54" s="233">
        <f t="shared" si="3"/>
        <v>3.1733418664630204E-3</v>
      </c>
      <c r="O54" s="233">
        <f t="shared" si="3"/>
        <v>3.126628858293381E-3</v>
      </c>
      <c r="P54" s="233">
        <f t="shared" si="3"/>
        <v>3.8647628343736135E-3</v>
      </c>
      <c r="Q54" s="233">
        <f t="shared" si="3"/>
        <v>4.3152074267807129E-3</v>
      </c>
      <c r="R54" s="233">
        <f t="shared" si="3"/>
        <v>3.8629004705973665E-3</v>
      </c>
      <c r="S54" s="233">
        <f t="shared" si="3"/>
        <v>4.1252789714870935E-3</v>
      </c>
      <c r="T54" s="233">
        <f t="shared" si="3"/>
        <v>4.2417416454368822E-3</v>
      </c>
      <c r="U54" s="233">
        <f t="shared" si="3"/>
        <v>4.4432367171284553E-3</v>
      </c>
      <c r="V54" s="233">
        <f t="shared" si="3"/>
        <v>4.0044660869719096E-3</v>
      </c>
      <c r="W54" s="233">
        <f t="shared" si="3"/>
        <v>3.9468870494258615E-3</v>
      </c>
      <c r="X54" s="233">
        <f t="shared" si="3"/>
        <v>3.8839270010249164E-3</v>
      </c>
      <c r="Y54" s="233">
        <f t="shared" si="3"/>
        <v>3.8805307707678199E-3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4.9997117112859181E-2</v>
      </c>
      <c r="C55" s="233">
        <f t="shared" si="4"/>
        <v>4.4020172198030103E-2</v>
      </c>
      <c r="D55" s="233">
        <f t="shared" si="4"/>
        <v>3.4399901462834316E-2</v>
      </c>
      <c r="E55" s="233">
        <f t="shared" si="4"/>
        <v>3.2340003903362911E-2</v>
      </c>
      <c r="F55" s="233">
        <f t="shared" si="4"/>
        <v>3.546263506949654E-2</v>
      </c>
      <c r="G55" s="233">
        <f t="shared" si="4"/>
        <v>3.6796651325835303E-2</v>
      </c>
      <c r="H55" s="233">
        <f t="shared" si="4"/>
        <v>3.9878605326575639E-2</v>
      </c>
      <c r="I55" s="233">
        <f t="shared" si="4"/>
        <v>3.7138542143854661E-2</v>
      </c>
      <c r="J55" s="233">
        <f t="shared" si="4"/>
        <v>3.6152036780854213E-2</v>
      </c>
      <c r="K55" s="233">
        <f t="shared" si="4"/>
        <v>4.4379457951725994E-2</v>
      </c>
      <c r="L55" s="233">
        <f t="shared" si="4"/>
        <v>4.0851500726703682E-2</v>
      </c>
      <c r="M55" s="233">
        <f t="shared" si="4"/>
        <v>4.2155229917029705E-2</v>
      </c>
      <c r="N55" s="233">
        <f t="shared" si="4"/>
        <v>4.3049537239010713E-2</v>
      </c>
      <c r="O55" s="233">
        <f t="shared" si="4"/>
        <v>4.2415828842825028E-2</v>
      </c>
      <c r="P55" s="233">
        <f t="shared" si="4"/>
        <v>5.2429350054160086E-2</v>
      </c>
      <c r="Q55" s="233">
        <f t="shared" si="4"/>
        <v>5.8540078765704148E-2</v>
      </c>
      <c r="R55" s="233">
        <f t="shared" si="4"/>
        <v>5.2404085238041326E-2</v>
      </c>
      <c r="S55" s="233">
        <f t="shared" si="4"/>
        <v>5.5963510449721317E-2</v>
      </c>
      <c r="T55" s="233">
        <f t="shared" si="4"/>
        <v>5.7543442404781778E-2</v>
      </c>
      <c r="U55" s="233">
        <f t="shared" si="4"/>
        <v>6.0276923371309903E-2</v>
      </c>
      <c r="V55" s="233">
        <f t="shared" si="4"/>
        <v>5.4324563563520986E-2</v>
      </c>
      <c r="W55" s="233">
        <f t="shared" si="4"/>
        <v>5.3543446676235291E-2</v>
      </c>
      <c r="X55" s="233">
        <f t="shared" si="4"/>
        <v>5.268933102709867E-2</v>
      </c>
      <c r="Y55" s="233">
        <f t="shared" si="4"/>
        <v>5.2643257787253261E-2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0.11406001207771631</v>
      </c>
      <c r="C56" s="233">
        <f t="shared" si="5"/>
        <v>0.10042461770818956</v>
      </c>
      <c r="D56" s="233">
        <f t="shared" si="5"/>
        <v>7.8477588367069542E-2</v>
      </c>
      <c r="E56" s="233">
        <f t="shared" si="5"/>
        <v>7.3778278605232561E-2</v>
      </c>
      <c r="F56" s="233">
        <f t="shared" si="5"/>
        <v>8.0902036315491643E-2</v>
      </c>
      <c r="G56" s="233">
        <f t="shared" si="5"/>
        <v>8.3945369993439628E-2</v>
      </c>
      <c r="H56" s="233">
        <f t="shared" si="5"/>
        <v>9.0976329593648056E-2</v>
      </c>
      <c r="I56" s="233">
        <f t="shared" si="5"/>
        <v>8.472533638119184E-2</v>
      </c>
      <c r="J56" s="233">
        <f t="shared" si="5"/>
        <v>8.2474790347416185E-2</v>
      </c>
      <c r="K56" s="233">
        <f t="shared" si="5"/>
        <v>0.101244267715477</v>
      </c>
      <c r="L56" s="233">
        <f t="shared" si="5"/>
        <v>9.3195826786625566E-2</v>
      </c>
      <c r="M56" s="233">
        <f t="shared" si="5"/>
        <v>9.6170065618416373E-2</v>
      </c>
      <c r="N56" s="233">
        <f t="shared" si="5"/>
        <v>9.8210277331345422E-2</v>
      </c>
      <c r="O56" s="233">
        <f t="shared" si="5"/>
        <v>9.6764578229144693E-2</v>
      </c>
      <c r="P56" s="233">
        <f t="shared" si="5"/>
        <v>0.11960874237819295</v>
      </c>
      <c r="Q56" s="233">
        <f t="shared" si="5"/>
        <v>0.13354934197454654</v>
      </c>
      <c r="R56" s="233">
        <f t="shared" si="5"/>
        <v>0.11955110495031604</v>
      </c>
      <c r="S56" s="233">
        <f t="shared" si="5"/>
        <v>0.12767133479711909</v>
      </c>
      <c r="T56" s="233">
        <f t="shared" si="5"/>
        <v>0.13127568377326873</v>
      </c>
      <c r="U56" s="233">
        <f t="shared" si="5"/>
        <v>0.1375116607667545</v>
      </c>
      <c r="V56" s="233">
        <f t="shared" si="5"/>
        <v>0.12393235318318387</v>
      </c>
      <c r="W56" s="233">
        <f t="shared" si="5"/>
        <v>0.12215036640589032</v>
      </c>
      <c r="X56" s="233">
        <f t="shared" si="5"/>
        <v>0.12020184523343191</v>
      </c>
      <c r="Y56" s="233">
        <f t="shared" si="5"/>
        <v>0.12009673688725735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3.6611101427219739E-2</v>
      </c>
      <c r="C57" s="300">
        <f t="shared" si="6"/>
        <v>3.3758429287546597E-2</v>
      </c>
      <c r="D57" s="300">
        <f t="shared" si="6"/>
        <v>3.0931735316257317E-2</v>
      </c>
      <c r="E57" s="300">
        <f t="shared" si="6"/>
        <v>3.0623753427095949E-2</v>
      </c>
      <c r="F57" s="300">
        <f t="shared" si="6"/>
        <v>3.1256626079553804E-2</v>
      </c>
      <c r="G57" s="300">
        <f t="shared" si="6"/>
        <v>3.1587921555828326E-2</v>
      </c>
      <c r="H57" s="300">
        <f t="shared" si="6"/>
        <v>3.2048400401256831E-2</v>
      </c>
      <c r="I57" s="300">
        <f t="shared" si="6"/>
        <v>3.1535701322565411E-2</v>
      </c>
      <c r="J57" s="300">
        <f t="shared" si="6"/>
        <v>3.1573850964544181E-2</v>
      </c>
      <c r="K57" s="300">
        <f t="shared" si="6"/>
        <v>3.3669729256181301E-2</v>
      </c>
      <c r="L57" s="300">
        <f t="shared" si="6"/>
        <v>3.2372334653187958E-2</v>
      </c>
      <c r="M57" s="300">
        <f t="shared" si="6"/>
        <v>3.2666211652880535E-2</v>
      </c>
      <c r="N57" s="300">
        <f t="shared" si="6"/>
        <v>3.3138048421229999E-2</v>
      </c>
      <c r="O57" s="300">
        <f t="shared" si="6"/>
        <v>3.2678485905930643E-2</v>
      </c>
      <c r="P57" s="300">
        <f t="shared" si="6"/>
        <v>3.9840744165861204E-2</v>
      </c>
      <c r="Q57" s="300">
        <f t="shared" si="6"/>
        <v>4.5862182041719497E-2</v>
      </c>
      <c r="R57" s="300">
        <f t="shared" si="6"/>
        <v>3.9281331294806314E-2</v>
      </c>
      <c r="S57" s="300">
        <f t="shared" si="6"/>
        <v>4.1410380015274757E-2</v>
      </c>
      <c r="T57" s="300">
        <f t="shared" si="6"/>
        <v>4.3689085666754578E-2</v>
      </c>
      <c r="U57" s="300">
        <f t="shared" si="6"/>
        <v>4.6836759870068426E-2</v>
      </c>
      <c r="V57" s="300">
        <f t="shared" si="6"/>
        <v>4.2496635369098208E-2</v>
      </c>
      <c r="W57" s="300">
        <f t="shared" si="6"/>
        <v>4.2627984738758042E-2</v>
      </c>
      <c r="X57" s="300">
        <f t="shared" si="6"/>
        <v>4.2635190192893344E-2</v>
      </c>
      <c r="Y57" s="300">
        <f t="shared" si="6"/>
        <v>4.3028388840221782E-2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0.58964137644414794</v>
      </c>
      <c r="C58" s="301">
        <f t="shared" si="7"/>
        <v>0.6249793042255033</v>
      </c>
      <c r="D58" s="301">
        <f t="shared" si="7"/>
        <v>0.67915628768391334</v>
      </c>
      <c r="E58" s="301">
        <f t="shared" si="7"/>
        <v>0.69073794086340623</v>
      </c>
      <c r="F58" s="301">
        <f t="shared" si="7"/>
        <v>0.67280766816639292</v>
      </c>
      <c r="G58" s="301">
        <f t="shared" si="7"/>
        <v>0.66498755768614404</v>
      </c>
      <c r="H58" s="301">
        <f t="shared" si="7"/>
        <v>0.64821006237541423</v>
      </c>
      <c r="I58" s="301">
        <f t="shared" si="7"/>
        <v>0.66317215395065876</v>
      </c>
      <c r="J58" s="301">
        <f t="shared" si="7"/>
        <v>0.66819530164068064</v>
      </c>
      <c r="K58" s="301">
        <f t="shared" si="7"/>
        <v>0.62215278164385357</v>
      </c>
      <c r="L58" s="301">
        <f t="shared" si="7"/>
        <v>0.64241756834558128</v>
      </c>
      <c r="M58" s="301">
        <f t="shared" si="7"/>
        <v>0.63594822397638406</v>
      </c>
      <c r="N58" s="301">
        <f t="shared" si="7"/>
        <v>0.63574298323221556</v>
      </c>
      <c r="O58" s="301">
        <f t="shared" si="7"/>
        <v>0.63941370591282254</v>
      </c>
      <c r="P58" s="301">
        <f t="shared" si="7"/>
        <v>0.57815553857083679</v>
      </c>
      <c r="Q58" s="301">
        <f t="shared" si="7"/>
        <v>0.54353853468790103</v>
      </c>
      <c r="R58" s="301">
        <f t="shared" si="7"/>
        <v>0.5773623175581919</v>
      </c>
      <c r="S58" s="301">
        <f t="shared" si="7"/>
        <v>0.55461163316610884</v>
      </c>
      <c r="T58" s="301">
        <f t="shared" si="7"/>
        <v>0.54439916208657946</v>
      </c>
      <c r="U58" s="301">
        <f t="shared" si="7"/>
        <v>0.52792435158215978</v>
      </c>
      <c r="V58" s="301">
        <f t="shared" si="7"/>
        <v>0.56550471719816386</v>
      </c>
      <c r="W58" s="301">
        <f t="shared" si="7"/>
        <v>0.56882063408408501</v>
      </c>
      <c r="X58" s="301">
        <f t="shared" si="7"/>
        <v>0.57285366114322289</v>
      </c>
      <c r="Y58" s="301">
        <f t="shared" si="7"/>
        <v>0.57430951327948587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6.1506079794520135E-2</v>
      </c>
      <c r="C59" s="301">
        <f t="shared" si="8"/>
        <v>5.4153286831895957E-2</v>
      </c>
      <c r="D59" s="301">
        <f t="shared" si="8"/>
        <v>4.2318501675220298E-2</v>
      </c>
      <c r="E59" s="301">
        <f t="shared" si="8"/>
        <v>3.9784431093202691E-2</v>
      </c>
      <c r="F59" s="301">
        <f t="shared" si="8"/>
        <v>4.3625868615280811E-2</v>
      </c>
      <c r="G59" s="301">
        <f t="shared" si="8"/>
        <v>4.526696544341087E-2</v>
      </c>
      <c r="H59" s="301">
        <f t="shared" si="8"/>
        <v>4.9058362220642637E-2</v>
      </c>
      <c r="I59" s="301">
        <f t="shared" si="8"/>
        <v>4.5687556972451325E-2</v>
      </c>
      <c r="J59" s="301">
        <f t="shared" si="8"/>
        <v>4.4473965448014734E-2</v>
      </c>
      <c r="K59" s="301">
        <f t="shared" si="8"/>
        <v>5.4595277480796199E-2</v>
      </c>
      <c r="L59" s="301">
        <f t="shared" si="8"/>
        <v>5.0255210870474236E-2</v>
      </c>
      <c r="M59" s="301">
        <f t="shared" si="8"/>
        <v>5.1859048776360495E-2</v>
      </c>
      <c r="N59" s="301">
        <f t="shared" si="8"/>
        <v>5.295921895982169E-2</v>
      </c>
      <c r="O59" s="301">
        <f t="shared" si="8"/>
        <v>5.2179635627161366E-2</v>
      </c>
      <c r="P59" s="301">
        <f t="shared" si="8"/>
        <v>6.4498194580435236E-2</v>
      </c>
      <c r="Q59" s="301">
        <f t="shared" si="8"/>
        <v>7.2015567369880074E-2</v>
      </c>
      <c r="R59" s="301">
        <f t="shared" si="8"/>
        <v>6.4467113992474803E-2</v>
      </c>
      <c r="S59" s="301">
        <f t="shared" si="8"/>
        <v>6.8845892284791751E-2</v>
      </c>
      <c r="T59" s="301">
        <f t="shared" si="8"/>
        <v>7.078951276751895E-2</v>
      </c>
      <c r="U59" s="301">
        <f t="shared" si="8"/>
        <v>7.4152220622545187E-2</v>
      </c>
      <c r="V59" s="301">
        <f t="shared" si="8"/>
        <v>6.6829672074853047E-2</v>
      </c>
      <c r="W59" s="301">
        <f t="shared" si="8"/>
        <v>6.5868747918170351E-2</v>
      </c>
      <c r="X59" s="301">
        <f t="shared" si="8"/>
        <v>6.4818021230250294E-2</v>
      </c>
      <c r="Y59" s="301">
        <f t="shared" si="8"/>
        <v>6.4761342274943207E-2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7.4673845590855797E-2</v>
      </c>
      <c r="C60" s="301">
        <f t="shared" si="9"/>
        <v>7.7941589189242835E-2</v>
      </c>
      <c r="D60" s="301">
        <f t="shared" si="9"/>
        <v>8.4138012476963536E-2</v>
      </c>
      <c r="E60" s="301">
        <f t="shared" si="9"/>
        <v>8.518627436953248E-2</v>
      </c>
      <c r="F60" s="301">
        <f t="shared" si="9"/>
        <v>8.380466175783928E-2</v>
      </c>
      <c r="G60" s="301">
        <f t="shared" si="9"/>
        <v>8.3313633735188505E-2</v>
      </c>
      <c r="H60" s="301">
        <f t="shared" si="9"/>
        <v>8.1194960961827337E-2</v>
      </c>
      <c r="I60" s="301">
        <f t="shared" si="9"/>
        <v>8.3136128908035789E-2</v>
      </c>
      <c r="J60" s="301">
        <f t="shared" si="9"/>
        <v>8.3975927536643902E-2</v>
      </c>
      <c r="K60" s="301">
        <f t="shared" si="9"/>
        <v>7.8707629659557368E-2</v>
      </c>
      <c r="L60" s="301">
        <f t="shared" si="9"/>
        <v>8.084383710584693E-2</v>
      </c>
      <c r="M60" s="301">
        <f t="shared" si="9"/>
        <v>7.9220633178359146E-2</v>
      </c>
      <c r="N60" s="301">
        <f t="shared" si="9"/>
        <v>7.3604453134448661E-2</v>
      </c>
      <c r="O60" s="301">
        <f t="shared" si="9"/>
        <v>7.4184021531995575E-2</v>
      </c>
      <c r="P60" s="301">
        <f t="shared" si="9"/>
        <v>6.8380864893865148E-2</v>
      </c>
      <c r="Q60" s="301">
        <f t="shared" si="9"/>
        <v>6.0423161280194926E-2</v>
      </c>
      <c r="R60" s="301">
        <f t="shared" si="9"/>
        <v>6.9884628320226655E-2</v>
      </c>
      <c r="S60" s="301">
        <f t="shared" si="9"/>
        <v>6.9214428664308186E-2</v>
      </c>
      <c r="T60" s="301">
        <f t="shared" si="9"/>
        <v>6.7697328007163063E-2</v>
      </c>
      <c r="U60" s="301">
        <f t="shared" si="9"/>
        <v>6.4673277487632366E-2</v>
      </c>
      <c r="V60" s="301">
        <f t="shared" si="9"/>
        <v>6.7038971966298225E-2</v>
      </c>
      <c r="W60" s="301">
        <f t="shared" si="9"/>
        <v>6.8264205102210526E-2</v>
      </c>
      <c r="X60" s="301">
        <f t="shared" si="9"/>
        <v>6.9333137319358001E-2</v>
      </c>
      <c r="Y60" s="301">
        <f t="shared" si="9"/>
        <v>6.7759688290953551E-2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3.879085588425208E-2</v>
      </c>
      <c r="C61" s="302">
        <f t="shared" si="10"/>
        <v>4.0845598505078504E-2</v>
      </c>
      <c r="D61" s="302">
        <f t="shared" si="10"/>
        <v>4.5230096752726788E-2</v>
      </c>
      <c r="E61" s="302">
        <f t="shared" si="10"/>
        <v>4.589136330760011E-2</v>
      </c>
      <c r="F61" s="302">
        <f t="shared" si="10"/>
        <v>4.5115821835765749E-2</v>
      </c>
      <c r="G61" s="302">
        <f t="shared" si="10"/>
        <v>4.4892039425949826E-2</v>
      </c>
      <c r="H61" s="302">
        <f t="shared" si="10"/>
        <v>4.3323746985776027E-2</v>
      </c>
      <c r="I61" s="302">
        <f t="shared" si="10"/>
        <v>4.4773209790894511E-2</v>
      </c>
      <c r="J61" s="302">
        <f t="shared" si="10"/>
        <v>4.5454888685861165E-2</v>
      </c>
      <c r="K61" s="302">
        <f t="shared" si="10"/>
        <v>4.1721071660324086E-2</v>
      </c>
      <c r="L61" s="302">
        <f t="shared" si="10"/>
        <v>4.3172168288164212E-2</v>
      </c>
      <c r="M61" s="302">
        <f t="shared" si="10"/>
        <v>4.1749138870785497E-2</v>
      </c>
      <c r="N61" s="302">
        <f t="shared" si="10"/>
        <v>3.605019578042587E-2</v>
      </c>
      <c r="O61" s="302">
        <f t="shared" si="10"/>
        <v>3.6505106812209295E-2</v>
      </c>
      <c r="P61" s="302">
        <f t="shared" si="10"/>
        <v>3.2840987814409472E-2</v>
      </c>
      <c r="Q61" s="302">
        <f t="shared" si="10"/>
        <v>2.6044822113722495E-2</v>
      </c>
      <c r="R61" s="302">
        <f t="shared" si="10"/>
        <v>3.4388635738964023E-2</v>
      </c>
      <c r="S61" s="302">
        <f t="shared" si="10"/>
        <v>3.4529517751188184E-2</v>
      </c>
      <c r="T61" s="302">
        <f t="shared" si="10"/>
        <v>3.3378364997131614E-2</v>
      </c>
      <c r="U61" s="302">
        <f t="shared" si="10"/>
        <v>3.0925363744148185E-2</v>
      </c>
      <c r="V61" s="302">
        <f t="shared" si="10"/>
        <v>3.195888923029945E-2</v>
      </c>
      <c r="W61" s="302">
        <f t="shared" si="10"/>
        <v>3.3093314594539659E-2</v>
      </c>
      <c r="X61" s="302">
        <f t="shared" si="10"/>
        <v>3.4041778378326955E-2</v>
      </c>
      <c r="Y61" s="302">
        <f t="shared" si="10"/>
        <v>3.2397443416079273E-2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3.0659421488757083E-2</v>
      </c>
      <c r="C62" s="302">
        <f t="shared" si="11"/>
        <v>3.2496878060956212E-2</v>
      </c>
      <c r="D62" s="302">
        <f t="shared" si="11"/>
        <v>3.5313903862058786E-2</v>
      </c>
      <c r="E62" s="302">
        <f t="shared" si="11"/>
        <v>3.5916111916907398E-2</v>
      </c>
      <c r="F62" s="302">
        <f t="shared" si="11"/>
        <v>3.4983796428226341E-2</v>
      </c>
      <c r="G62" s="302">
        <f t="shared" si="11"/>
        <v>3.457717628099638E-2</v>
      </c>
      <c r="H62" s="302">
        <f t="shared" si="11"/>
        <v>3.3704801442990019E-2</v>
      </c>
      <c r="I62" s="302">
        <f t="shared" si="11"/>
        <v>3.4482781229152916E-2</v>
      </c>
      <c r="J62" s="302">
        <f t="shared" si="11"/>
        <v>3.4743968466652078E-2</v>
      </c>
      <c r="K62" s="302">
        <f t="shared" si="11"/>
        <v>3.2349908138830166E-2</v>
      </c>
      <c r="L62" s="302">
        <f t="shared" si="11"/>
        <v>3.3403610714139297E-2</v>
      </c>
      <c r="M62" s="302">
        <f t="shared" si="11"/>
        <v>3.3067225983191048E-2</v>
      </c>
      <c r="N62" s="302">
        <f t="shared" si="11"/>
        <v>3.3056554136313386E-2</v>
      </c>
      <c r="O62" s="302">
        <f t="shared" si="11"/>
        <v>3.3247419700246097E-2</v>
      </c>
      <c r="P62" s="302">
        <f t="shared" si="11"/>
        <v>3.0062195516195558E-2</v>
      </c>
      <c r="Q62" s="302">
        <f t="shared" si="11"/>
        <v>2.8262224626897869E-2</v>
      </c>
      <c r="R62" s="302">
        <f t="shared" si="11"/>
        <v>3.0020950620006155E-2</v>
      </c>
      <c r="S62" s="302">
        <f t="shared" si="11"/>
        <v>2.8837989501943176E-2</v>
      </c>
      <c r="T62" s="302">
        <f t="shared" si="11"/>
        <v>2.8306974434518222E-2</v>
      </c>
      <c r="U62" s="302">
        <f t="shared" si="11"/>
        <v>2.7450338215655016E-2</v>
      </c>
      <c r="V62" s="302">
        <f t="shared" si="11"/>
        <v>2.9404394215033793E-2</v>
      </c>
      <c r="W62" s="302">
        <f t="shared" si="11"/>
        <v>2.9576811039036612E-2</v>
      </c>
      <c r="X62" s="302">
        <f t="shared" si="11"/>
        <v>2.9786515244713901E-2</v>
      </c>
      <c r="Y62" s="302">
        <f t="shared" si="11"/>
        <v>2.9862214790326119E-2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5.223568217846624E-3</v>
      </c>
      <c r="C63" s="302">
        <f t="shared" si="12"/>
        <v>4.5991126232081255E-3</v>
      </c>
      <c r="D63" s="302">
        <f t="shared" si="12"/>
        <v>3.5940118621779686E-3</v>
      </c>
      <c r="E63" s="302">
        <f t="shared" si="12"/>
        <v>3.378799145024976E-3</v>
      </c>
      <c r="F63" s="302">
        <f t="shared" si="12"/>
        <v>3.7050434938471978E-3</v>
      </c>
      <c r="G63" s="302">
        <f t="shared" si="12"/>
        <v>3.8444180282422961E-3</v>
      </c>
      <c r="H63" s="302">
        <f t="shared" si="12"/>
        <v>4.1664125330612891E-3</v>
      </c>
      <c r="I63" s="302">
        <f t="shared" si="12"/>
        <v>3.8801378879883691E-3</v>
      </c>
      <c r="J63" s="302">
        <f t="shared" si="12"/>
        <v>3.7770703841306526E-3</v>
      </c>
      <c r="K63" s="302">
        <f t="shared" si="12"/>
        <v>4.6366498604031156E-3</v>
      </c>
      <c r="L63" s="302">
        <f t="shared" si="12"/>
        <v>4.2680581035434099E-3</v>
      </c>
      <c r="M63" s="302">
        <f t="shared" si="12"/>
        <v>4.4042683243826122E-3</v>
      </c>
      <c r="N63" s="302">
        <f t="shared" si="12"/>
        <v>4.4977032177094117E-3</v>
      </c>
      <c r="O63" s="302">
        <f t="shared" si="12"/>
        <v>4.4314950195401904E-3</v>
      </c>
      <c r="P63" s="302">
        <f t="shared" si="12"/>
        <v>5.4776815632601216E-3</v>
      </c>
      <c r="Q63" s="302">
        <f t="shared" si="12"/>
        <v>6.1161145395745645E-3</v>
      </c>
      <c r="R63" s="302">
        <f t="shared" si="12"/>
        <v>5.4750419612564745E-3</v>
      </c>
      <c r="S63" s="302">
        <f t="shared" si="12"/>
        <v>5.8469214111768275E-3</v>
      </c>
      <c r="T63" s="302">
        <f t="shared" si="12"/>
        <v>6.0119885755132224E-3</v>
      </c>
      <c r="U63" s="302">
        <f t="shared" si="12"/>
        <v>6.2975755278291681E-3</v>
      </c>
      <c r="V63" s="302">
        <f t="shared" si="12"/>
        <v>5.6756885209649863E-3</v>
      </c>
      <c r="W63" s="302">
        <f t="shared" si="12"/>
        <v>5.5940794686342591E-3</v>
      </c>
      <c r="X63" s="302">
        <f t="shared" si="12"/>
        <v>5.5048436963171399E-3</v>
      </c>
      <c r="Y63" s="302">
        <f t="shared" si="12"/>
        <v>5.5000300845481588E-3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5.6755567477627181E-2</v>
      </c>
      <c r="C65" s="235">
        <f t="shared" si="14"/>
        <v>4.9970678267757231E-2</v>
      </c>
      <c r="D65" s="235">
        <f t="shared" si="14"/>
        <v>3.9049970107085788E-2</v>
      </c>
      <c r="E65" s="235">
        <f t="shared" si="14"/>
        <v>3.6711622184551089E-2</v>
      </c>
      <c r="F65" s="235">
        <f t="shared" si="14"/>
        <v>4.0256360643314296E-2</v>
      </c>
      <c r="G65" s="235">
        <f t="shared" si="14"/>
        <v>4.1770704950046603E-2</v>
      </c>
      <c r="H65" s="235">
        <f t="shared" si="14"/>
        <v>4.5269267634313257E-2</v>
      </c>
      <c r="I65" s="235">
        <f t="shared" si="14"/>
        <v>4.2158811475234363E-2</v>
      </c>
      <c r="J65" s="235">
        <f t="shared" si="14"/>
        <v>4.1038953472813416E-2</v>
      </c>
      <c r="K65" s="235">
        <f t="shared" si="14"/>
        <v>5.0378531120384887E-2</v>
      </c>
      <c r="L65" s="235">
        <f t="shared" si="14"/>
        <v>4.6373675922615119E-2</v>
      </c>
      <c r="M65" s="235">
        <f t="shared" si="14"/>
        <v>4.7853639054630762E-2</v>
      </c>
      <c r="N65" s="235">
        <f t="shared" si="14"/>
        <v>4.8868835979762576E-2</v>
      </c>
      <c r="O65" s="235">
        <f t="shared" si="14"/>
        <v>4.8149464909633344E-2</v>
      </c>
      <c r="P65" s="235">
        <f t="shared" si="14"/>
        <v>5.9516581887912187E-2</v>
      </c>
      <c r="Q65" s="235">
        <f t="shared" si="14"/>
        <v>6.6453339360200758E-2</v>
      </c>
      <c r="R65" s="235">
        <f t="shared" si="14"/>
        <v>5.9487901854765449E-2</v>
      </c>
      <c r="S65" s="235">
        <f t="shared" si="14"/>
        <v>6.3528478780972092E-2</v>
      </c>
      <c r="T65" s="235">
        <f t="shared" si="14"/>
        <v>6.5321980883964972E-2</v>
      </c>
      <c r="U65" s="235">
        <f t="shared" si="14"/>
        <v>6.842496506392072E-2</v>
      </c>
      <c r="V65" s="235">
        <f t="shared" si="14"/>
        <v>6.166798429721982E-2</v>
      </c>
      <c r="W65" s="235">
        <f t="shared" si="14"/>
        <v>6.0781278527681483E-2</v>
      </c>
      <c r="X65" s="235">
        <f t="shared" si="14"/>
        <v>5.9811706257167495E-2</v>
      </c>
      <c r="Y65" s="235">
        <f t="shared" si="14"/>
        <v>5.9759404984134915E-2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0.43196173980978203</v>
      </c>
      <c r="C69" s="322">
        <f>IF(C$5=0,0,C$5/WWP_fec!C$5)</f>
        <v>0.42450636378710804</v>
      </c>
      <c r="D69" s="322">
        <f>IF(D$5=0,0,D$5/WWP_fec!D$5)</f>
        <v>0.42031287023283775</v>
      </c>
      <c r="E69" s="322">
        <f>IF(E$5=0,0,E$5/WWP_fec!E$5)</f>
        <v>0.41840574927510205</v>
      </c>
      <c r="F69" s="322">
        <f>IF(F$5=0,0,F$5/WWP_fec!F$5)</f>
        <v>0.42135673263452839</v>
      </c>
      <c r="G69" s="322">
        <f>IF(G$5=0,0,G$5/WWP_fec!G$5)</f>
        <v>0.42491884573340555</v>
      </c>
      <c r="H69" s="322">
        <f>IF(H$5=0,0,H$5/WWP_fec!H$5)</f>
        <v>0.42683325344407169</v>
      </c>
      <c r="I69" s="322">
        <f>IF(I$5=0,0,I$5/WWP_fec!I$5)</f>
        <v>0.4265814289712298</v>
      </c>
      <c r="J69" s="322">
        <f>IF(J$5=0,0,J$5/WWP_fec!J$5)</f>
        <v>0.42623850779951333</v>
      </c>
      <c r="K69" s="322">
        <f>IF(K$5=0,0,K$5/WWP_fec!K$5)</f>
        <v>0.42437595420639529</v>
      </c>
      <c r="L69" s="322">
        <f>IF(L$5=0,0,L$5/WWP_fec!L$5)</f>
        <v>0.42353333402073329</v>
      </c>
      <c r="M69" s="322">
        <f>IF(M$5=0,0,M$5/WWP_fec!M$5)</f>
        <v>0.42081083309866046</v>
      </c>
      <c r="N69" s="322">
        <f>IF(N$5=0,0,N$5/WWP_fec!N$5)</f>
        <v>0.42121194183594307</v>
      </c>
      <c r="O69" s="322">
        <f>IF(O$5=0,0,O$5/WWP_fec!O$5)</f>
        <v>0.42307606766033246</v>
      </c>
      <c r="P69" s="322">
        <f>IF(P$5=0,0,P$5/WWP_fec!P$5)</f>
        <v>0.42952185657458675</v>
      </c>
      <c r="Q69" s="322">
        <f>IF(Q$5=0,0,Q$5/WWP_fec!Q$5)</f>
        <v>0.4330224324206054</v>
      </c>
      <c r="R69" s="322">
        <f>IF(R$5=0,0,R$5/WWP_fec!R$5)</f>
        <v>0.43012830192665252</v>
      </c>
      <c r="S69" s="322">
        <f>IF(S$5=0,0,S$5/WWP_fec!S$5)</f>
        <v>0.43207406198747356</v>
      </c>
      <c r="T69" s="322">
        <f>IF(T$5=0,0,T$5/WWP_fec!T$5)</f>
        <v>0.43301159295361574</v>
      </c>
      <c r="U69" s="322">
        <f>IF(U$5=0,0,U$5/WWP_fec!U$5)</f>
        <v>0.43331108736992124</v>
      </c>
      <c r="V69" s="322">
        <f>IF(V$5=0,0,V$5/WWP_fec!V$5)</f>
        <v>0.4280387674042524</v>
      </c>
      <c r="W69" s="322">
        <f>IF(W$5=0,0,W$5/WWP_fec!W$5)</f>
        <v>0.42891429780773976</v>
      </c>
      <c r="X69" s="322">
        <f>IF(X$5=0,0,X$5/WWP_fec!X$5)</f>
        <v>0.42931158371558326</v>
      </c>
      <c r="Y69" s="322">
        <f>IF(Y$5=0,0,Y$5/WWP_fec!Y$5)</f>
        <v>0.42756441796258554</v>
      </c>
      <c r="DA69" s="95"/>
    </row>
    <row r="70" spans="1:105" ht="12" customHeight="1" x14ac:dyDescent="0.25">
      <c r="A70" s="55" t="s">
        <v>91</v>
      </c>
      <c r="B70" s="334">
        <f>IF(B$6=0,0,B$6/WWP_fec!B$6)</f>
        <v>0.45993324406168512</v>
      </c>
      <c r="C70" s="334">
        <f>IF(C$6=0,0,C$6/WWP_fec!C$6)</f>
        <v>0.45993324406168512</v>
      </c>
      <c r="D70" s="334">
        <f>IF(D$6=0,0,D$6/WWP_fec!D$6)</f>
        <v>0.45993324406168506</v>
      </c>
      <c r="E70" s="334">
        <f>IF(E$6=0,0,E$6/WWP_fec!E$6)</f>
        <v>0.45993324406168495</v>
      </c>
      <c r="F70" s="334">
        <f>IF(F$6=0,0,F$6/WWP_fec!F$6)</f>
        <v>0.45993324406168501</v>
      </c>
      <c r="G70" s="334">
        <f>IF(G$6=0,0,G$6/WWP_fec!G$6)</f>
        <v>0.45993324406168523</v>
      </c>
      <c r="H70" s="334">
        <f>IF(H$6=0,0,H$6/WWP_fec!H$6)</f>
        <v>0.45993324406168501</v>
      </c>
      <c r="I70" s="334">
        <f>IF(I$6=0,0,I$6/WWP_fec!I$6)</f>
        <v>0.4599332440616849</v>
      </c>
      <c r="J70" s="334">
        <f>IF(J$6=0,0,J$6/WWP_fec!J$6)</f>
        <v>0.45993324406168501</v>
      </c>
      <c r="K70" s="334">
        <f>IF(K$6=0,0,K$6/WWP_fec!K$6)</f>
        <v>0.45993324406168506</v>
      </c>
      <c r="L70" s="334">
        <f>IF(L$6=0,0,L$6/WWP_fec!L$6)</f>
        <v>0.45993324406168501</v>
      </c>
      <c r="M70" s="334">
        <f>IF(M$6=0,0,M$6/WWP_fec!M$6)</f>
        <v>0.45993324406168501</v>
      </c>
      <c r="N70" s="334">
        <f>IF(N$6=0,0,N$6/WWP_fec!N$6)</f>
        <v>0.45993324406168506</v>
      </c>
      <c r="O70" s="334">
        <f>IF(O$6=0,0,O$6/WWP_fec!O$6)</f>
        <v>0.45993324406168506</v>
      </c>
      <c r="P70" s="334">
        <f>IF(P$6=0,0,P$6/WWP_fec!P$6)</f>
        <v>0.45993324406168506</v>
      </c>
      <c r="Q70" s="334">
        <f>IF(Q$6=0,0,Q$6/WWP_fec!Q$6)</f>
        <v>0.45993324406168501</v>
      </c>
      <c r="R70" s="334">
        <f>IF(R$6=0,0,R$6/WWP_fec!R$6)</f>
        <v>0.45993324406168501</v>
      </c>
      <c r="S70" s="334">
        <f>IF(S$6=0,0,S$6/WWP_fec!S$6)</f>
        <v>0.45993324406168495</v>
      </c>
      <c r="T70" s="334">
        <f>IF(T$6=0,0,T$6/WWP_fec!T$6)</f>
        <v>0.45993324406168512</v>
      </c>
      <c r="U70" s="334">
        <f>IF(U$6=0,0,U$6/WWP_fec!U$6)</f>
        <v>0.45993324406168523</v>
      </c>
      <c r="V70" s="334">
        <f>IF(V$6=0,0,V$6/WWP_fec!V$6)</f>
        <v>0.45993324406168523</v>
      </c>
      <c r="W70" s="334">
        <f>IF(W$6=0,0,W$6/WWP_fec!W$6)</f>
        <v>0.4599332440616849</v>
      </c>
      <c r="X70" s="334">
        <f>IF(X$6=0,0,X$6/WWP_fec!X$6)</f>
        <v>0.45993324406168506</v>
      </c>
      <c r="Y70" s="334">
        <f>IF(Y$6=0,0,Y$6/WWP_fec!Y$6)</f>
        <v>0.45993324406168506</v>
      </c>
      <c r="DA70" s="67"/>
    </row>
    <row r="71" spans="1:105" ht="12" customHeight="1" x14ac:dyDescent="0.25">
      <c r="A71" s="173" t="s">
        <v>92</v>
      </c>
      <c r="B71" s="335">
        <f>IF(B$7=0,0,B$7/WWP_fec!B$7)</f>
        <v>0.11932170367303963</v>
      </c>
      <c r="C71" s="335">
        <f>IF(C$7=0,0,C$7/WWP_fec!C$7)</f>
        <v>0.11932170367303961</v>
      </c>
      <c r="D71" s="335">
        <f>IF(D$7=0,0,D$7/WWP_fec!D$7)</f>
        <v>0.11932170367303963</v>
      </c>
      <c r="E71" s="335">
        <f>IF(E$7=0,0,E$7/WWP_fec!E$7)</f>
        <v>0.11932170367303964</v>
      </c>
      <c r="F71" s="335">
        <f>IF(F$7=0,0,F$7/WWP_fec!F$7)</f>
        <v>0.11932170367303967</v>
      </c>
      <c r="G71" s="335">
        <f>IF(G$7=0,0,G$7/WWP_fec!G$7)</f>
        <v>0.11932170367303957</v>
      </c>
      <c r="H71" s="335">
        <f>IF(H$7=0,0,H$7/WWP_fec!H$7)</f>
        <v>0.11932170367303956</v>
      </c>
      <c r="I71" s="335">
        <f>IF(I$7=0,0,I$7/WWP_fec!I$7)</f>
        <v>0.1193217036730396</v>
      </c>
      <c r="J71" s="335">
        <f>IF(J$7=0,0,J$7/WWP_fec!J$7)</f>
        <v>0.11932170367303965</v>
      </c>
      <c r="K71" s="335">
        <f>IF(K$7=0,0,K$7/WWP_fec!K$7)</f>
        <v>0.11932170367303964</v>
      </c>
      <c r="L71" s="335">
        <f>IF(L$7=0,0,L$7/WWP_fec!L$7)</f>
        <v>0.1193217036730396</v>
      </c>
      <c r="M71" s="335">
        <f>IF(M$7=0,0,M$7/WWP_fec!M$7)</f>
        <v>0.11932170367303969</v>
      </c>
      <c r="N71" s="335">
        <f>IF(N$7=0,0,N$7/WWP_fec!N$7)</f>
        <v>0.11932170367303964</v>
      </c>
      <c r="O71" s="335">
        <f>IF(O$7=0,0,O$7/WWP_fec!O$7)</f>
        <v>0.11932170367303965</v>
      </c>
      <c r="P71" s="335">
        <f>IF(P$7=0,0,P$7/WWP_fec!P$7)</f>
        <v>0.11932170367303967</v>
      </c>
      <c r="Q71" s="335">
        <f>IF(Q$7=0,0,Q$7/WWP_fec!Q$7)</f>
        <v>0.1193217036730396</v>
      </c>
      <c r="R71" s="335">
        <f>IF(R$7=0,0,R$7/WWP_fec!R$7)</f>
        <v>0.11932170367303964</v>
      </c>
      <c r="S71" s="335">
        <f>IF(S$7=0,0,S$7/WWP_fec!S$7)</f>
        <v>0.11932170367303961</v>
      </c>
      <c r="T71" s="335">
        <f>IF(T$7=0,0,T$7/WWP_fec!T$7)</f>
        <v>0.11932170367303963</v>
      </c>
      <c r="U71" s="335">
        <f>IF(U$7=0,0,U$7/WWP_fec!U$7)</f>
        <v>0.11932170367303965</v>
      </c>
      <c r="V71" s="335">
        <f>IF(V$7=0,0,V$7/WWP_fec!V$7)</f>
        <v>0.11932170367303971</v>
      </c>
      <c r="W71" s="335">
        <f>IF(W$7=0,0,W$7/WWP_fec!W$7)</f>
        <v>0.11932170367303956</v>
      </c>
      <c r="X71" s="335">
        <f>IF(X$7=0,0,X$7/WWP_fec!X$7)</f>
        <v>0.11932170367303967</v>
      </c>
      <c r="Y71" s="335">
        <f>IF(Y$7=0,0,Y$7/WWP_fec!Y$7)</f>
        <v>0.11932170367303963</v>
      </c>
      <c r="DA71" s="177"/>
    </row>
    <row r="72" spans="1:105" ht="12" customHeight="1" x14ac:dyDescent="0.25">
      <c r="A72" s="173" t="s">
        <v>93</v>
      </c>
      <c r="B72" s="335">
        <f>IF(B$8=0,0,B$8/WWP_fec!B$8)</f>
        <v>0.65270868370934665</v>
      </c>
      <c r="C72" s="335">
        <f>IF(C$8=0,0,C$8/WWP_fec!C$8)</f>
        <v>0.65270868370934665</v>
      </c>
      <c r="D72" s="335">
        <f>IF(D$8=0,0,D$8/WWP_fec!D$8)</f>
        <v>0.65270868370934676</v>
      </c>
      <c r="E72" s="335">
        <f>IF(E$8=0,0,E$8/WWP_fec!E$8)</f>
        <v>0.65270868370934665</v>
      </c>
      <c r="F72" s="335">
        <f>IF(F$8=0,0,F$8/WWP_fec!F$8)</f>
        <v>0.65270868370934632</v>
      </c>
      <c r="G72" s="335">
        <f>IF(G$8=0,0,G$8/WWP_fec!G$8)</f>
        <v>0.65270868370934632</v>
      </c>
      <c r="H72" s="335">
        <f>IF(H$8=0,0,H$8/WWP_fec!H$8)</f>
        <v>0.65270868370934643</v>
      </c>
      <c r="I72" s="335">
        <f>IF(I$8=0,0,I$8/WWP_fec!I$8)</f>
        <v>0.65270868370934654</v>
      </c>
      <c r="J72" s="335">
        <f>IF(J$8=0,0,J$8/WWP_fec!J$8)</f>
        <v>0.65270868370934665</v>
      </c>
      <c r="K72" s="335">
        <f>IF(K$8=0,0,K$8/WWP_fec!K$8)</f>
        <v>0.6527086837093462</v>
      </c>
      <c r="L72" s="335">
        <f>IF(L$8=0,0,L$8/WWP_fec!L$8)</f>
        <v>0.65270868370934643</v>
      </c>
      <c r="M72" s="335">
        <f>IF(M$8=0,0,M$8/WWP_fec!M$8)</f>
        <v>0.65270868370934654</v>
      </c>
      <c r="N72" s="335">
        <f>IF(N$8=0,0,N$8/WWP_fec!N$8)</f>
        <v>0.65270868370934665</v>
      </c>
      <c r="O72" s="335">
        <f>IF(O$8=0,0,O$8/WWP_fec!O$8)</f>
        <v>0.65270868370934632</v>
      </c>
      <c r="P72" s="335">
        <f>IF(P$8=0,0,P$8/WWP_fec!P$8)</f>
        <v>0.65270868370934643</v>
      </c>
      <c r="Q72" s="335">
        <f>IF(Q$8=0,0,Q$8/WWP_fec!Q$8)</f>
        <v>0.65270868370934632</v>
      </c>
      <c r="R72" s="335">
        <f>IF(R$8=0,0,R$8/WWP_fec!R$8)</f>
        <v>0.65270868370934643</v>
      </c>
      <c r="S72" s="335">
        <f>IF(S$8=0,0,S$8/WWP_fec!S$8)</f>
        <v>0.65270868370934654</v>
      </c>
      <c r="T72" s="335">
        <f>IF(T$8=0,0,T$8/WWP_fec!T$8)</f>
        <v>0.65270868370934632</v>
      </c>
      <c r="U72" s="335">
        <f>IF(U$8=0,0,U$8/WWP_fec!U$8)</f>
        <v>0.65270868370934665</v>
      </c>
      <c r="V72" s="335">
        <f>IF(V$8=0,0,V$8/WWP_fec!V$8)</f>
        <v>0.65270868370934654</v>
      </c>
      <c r="W72" s="335">
        <f>IF(W$8=0,0,W$8/WWP_fec!W$8)</f>
        <v>0.65270868370934643</v>
      </c>
      <c r="X72" s="335">
        <f>IF(X$8=0,0,X$8/WWP_fec!X$8)</f>
        <v>0.65270868370934632</v>
      </c>
      <c r="Y72" s="335">
        <f>IF(Y$8=0,0,Y$8/WWP_fec!Y$8)</f>
        <v>0.65270868370934632</v>
      </c>
      <c r="DA72" s="177"/>
    </row>
    <row r="73" spans="1:105" ht="12" customHeight="1" x14ac:dyDescent="0.25">
      <c r="A73" s="173" t="s">
        <v>94</v>
      </c>
      <c r="B73" s="335">
        <f>IF(B$9=0,0,B$9/WWP_fec!B$9)</f>
        <v>0.48589891494218179</v>
      </c>
      <c r="C73" s="335">
        <f>IF(C$9=0,0,C$9/WWP_fec!C$9)</f>
        <v>0.48589891494218174</v>
      </c>
      <c r="D73" s="335">
        <f>IF(D$9=0,0,D$9/WWP_fec!D$9)</f>
        <v>0.48589891494218179</v>
      </c>
      <c r="E73" s="335">
        <f>IF(E$9=0,0,E$9/WWP_fec!E$9)</f>
        <v>0.4858989149421819</v>
      </c>
      <c r="F73" s="335">
        <f>IF(F$9=0,0,F$9/WWP_fec!F$9)</f>
        <v>0.48589891494218196</v>
      </c>
      <c r="G73" s="335">
        <f>IF(G$9=0,0,G$9/WWP_fec!G$9)</f>
        <v>0.48589891494218207</v>
      </c>
      <c r="H73" s="335">
        <f>IF(H$9=0,0,H$9/WWP_fec!H$9)</f>
        <v>0.4858989149421819</v>
      </c>
      <c r="I73" s="335">
        <f>IF(I$9=0,0,I$9/WWP_fec!I$9)</f>
        <v>0.48589891494218196</v>
      </c>
      <c r="J73" s="335">
        <f>IF(J$9=0,0,J$9/WWP_fec!J$9)</f>
        <v>0.4858989149421819</v>
      </c>
      <c r="K73" s="335">
        <f>IF(K$9=0,0,K$9/WWP_fec!K$9)</f>
        <v>0.48589891494218185</v>
      </c>
      <c r="L73" s="335">
        <f>IF(L$9=0,0,L$9/WWP_fec!L$9)</f>
        <v>0.48589891494218185</v>
      </c>
      <c r="M73" s="335">
        <f>IF(M$9=0,0,M$9/WWP_fec!M$9)</f>
        <v>0.4858989149421819</v>
      </c>
      <c r="N73" s="335">
        <f>IF(N$9=0,0,N$9/WWP_fec!N$9)</f>
        <v>0.48589891494218185</v>
      </c>
      <c r="O73" s="335">
        <f>IF(O$9=0,0,O$9/WWP_fec!O$9)</f>
        <v>0.48589891494218196</v>
      </c>
      <c r="P73" s="335">
        <f>IF(P$9=0,0,P$9/WWP_fec!P$9)</f>
        <v>0.48589891494218185</v>
      </c>
      <c r="Q73" s="335">
        <f>IF(Q$9=0,0,Q$9/WWP_fec!Q$9)</f>
        <v>0.48589891494218185</v>
      </c>
      <c r="R73" s="335">
        <f>IF(R$9=0,0,R$9/WWP_fec!R$9)</f>
        <v>0.4858989149421819</v>
      </c>
      <c r="S73" s="335">
        <f>IF(S$9=0,0,S$9/WWP_fec!S$9)</f>
        <v>0.48589891494218179</v>
      </c>
      <c r="T73" s="335">
        <f>IF(T$9=0,0,T$9/WWP_fec!T$9)</f>
        <v>0.48589891494218201</v>
      </c>
      <c r="U73" s="335">
        <f>IF(U$9=0,0,U$9/WWP_fec!U$9)</f>
        <v>0.48589891494218196</v>
      </c>
      <c r="V73" s="335">
        <f>IF(V$9=0,0,V$9/WWP_fec!V$9)</f>
        <v>0.48589891494218201</v>
      </c>
      <c r="W73" s="335">
        <f>IF(W$9=0,0,W$9/WWP_fec!W$9)</f>
        <v>0.48589891494218213</v>
      </c>
      <c r="X73" s="335">
        <f>IF(X$9=0,0,X$9/WWP_fec!X$9)</f>
        <v>0.48589891494218196</v>
      </c>
      <c r="Y73" s="335">
        <f>IF(Y$9=0,0,Y$9/WWP_fec!Y$9)</f>
        <v>0.48589891494218179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0.74868180701868536</v>
      </c>
      <c r="C74" s="336">
        <f>IF(C$10=0,0,C$10/WWP_fec!C$10)</f>
        <v>0.73374899151218398</v>
      </c>
      <c r="D74" s="336">
        <f>IF(D$10=0,0,D$10/WWP_fec!D$10)</f>
        <v>0.69044905452126093</v>
      </c>
      <c r="E74" s="336">
        <f>IF(E$10=0,0,E$10/WWP_fec!E$10)</f>
        <v>0.68459567209573935</v>
      </c>
      <c r="F74" s="336">
        <f>IF(F$10=0,0,F$10/WWP_fec!F$10)</f>
        <v>0.69263276417946151</v>
      </c>
      <c r="G74" s="336">
        <f>IF(G$10=0,0,G$10/WWP_fec!G$10)</f>
        <v>0.69168000287587583</v>
      </c>
      <c r="H74" s="336">
        <f>IF(H$10=0,0,H$10/WWP_fec!H$10)</f>
        <v>0.70861538623446862</v>
      </c>
      <c r="I74" s="336">
        <f>IF(I$10=0,0,I$10/WWP_fec!I$10)</f>
        <v>0.69327455155355666</v>
      </c>
      <c r="J74" s="336">
        <f>IF(J$10=0,0,J$10/WWP_fec!J$10)</f>
        <v>0.68729917111019512</v>
      </c>
      <c r="K74" s="336">
        <f>IF(K$10=0,0,K$10/WWP_fec!K$10)</f>
        <v>0.72895016200113538</v>
      </c>
      <c r="L74" s="336">
        <f>IF(L$10=0,0,L$10/WWP_fec!L$10)</f>
        <v>0.71509312419351789</v>
      </c>
      <c r="M74" s="336">
        <f>IF(M$10=0,0,M$10/WWP_fec!M$10)</f>
        <v>0.72871191406270641</v>
      </c>
      <c r="N74" s="336">
        <f>IF(N$10=0,0,N$10/WWP_fec!N$10)</f>
        <v>0.76614859827200033</v>
      </c>
      <c r="O74" s="336">
        <f>IF(O$10=0,0,O$10/WWP_fec!O$10)</f>
        <v>0.76218802653234285</v>
      </c>
      <c r="P74" s="336">
        <f>IF(P$10=0,0,P$10/WWP_fec!P$10)</f>
        <v>0.78623331338355318</v>
      </c>
      <c r="Q74" s="336">
        <f>IF(Q$10=0,0,Q$10/WWP_fec!Q$10)</f>
        <v>0.80211679095471322</v>
      </c>
      <c r="R74" s="336">
        <f>IF(R$10=0,0,R$10/WWP_fec!R$10)</f>
        <v>0.78127638261185928</v>
      </c>
      <c r="S74" s="336">
        <f>IF(S$10=0,0,S$10/WWP_fec!S$10)</f>
        <v>0.78241544506630811</v>
      </c>
      <c r="T74" s="336">
        <f>IF(T$10=0,0,T$10/WWP_fec!T$10)</f>
        <v>0.7911180463727111</v>
      </c>
      <c r="U74" s="336">
        <f>IF(U$10=0,0,U$10/WWP_fec!U$10)</f>
        <v>0.79976549244736006</v>
      </c>
      <c r="V74" s="336">
        <f>IF(V$10=0,0,V$10/WWP_fec!V$10)</f>
        <v>0.79606537120517196</v>
      </c>
      <c r="W74" s="336">
        <f>IF(W$10=0,0,W$10/WWP_fec!W$10)</f>
        <v>0.79732393592700368</v>
      </c>
      <c r="X74" s="336">
        <f>IF(X$10=0,0,X$10/WWP_fec!X$10)</f>
        <v>0.79874373150685518</v>
      </c>
      <c r="Y74" s="336">
        <f>IF(Y$10=0,0,Y$10/WWP_fec!Y$10)</f>
        <v>0.80285728824324454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0.42535259232459732</v>
      </c>
      <c r="C75" s="349">
        <f>IF(C$16=0,0,C$16/WWP_fec!C$16)</f>
        <v>0.41857755102734279</v>
      </c>
      <c r="D75" s="349">
        <f>IF(D$16=0,0,D$16/WWP_fec!D$16)</f>
        <v>0.41920920943523199</v>
      </c>
      <c r="E75" s="349">
        <f>IF(E$16=0,0,E$16/WWP_fec!E$16)</f>
        <v>0.41786912253055614</v>
      </c>
      <c r="F75" s="349">
        <f>IF(F$16=0,0,F$16/WWP_fec!F$16)</f>
        <v>0.41996363366634121</v>
      </c>
      <c r="G75" s="349">
        <f>IF(G$16=0,0,G$16/WWP_fec!G$16)</f>
        <v>0.42408407295607981</v>
      </c>
      <c r="H75" s="349">
        <f>IF(H$16=0,0,H$16/WWP_fec!H$16)</f>
        <v>0.42449558747548322</v>
      </c>
      <c r="I75" s="349">
        <f>IF(I$16=0,0,I$16/WWP_fec!I$16)</f>
        <v>0.42596992672590939</v>
      </c>
      <c r="J75" s="349">
        <f>IF(J$16=0,0,J$16/WWP_fec!J$16)</f>
        <v>0.42614501179309833</v>
      </c>
      <c r="K75" s="349">
        <f>IF(K$16=0,0,K$16/WWP_fec!K$16)</f>
        <v>0.41754590200920322</v>
      </c>
      <c r="L75" s="349">
        <f>IF(L$16=0,0,L$16/WWP_fec!L$16)</f>
        <v>0.4189685000097052</v>
      </c>
      <c r="M75" s="349">
        <f>IF(M$16=0,0,M$16/WWP_fec!M$16)</f>
        <v>0.41373213337027037</v>
      </c>
      <c r="N75" s="349">
        <f>IF(N$16=0,0,N$16/WWP_fec!N$16)</f>
        <v>0.41233519106114691</v>
      </c>
      <c r="O75" s="349">
        <f>IF(O$16=0,0,O$16/WWP_fec!O$16)</f>
        <v>0.41554892988527209</v>
      </c>
      <c r="P75" s="349">
        <f>IF(P$16=0,0,P$16/WWP_fec!P$16)</f>
        <v>0.4164827466736985</v>
      </c>
      <c r="Q75" s="349">
        <f>IF(Q$16=0,0,Q$16/WWP_fec!Q$16)</f>
        <v>0.41430395915378454</v>
      </c>
      <c r="R75" s="349">
        <f>IF(R$16=0,0,R$16/WWP_fec!R$16)</f>
        <v>0.41748376700527456</v>
      </c>
      <c r="S75" s="349">
        <f>IF(S$16=0,0,S$16/WWP_fec!S$16)</f>
        <v>0.4176288209825198</v>
      </c>
      <c r="T75" s="349">
        <f>IF(T$16=0,0,T$16/WWP_fec!T$16)</f>
        <v>0.41700293951418138</v>
      </c>
      <c r="U75" s="349">
        <f>IF(U$16=0,0,U$16/WWP_fec!U$16)</f>
        <v>0.41401306286874012</v>
      </c>
      <c r="V75" s="349">
        <f>IF(V$16=0,0,V$16/WWP_fec!V$16)</f>
        <v>0.41150627627692565</v>
      </c>
      <c r="W75" s="349">
        <f>IF(W$16=0,0,W$16/WWP_fec!W$16)</f>
        <v>0.41339356381636339</v>
      </c>
      <c r="X75" s="349">
        <f>IF(X$16=0,0,X$16/WWP_fec!X$16)</f>
        <v>0.41458283750005015</v>
      </c>
      <c r="Y75" s="349">
        <f>IF(Y$16=0,0,Y$16/WWP_fec!Y$16)</f>
        <v>0.41155803352255488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0.42549876368013151</v>
      </c>
      <c r="C76" s="349">
        <f>IF(C$27=0,0,C$27/WWP_fec!C$27)</f>
        <v>0.42549876368013151</v>
      </c>
      <c r="D76" s="349">
        <f>IF(D$27=0,0,D$27/WWP_fec!D$27)</f>
        <v>0.42549876368013145</v>
      </c>
      <c r="E76" s="349">
        <f>IF(E$27=0,0,E$27/WWP_fec!E$27)</f>
        <v>0.42549876368013151</v>
      </c>
      <c r="F76" s="349">
        <f>IF(F$27=0,0,F$27/WWP_fec!F$27)</f>
        <v>0.42549876368013145</v>
      </c>
      <c r="G76" s="349">
        <f>IF(G$27=0,0,G$27/WWP_fec!G$27)</f>
        <v>0.42549876368013151</v>
      </c>
      <c r="H76" s="349">
        <f>IF(H$27=0,0,H$27/WWP_fec!H$27)</f>
        <v>0.42549876368013145</v>
      </c>
      <c r="I76" s="349">
        <f>IF(I$27=0,0,I$27/WWP_fec!I$27)</f>
        <v>0.42549876368013162</v>
      </c>
      <c r="J76" s="349">
        <f>IF(J$27=0,0,J$27/WWP_fec!J$27)</f>
        <v>0.4254987636801314</v>
      </c>
      <c r="K76" s="349">
        <f>IF(K$27=0,0,K$27/WWP_fec!K$27)</f>
        <v>0.42549876368013151</v>
      </c>
      <c r="L76" s="349">
        <f>IF(L$27=0,0,L$27/WWP_fec!L$27)</f>
        <v>0.42549876368013156</v>
      </c>
      <c r="M76" s="349">
        <f>IF(M$27=0,0,M$27/WWP_fec!M$27)</f>
        <v>0.42549876368013156</v>
      </c>
      <c r="N76" s="349">
        <f>IF(N$27=0,0,N$27/WWP_fec!N$27)</f>
        <v>0.4254987636801314</v>
      </c>
      <c r="O76" s="349">
        <f>IF(O$27=0,0,O$27/WWP_fec!O$27)</f>
        <v>0.42549876368013156</v>
      </c>
      <c r="P76" s="349">
        <f>IF(P$27=0,0,P$27/WWP_fec!P$27)</f>
        <v>0.42549876368013156</v>
      </c>
      <c r="Q76" s="349">
        <f>IF(Q$27=0,0,Q$27/WWP_fec!Q$27)</f>
        <v>0.42549876368013151</v>
      </c>
      <c r="R76" s="349">
        <f>IF(R$27=0,0,R$27/WWP_fec!R$27)</f>
        <v>0.42549876368013151</v>
      </c>
      <c r="S76" s="349">
        <f>IF(S$27=0,0,S$27/WWP_fec!S$27)</f>
        <v>0.42549876368013162</v>
      </c>
      <c r="T76" s="349">
        <f>IF(T$27=0,0,T$27/WWP_fec!T$27)</f>
        <v>0.42549876368013168</v>
      </c>
      <c r="U76" s="349">
        <f>IF(U$27=0,0,U$27/WWP_fec!U$27)</f>
        <v>0.42549876368013162</v>
      </c>
      <c r="V76" s="349">
        <f>IF(V$27=0,0,V$27/WWP_fec!V$27)</f>
        <v>0.42549876368013151</v>
      </c>
      <c r="W76" s="349">
        <f>IF(W$27=0,0,W$27/WWP_fec!W$27)</f>
        <v>0.42549876368013151</v>
      </c>
      <c r="X76" s="349">
        <f>IF(X$27=0,0,X$27/WWP_fec!X$27)</f>
        <v>0.42549876368013145</v>
      </c>
      <c r="Y76" s="349">
        <f>IF(Y$27=0,0,Y$27/WWP_fec!Y$27)</f>
        <v>0.42549876368013156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0.29827318202298009</v>
      </c>
      <c r="C77" s="349">
        <f>IF(C$28=0,0,C$28/WWP_fec!C$28)</f>
        <v>0.29714733550180661</v>
      </c>
      <c r="D77" s="349">
        <f>IF(D$28=0,0,D$28/WWP_fec!D$28)</f>
        <v>0.2992580830952421</v>
      </c>
      <c r="E77" s="349">
        <f>IF(E$28=0,0,E$28/WWP_fec!E$28)</f>
        <v>0.29880306610469604</v>
      </c>
      <c r="F77" s="349">
        <f>IF(F$28=0,0,F$28/WWP_fec!F$28)</f>
        <v>0.29975231526501012</v>
      </c>
      <c r="G77" s="349">
        <f>IF(G$28=0,0,G$28/WWP_fec!G$28)</f>
        <v>0.30147637465947846</v>
      </c>
      <c r="H77" s="349">
        <f>IF(H$28=0,0,H$28/WWP_fec!H$28)</f>
        <v>0.30242866831168036</v>
      </c>
      <c r="I77" s="349">
        <f>IF(I$28=0,0,I$28/WWP_fec!I$28)</f>
        <v>0.30312963088769251</v>
      </c>
      <c r="J77" s="349">
        <f>IF(J$28=0,0,J$28/WWP_fec!J$28)</f>
        <v>0.30319737369352739</v>
      </c>
      <c r="K77" s="349">
        <f>IF(K$28=0,0,K$28/WWP_fec!K$28)</f>
        <v>0.30110193102188909</v>
      </c>
      <c r="L77" s="349">
        <f>IF(L$28=0,0,L$28/WWP_fec!L$28)</f>
        <v>0.30152311202342746</v>
      </c>
      <c r="M77" s="349">
        <f>IF(M$28=0,0,M$28/WWP_fec!M$28)</f>
        <v>0.30047542272726624</v>
      </c>
      <c r="N77" s="349">
        <f>IF(N$28=0,0,N$28/WWP_fec!N$28)</f>
        <v>0.29800289858290807</v>
      </c>
      <c r="O77" s="349">
        <f>IF(O$28=0,0,O$28/WWP_fec!O$28)</f>
        <v>0.29915364253009208</v>
      </c>
      <c r="P77" s="349">
        <f>IF(P$28=0,0,P$28/WWP_fec!P$28)</f>
        <v>0.29839439428070308</v>
      </c>
      <c r="Q77" s="349">
        <f>IF(Q$28=0,0,Q$28/WWP_fec!Q$28)</f>
        <v>0.29742983414934399</v>
      </c>
      <c r="R77" s="349">
        <f>IF(R$28=0,0,R$28/WWP_fec!R$28)</f>
        <v>0.30145900706195428</v>
      </c>
      <c r="S77" s="349">
        <f>IF(S$28=0,0,S$28/WWP_fec!S$28)</f>
        <v>0.30245446279618515</v>
      </c>
      <c r="T77" s="349">
        <f>IF(T$28=0,0,T$28/WWP_fec!T$28)</f>
        <v>0.30203547899049116</v>
      </c>
      <c r="U77" s="349">
        <f>IF(U$28=0,0,U$28/WWP_fec!U$28)</f>
        <v>0.30059710375373977</v>
      </c>
      <c r="V77" s="349">
        <f>IF(V$28=0,0,V$28/WWP_fec!V$28)</f>
        <v>0.29846702961782628</v>
      </c>
      <c r="W77" s="349">
        <f>IF(W$28=0,0,W$28/WWP_fec!W$28)</f>
        <v>0.29960223296575145</v>
      </c>
      <c r="X77" s="349">
        <f>IF(X$28=0,0,X$28/WWP_fec!X$28)</f>
        <v>0.30046670194285102</v>
      </c>
      <c r="Y77" s="349">
        <f>IF(Y$28=0,0,Y$28/WWP_fec!Y$28)</f>
        <v>0.29857869386188579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0.49641522429348689</v>
      </c>
      <c r="C78" s="337">
        <f>IF(C$48=0,0,C$48/WWP_fec!C$48)</f>
        <v>0.49641522429348678</v>
      </c>
      <c r="D78" s="337">
        <f>IF(D$48=0,0,D$48/WWP_fec!D$48)</f>
        <v>0.49641522429348678</v>
      </c>
      <c r="E78" s="337">
        <f>IF(E$48=0,0,E$48/WWP_fec!E$48)</f>
        <v>0.49641522429348689</v>
      </c>
      <c r="F78" s="337">
        <f>IF(F$48=0,0,F$48/WWP_fec!F$48)</f>
        <v>0.49641522429348689</v>
      </c>
      <c r="G78" s="337">
        <f>IF(G$48=0,0,G$48/WWP_fec!G$48)</f>
        <v>0.496415224293487</v>
      </c>
      <c r="H78" s="337">
        <f>IF(H$48=0,0,H$48/WWP_fec!H$48)</f>
        <v>0.49641522429348672</v>
      </c>
      <c r="I78" s="337">
        <f>IF(I$48=0,0,I$48/WWP_fec!I$48)</f>
        <v>0.49641522429348695</v>
      </c>
      <c r="J78" s="337">
        <f>IF(J$48=0,0,J$48/WWP_fec!J$48)</f>
        <v>0.49641522429348711</v>
      </c>
      <c r="K78" s="337">
        <f>IF(K$48=0,0,K$48/WWP_fec!K$48)</f>
        <v>0.49641522429348683</v>
      </c>
      <c r="L78" s="337">
        <f>IF(L$48=0,0,L$48/WWP_fec!L$48)</f>
        <v>0.49641522429348695</v>
      </c>
      <c r="M78" s="337">
        <f>IF(M$48=0,0,M$48/WWP_fec!M$48)</f>
        <v>0.49641522429348667</v>
      </c>
      <c r="N78" s="337">
        <f>IF(N$48=0,0,N$48/WWP_fec!N$48)</f>
        <v>0.49641522429348683</v>
      </c>
      <c r="O78" s="337">
        <f>IF(O$48=0,0,O$48/WWP_fec!O$48)</f>
        <v>0.49641522429348683</v>
      </c>
      <c r="P78" s="337">
        <f>IF(P$48=0,0,P$48/WWP_fec!P$48)</f>
        <v>0.49641522429348678</v>
      </c>
      <c r="Q78" s="337">
        <f>IF(Q$48=0,0,Q$48/WWP_fec!Q$48)</f>
        <v>0.49641522429348678</v>
      </c>
      <c r="R78" s="337">
        <f>IF(R$48=0,0,R$48/WWP_fec!R$48)</f>
        <v>0.49641522429348678</v>
      </c>
      <c r="S78" s="337">
        <f>IF(S$48=0,0,S$48/WWP_fec!S$48)</f>
        <v>0.49641522429348672</v>
      </c>
      <c r="T78" s="337">
        <f>IF(T$48=0,0,T$48/WWP_fec!T$48)</f>
        <v>0.49641522429348683</v>
      </c>
      <c r="U78" s="337">
        <f>IF(U$48=0,0,U$48/WWP_fec!U$48)</f>
        <v>0.49641522429348683</v>
      </c>
      <c r="V78" s="337">
        <f>IF(V$48=0,0,V$48/WWP_fec!V$48)</f>
        <v>0.49641522429348678</v>
      </c>
      <c r="W78" s="337">
        <f>IF(W$48=0,0,W$48/WWP_fec!W$48)</f>
        <v>0.49641522429348672</v>
      </c>
      <c r="X78" s="337">
        <f>IF(X$48=0,0,X$48/WWP_fec!X$48)</f>
        <v>0.49641522429348683</v>
      </c>
      <c r="Y78" s="337">
        <f>IF(Y$48=0,0,Y$48/WWP_fec!Y$48)</f>
        <v>0.49641522429348672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31.65396516120763</v>
      </c>
      <c r="C5" s="223">
        <v>32.548377959399453</v>
      </c>
      <c r="D5" s="223">
        <v>65.972757959542207</v>
      </c>
      <c r="E5" s="223">
        <v>76.692889799383892</v>
      </c>
      <c r="F5" s="223">
        <v>84.870425159450704</v>
      </c>
      <c r="G5" s="223">
        <v>101.9920928394003</v>
      </c>
      <c r="H5" s="223">
        <v>81.978087959318046</v>
      </c>
      <c r="I5" s="223">
        <v>104.4504763194134</v>
      </c>
      <c r="J5" s="223">
        <v>108.5906563193131</v>
      </c>
      <c r="K5" s="223">
        <v>50.747747615591891</v>
      </c>
      <c r="L5" s="223">
        <v>61.809233759533122</v>
      </c>
      <c r="M5" s="223">
        <v>39.645296639471248</v>
      </c>
      <c r="N5" s="223">
        <v>25.407116639832459</v>
      </c>
      <c r="O5" s="223">
        <v>25.76054663982298</v>
      </c>
      <c r="P5" s="223">
        <v>23.81301720024085</v>
      </c>
      <c r="Q5" s="223">
        <v>13.72336236021652</v>
      </c>
      <c r="R5" s="223">
        <v>31.293882360298749</v>
      </c>
      <c r="S5" s="223">
        <v>34.654977576309527</v>
      </c>
      <c r="T5" s="223">
        <v>30.124018872352131</v>
      </c>
      <c r="U5" s="223">
        <v>24.276993696209399</v>
      </c>
      <c r="V5" s="223">
        <v>25.548806160187649</v>
      </c>
      <c r="W5" s="223">
        <v>30.157210440191761</v>
      </c>
      <c r="X5" s="223">
        <v>30.188720880335321</v>
      </c>
      <c r="Y5" s="223">
        <v>24.553903138241679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0.66304740703065668</v>
      </c>
      <c r="C10" s="260">
        <v>1.0208013713294071</v>
      </c>
      <c r="D10" s="260">
        <v>2.9901399660419949</v>
      </c>
      <c r="E10" s="260">
        <v>3.6057012036014919</v>
      </c>
      <c r="F10" s="260">
        <v>3.6359913955915268</v>
      </c>
      <c r="G10" s="260">
        <v>3.905661108783526</v>
      </c>
      <c r="H10" s="260">
        <v>3.1729474728270639</v>
      </c>
      <c r="I10" s="260">
        <v>4.086443495043909</v>
      </c>
      <c r="J10" s="260">
        <v>4.2026658502560874</v>
      </c>
      <c r="K10" s="260">
        <v>1.846265519367102</v>
      </c>
      <c r="L10" s="260">
        <v>2.474934192959878</v>
      </c>
      <c r="M10" s="260">
        <v>1.767883457568413</v>
      </c>
      <c r="N10" s="260">
        <v>1.105255529324948</v>
      </c>
      <c r="O10" s="260">
        <v>1.1536367980744029</v>
      </c>
      <c r="P10" s="260">
        <v>0.60936882236126233</v>
      </c>
      <c r="Q10" s="260">
        <v>0.21972537181973409</v>
      </c>
      <c r="R10" s="260">
        <v>0.90606023429006632</v>
      </c>
      <c r="S10" s="260">
        <v>0.85446888968855639</v>
      </c>
      <c r="T10" s="260">
        <v>0.67804650843220526</v>
      </c>
      <c r="U10" s="260">
        <v>0.43300806213189008</v>
      </c>
      <c r="V10" s="260">
        <v>0.60930323601001302</v>
      </c>
      <c r="W10" s="260">
        <v>0.76551971916196027</v>
      </c>
      <c r="X10" s="260">
        <v>0.73758326949168096</v>
      </c>
      <c r="Y10" s="260">
        <v>0.6217526971218722</v>
      </c>
      <c r="DA10" s="68" t="s">
        <v>2986</v>
      </c>
    </row>
    <row r="11" spans="1:105" ht="12" customHeight="1" x14ac:dyDescent="0.25">
      <c r="A11" s="37" t="s">
        <v>159</v>
      </c>
      <c r="B11" s="226">
        <v>0.1090359051893974</v>
      </c>
      <c r="C11" s="226">
        <v>0.1390869288587378</v>
      </c>
      <c r="D11" s="226">
        <v>0.16720034134569159</v>
      </c>
      <c r="E11" s="226">
        <v>0.1775803623192051</v>
      </c>
      <c r="F11" s="226">
        <v>0.1589920842485085</v>
      </c>
      <c r="G11" s="226">
        <v>0.28604131229322799</v>
      </c>
      <c r="H11" s="226">
        <v>0.13835896472928139</v>
      </c>
      <c r="I11" s="226">
        <v>0.28285650442700089</v>
      </c>
      <c r="J11" s="226">
        <v>0.27840193251421741</v>
      </c>
      <c r="K11" s="226">
        <v>0.12737683781002609</v>
      </c>
      <c r="L11" s="226">
        <v>0.14155012329903061</v>
      </c>
      <c r="M11" s="226">
        <v>0.14231775142571679</v>
      </c>
      <c r="N11" s="226">
        <v>0.1388367465412863</v>
      </c>
      <c r="O11" s="226">
        <v>0.1429259669456602</v>
      </c>
      <c r="P11" s="226">
        <v>0.18151158719440849</v>
      </c>
      <c r="Q11" s="226">
        <v>0.1016993134169417</v>
      </c>
      <c r="R11" s="226">
        <v>0.18390602960234551</v>
      </c>
      <c r="S11" s="226">
        <v>0.17824215217828351</v>
      </c>
      <c r="T11" s="226">
        <v>0.1683572144346186</v>
      </c>
      <c r="U11" s="226">
        <v>0.1293783180968674</v>
      </c>
      <c r="V11" s="226">
        <v>0.17279383214804081</v>
      </c>
      <c r="W11" s="226">
        <v>0.18926801309188221</v>
      </c>
      <c r="X11" s="226">
        <v>0.1228883466869945</v>
      </c>
      <c r="Y11" s="226">
        <v>0.1466490563843624</v>
      </c>
      <c r="DA11" s="69" t="s">
        <v>2987</v>
      </c>
    </row>
    <row r="12" spans="1:105" ht="12" customHeight="1" x14ac:dyDescent="0.25">
      <c r="A12" s="37" t="s">
        <v>35</v>
      </c>
      <c r="B12" s="226">
        <v>0.55401150184125925</v>
      </c>
      <c r="C12" s="226">
        <v>0.88171444247066944</v>
      </c>
      <c r="D12" s="226">
        <v>2.822939624696303</v>
      </c>
      <c r="E12" s="226">
        <v>3.4281208412822868</v>
      </c>
      <c r="F12" s="226">
        <v>3.4769993113430182</v>
      </c>
      <c r="G12" s="226">
        <v>3.6196197964902979</v>
      </c>
      <c r="H12" s="226">
        <v>3.0345885080977819</v>
      </c>
      <c r="I12" s="226">
        <v>3.8035869906169082</v>
      </c>
      <c r="J12" s="226">
        <v>3.924263917741869</v>
      </c>
      <c r="K12" s="226">
        <v>1.718888681557075</v>
      </c>
      <c r="L12" s="226">
        <v>2.333384069660847</v>
      </c>
      <c r="M12" s="226">
        <v>1.6255657061426969</v>
      </c>
      <c r="N12" s="226">
        <v>0.96641878278366167</v>
      </c>
      <c r="O12" s="226">
        <v>1.0107108311287429</v>
      </c>
      <c r="P12" s="226">
        <v>0.42785723516685392</v>
      </c>
      <c r="Q12" s="226">
        <v>0.1180260584027924</v>
      </c>
      <c r="R12" s="226">
        <v>0.72215420468772074</v>
      </c>
      <c r="S12" s="226">
        <v>0.67622673751027296</v>
      </c>
      <c r="T12" s="226">
        <v>0.50968929399758667</v>
      </c>
      <c r="U12" s="226">
        <v>0.30362974403502269</v>
      </c>
      <c r="V12" s="226">
        <v>0.43650940386197218</v>
      </c>
      <c r="W12" s="226">
        <v>0.57625170607007803</v>
      </c>
      <c r="X12" s="226">
        <v>0.61469492280468641</v>
      </c>
      <c r="Y12" s="226">
        <v>0.47510364073750982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23.83464139352607</v>
      </c>
      <c r="C16" s="261">
        <v>22.802304774173489</v>
      </c>
      <c r="D16" s="261">
        <v>45.851867060507161</v>
      </c>
      <c r="E16" s="261">
        <v>53.230832663402197</v>
      </c>
      <c r="F16" s="261">
        <v>59.956180569693949</v>
      </c>
      <c r="G16" s="261">
        <v>74.7986414005195</v>
      </c>
      <c r="H16" s="261">
        <v>58.381254127855158</v>
      </c>
      <c r="I16" s="261">
        <v>76.294718321043121</v>
      </c>
      <c r="J16" s="261">
        <v>80.328316740687939</v>
      </c>
      <c r="K16" s="261">
        <v>35.217447128895891</v>
      </c>
      <c r="L16" s="261">
        <v>43.005481758365207</v>
      </c>
      <c r="M16" s="261">
        <v>25.51453960403752</v>
      </c>
      <c r="N16" s="261">
        <v>12.37912002631124</v>
      </c>
      <c r="O16" s="261">
        <v>12.900504982066471</v>
      </c>
      <c r="P16" s="261">
        <v>12.41527126174481</v>
      </c>
      <c r="Q16" s="261">
        <v>5.1148533977701209</v>
      </c>
      <c r="R16" s="261">
        <v>17.35985488035773</v>
      </c>
      <c r="S16" s="261">
        <v>21.109267820272521</v>
      </c>
      <c r="T16" s="261">
        <v>17.798163476427462</v>
      </c>
      <c r="U16" s="261">
        <v>13.208157104753001</v>
      </c>
      <c r="V16" s="261">
        <v>12.743163661024351</v>
      </c>
      <c r="W16" s="261">
        <v>15.80266947716909</v>
      </c>
      <c r="X16" s="261">
        <v>16.479002935083201</v>
      </c>
      <c r="Y16" s="261">
        <v>12.000068018941329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0.99927741916967228</v>
      </c>
      <c r="L17" s="229">
        <v>0</v>
      </c>
      <c r="M17" s="229">
        <v>0</v>
      </c>
      <c r="N17" s="229">
        <v>0</v>
      </c>
      <c r="O17" s="229">
        <v>0</v>
      </c>
      <c r="P17" s="229">
        <v>1.2755562514708569</v>
      </c>
      <c r="Q17" s="229">
        <v>0</v>
      </c>
      <c r="R17" s="229">
        <v>0</v>
      </c>
      <c r="S17" s="229">
        <v>0.17260023570469221</v>
      </c>
      <c r="T17" s="229">
        <v>0.25156046269561072</v>
      </c>
      <c r="U17" s="229">
        <v>0.27231050669884899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2.2111552306567388</v>
      </c>
      <c r="J19" s="229">
        <v>2.2399536599732821</v>
      </c>
      <c r="K19" s="229">
        <v>0</v>
      </c>
      <c r="L19" s="229">
        <v>2.1229390372021388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0.35932925741137373</v>
      </c>
      <c r="T19" s="229">
        <v>0.17451256500577331</v>
      </c>
      <c r="U19" s="229">
        <v>0.63406493413125975</v>
      </c>
      <c r="V19" s="229">
        <v>0.29232642281833221</v>
      </c>
      <c r="W19" s="229">
        <v>0.31070973073161229</v>
      </c>
      <c r="X19" s="229">
        <v>1.942155819017011</v>
      </c>
      <c r="Y19" s="229">
        <v>0.14465637058231151</v>
      </c>
      <c r="DA19" s="73" t="s">
        <v>2995</v>
      </c>
    </row>
    <row r="20" spans="1:105" ht="12" customHeight="1" x14ac:dyDescent="0.25">
      <c r="A20" s="46" t="s">
        <v>159</v>
      </c>
      <c r="B20" s="229">
        <v>2.3540707975850008</v>
      </c>
      <c r="C20" s="229">
        <v>2.1920406794443061</v>
      </c>
      <c r="D20" s="229">
        <v>2.185996808189397</v>
      </c>
      <c r="E20" s="229">
        <v>2.15377284251726</v>
      </c>
      <c r="F20" s="229">
        <v>2.222248309149101</v>
      </c>
      <c r="G20" s="229">
        <v>4.5851640696879699</v>
      </c>
      <c r="H20" s="229">
        <v>2.245864883773188</v>
      </c>
      <c r="I20" s="229">
        <v>4.6051324670204039</v>
      </c>
      <c r="J20" s="229">
        <v>4.6685170619090997</v>
      </c>
      <c r="K20" s="229">
        <v>2.2067057449492911</v>
      </c>
      <c r="L20" s="229">
        <v>2.2106147768612772</v>
      </c>
      <c r="M20" s="229">
        <v>2.053965655690571</v>
      </c>
      <c r="N20" s="229">
        <v>1.5550039822436761</v>
      </c>
      <c r="O20" s="229">
        <v>1.598264854004978</v>
      </c>
      <c r="P20" s="229">
        <v>3.3181667295893811</v>
      </c>
      <c r="Q20" s="229">
        <v>2.3673965117159681</v>
      </c>
      <c r="R20" s="229">
        <v>3.5235869147496639</v>
      </c>
      <c r="S20" s="229">
        <v>4.2336026406467573</v>
      </c>
      <c r="T20" s="229">
        <v>4.3134456419757461</v>
      </c>
      <c r="U20" s="229">
        <v>3.5914499682985022</v>
      </c>
      <c r="V20" s="229">
        <v>3.4511171262513192</v>
      </c>
      <c r="W20" s="229">
        <v>3.8302506999003811</v>
      </c>
      <c r="X20" s="229">
        <v>2.421976178182724</v>
      </c>
      <c r="Y20" s="229">
        <v>2.7962643979319002</v>
      </c>
      <c r="DA20" s="73" t="s">
        <v>2996</v>
      </c>
    </row>
    <row r="21" spans="1:105" ht="12" customHeight="1" x14ac:dyDescent="0.25">
      <c r="A21" s="46" t="s">
        <v>32</v>
      </c>
      <c r="B21" s="229">
        <v>9.5195354144994404</v>
      </c>
      <c r="C21" s="229">
        <v>6.7142499875211321</v>
      </c>
      <c r="D21" s="229">
        <v>6.7584276021924108</v>
      </c>
      <c r="E21" s="229">
        <v>6.6818996069838468</v>
      </c>
      <c r="F21" s="229">
        <v>9.135564127528216</v>
      </c>
      <c r="G21" s="229">
        <v>9.3745602554767018</v>
      </c>
      <c r="H21" s="229">
        <v>6.8774623697842667</v>
      </c>
      <c r="I21" s="229">
        <v>4.6815566263754667</v>
      </c>
      <c r="J21" s="229">
        <v>4.7425299473467009</v>
      </c>
      <c r="K21" s="229">
        <v>2.23303961593703</v>
      </c>
      <c r="L21" s="229">
        <v>2.2310320675244171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2.8174008693775008</v>
      </c>
      <c r="F22" s="229">
        <v>0</v>
      </c>
      <c r="G22" s="229">
        <v>2.8174008693843451</v>
      </c>
      <c r="H22" s="229">
        <v>0</v>
      </c>
      <c r="I22" s="229">
        <v>2.871404129823834</v>
      </c>
      <c r="J22" s="229">
        <v>2.8714041298218169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0.28201702674007872</v>
      </c>
      <c r="T22" s="229">
        <v>0</v>
      </c>
      <c r="U22" s="229">
        <v>0.28178624357566939</v>
      </c>
      <c r="V22" s="229">
        <v>0.28155546041111318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11.96103518144163</v>
      </c>
      <c r="C23" s="229">
        <v>13.89601410720805</v>
      </c>
      <c r="D23" s="229">
        <v>36.907442650125347</v>
      </c>
      <c r="E23" s="229">
        <v>41.577759344523592</v>
      </c>
      <c r="F23" s="229">
        <v>48.598368133016628</v>
      </c>
      <c r="G23" s="229">
        <v>58.021516205970492</v>
      </c>
      <c r="H23" s="229">
        <v>49.257926874297709</v>
      </c>
      <c r="I23" s="229">
        <v>61.925469867166683</v>
      </c>
      <c r="J23" s="229">
        <v>65.805911941637035</v>
      </c>
      <c r="K23" s="229">
        <v>29.778424348839899</v>
      </c>
      <c r="L23" s="229">
        <v>36.440895876777383</v>
      </c>
      <c r="M23" s="229">
        <v>23.460573948346951</v>
      </c>
      <c r="N23" s="229">
        <v>10.824116044067569</v>
      </c>
      <c r="O23" s="229">
        <v>11.30224012806149</v>
      </c>
      <c r="P23" s="229">
        <v>7.8215482806845751</v>
      </c>
      <c r="Q23" s="229">
        <v>2.7474568860541528</v>
      </c>
      <c r="R23" s="229">
        <v>13.836267965608069</v>
      </c>
      <c r="S23" s="229">
        <v>16.061718659769621</v>
      </c>
      <c r="T23" s="229">
        <v>13.05864480675033</v>
      </c>
      <c r="U23" s="229">
        <v>8.4285454520487235</v>
      </c>
      <c r="V23" s="229">
        <v>8.7181646515435887</v>
      </c>
      <c r="W23" s="229">
        <v>11.6617090465371</v>
      </c>
      <c r="X23" s="229">
        <v>12.11487093788347</v>
      </c>
      <c r="Y23" s="229">
        <v>9.0591472504271149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7.1562763606509012</v>
      </c>
      <c r="C28" s="261">
        <f t="shared" si="0"/>
        <v>8.7252718138965424</v>
      </c>
      <c r="D28" s="261">
        <f t="shared" si="0"/>
        <v>17.130750932993053</v>
      </c>
      <c r="E28" s="261">
        <f t="shared" si="0"/>
        <v>19.856355932380204</v>
      </c>
      <c r="F28" s="261">
        <f t="shared" si="0"/>
        <v>21.278253194165231</v>
      </c>
      <c r="G28" s="261">
        <f t="shared" si="0"/>
        <v>23.287790330097238</v>
      </c>
      <c r="H28" s="261">
        <f t="shared" si="0"/>
        <v>20.423886358635812</v>
      </c>
      <c r="I28" s="261">
        <f t="shared" si="0"/>
        <v>24.069314503326396</v>
      </c>
      <c r="J28" s="261">
        <f t="shared" si="0"/>
        <v>24.059673728369045</v>
      </c>
      <c r="K28" s="261">
        <f t="shared" si="0"/>
        <v>13.684034967328905</v>
      </c>
      <c r="L28" s="261">
        <f t="shared" si="0"/>
        <v>16.328817808208036</v>
      </c>
      <c r="M28" s="261">
        <f t="shared" si="0"/>
        <v>12.362873577865326</v>
      </c>
      <c r="N28" s="261">
        <f t="shared" si="0"/>
        <v>11.922741084196266</v>
      </c>
      <c r="O28" s="261">
        <f t="shared" si="0"/>
        <v>11.706404859682108</v>
      </c>
      <c r="P28" s="261">
        <f t="shared" si="0"/>
        <v>10.788377116134775</v>
      </c>
      <c r="Q28" s="261">
        <f t="shared" si="0"/>
        <v>8.3887835906266695</v>
      </c>
      <c r="R28" s="261">
        <f t="shared" si="0"/>
        <v>13.027967245650949</v>
      </c>
      <c r="S28" s="261">
        <f t="shared" si="0"/>
        <v>12.691240866348455</v>
      </c>
      <c r="T28" s="261">
        <f t="shared" si="0"/>
        <v>11.647808887492467</v>
      </c>
      <c r="U28" s="261">
        <f t="shared" si="0"/>
        <v>10.635828529324501</v>
      </c>
      <c r="V28" s="261">
        <f t="shared" si="0"/>
        <v>12.196339263153281</v>
      </c>
      <c r="W28" s="261">
        <f t="shared" si="0"/>
        <v>13.589021243860708</v>
      </c>
      <c r="X28" s="261">
        <f t="shared" si="0"/>
        <v>12.972134675760438</v>
      </c>
      <c r="Y28" s="261">
        <f t="shared" si="0"/>
        <v>11.932082422178484</v>
      </c>
      <c r="DA28" s="70"/>
    </row>
    <row r="29" spans="1:105" ht="12" customHeight="1" x14ac:dyDescent="0.25">
      <c r="A29" s="60" t="s">
        <v>2913</v>
      </c>
      <c r="B29" s="329">
        <v>5.2253193246778391</v>
      </c>
      <c r="C29" s="329">
        <v>6.8779492503587552</v>
      </c>
      <c r="D29" s="329">
        <v>13.416074305341491</v>
      </c>
      <c r="E29" s="329">
        <v>15.54387439909312</v>
      </c>
      <c r="F29" s="329">
        <v>16.42091941642407</v>
      </c>
      <c r="G29" s="329">
        <v>17.22799859633993</v>
      </c>
      <c r="H29" s="329">
        <v>15.694144821272751</v>
      </c>
      <c r="I29" s="329">
        <v>17.88831850186709</v>
      </c>
      <c r="J29" s="329">
        <v>17.551896840211839</v>
      </c>
      <c r="K29" s="329">
        <v>10.830902998621299</v>
      </c>
      <c r="L29" s="329">
        <v>12.844740317145719</v>
      </c>
      <c r="M29" s="329">
        <v>10.29582004202268</v>
      </c>
      <c r="N29" s="329">
        <v>10.919850018234881</v>
      </c>
      <c r="O29" s="329">
        <v>10.661273932329751</v>
      </c>
      <c r="P29" s="329">
        <v>9.7825572675973476</v>
      </c>
      <c r="Q29" s="329">
        <v>7.9744051238678786</v>
      </c>
      <c r="R29" s="329">
        <v>11.621563290531951</v>
      </c>
      <c r="S29" s="329">
        <v>10.981079234427851</v>
      </c>
      <c r="T29" s="329">
        <v>10.205895479827721</v>
      </c>
      <c r="U29" s="329">
        <v>9.5657732483338727</v>
      </c>
      <c r="V29" s="329">
        <v>11.163955300435269</v>
      </c>
      <c r="W29" s="329">
        <v>12.308772243664521</v>
      </c>
      <c r="X29" s="329">
        <v>11.637092703114581</v>
      </c>
      <c r="Y29" s="329">
        <v>10.959900152231519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0.30732144655820393</v>
      </c>
      <c r="L30" s="230">
        <v>0</v>
      </c>
      <c r="M30" s="230">
        <v>0</v>
      </c>
      <c r="N30" s="230">
        <v>0</v>
      </c>
      <c r="O30" s="230">
        <v>0</v>
      </c>
      <c r="P30" s="230">
        <v>1.0050688233050991</v>
      </c>
      <c r="Q30" s="230">
        <v>0</v>
      </c>
      <c r="R30" s="230">
        <v>0</v>
      </c>
      <c r="S30" s="230">
        <v>9.1002738812878431E-2</v>
      </c>
      <c r="T30" s="230">
        <v>0.14425082635794759</v>
      </c>
      <c r="U30" s="230">
        <v>0.20151522714263531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0.53870966543468035</v>
      </c>
      <c r="J31" s="295">
        <v>0.50757813914197458</v>
      </c>
      <c r="K31" s="295">
        <v>0</v>
      </c>
      <c r="L31" s="295">
        <v>0.63407266997279221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0.18945481984149939</v>
      </c>
      <c r="T31" s="295">
        <v>0.10006970667082921</v>
      </c>
      <c r="U31" s="295">
        <v>0.46922074646920298</v>
      </c>
      <c r="V31" s="295">
        <v>0.26188587098408389</v>
      </c>
      <c r="W31" s="295">
        <v>0.2420132443440097</v>
      </c>
      <c r="X31" s="295">
        <v>1.371505751824194</v>
      </c>
      <c r="Y31" s="295">
        <v>0.13211753262263631</v>
      </c>
      <c r="DA31" s="122" t="s">
        <v>3006</v>
      </c>
    </row>
    <row r="32" spans="1:105" ht="12" customHeight="1" x14ac:dyDescent="0.25">
      <c r="A32" s="59" t="s">
        <v>159</v>
      </c>
      <c r="B32" s="295">
        <v>0.5160879673911013</v>
      </c>
      <c r="C32" s="295">
        <v>0.66119388795365053</v>
      </c>
      <c r="D32" s="295">
        <v>0.63961398935417524</v>
      </c>
      <c r="E32" s="295">
        <v>0.66406854992629316</v>
      </c>
      <c r="F32" s="295">
        <v>0.6086338399325476</v>
      </c>
      <c r="G32" s="295">
        <v>1.0974137090955589</v>
      </c>
      <c r="H32" s="295">
        <v>0.60373709440630352</v>
      </c>
      <c r="I32" s="295">
        <v>1.1219607453132581</v>
      </c>
      <c r="J32" s="295">
        <v>1.05789563649484</v>
      </c>
      <c r="K32" s="295">
        <v>0.67865838720705218</v>
      </c>
      <c r="L32" s="295">
        <v>0.66025938064290901</v>
      </c>
      <c r="M32" s="295">
        <v>0.82883175991695346</v>
      </c>
      <c r="N32" s="295">
        <v>1.371697683499945</v>
      </c>
      <c r="O32" s="295">
        <v>1.320842823490201</v>
      </c>
      <c r="P32" s="295">
        <v>2.614534581750446</v>
      </c>
      <c r="Q32" s="295">
        <v>3.6909325458839342</v>
      </c>
      <c r="R32" s="295">
        <v>2.3588669733516561</v>
      </c>
      <c r="S32" s="295">
        <v>2.2321489525857889</v>
      </c>
      <c r="T32" s="295">
        <v>2.4734335898323399</v>
      </c>
      <c r="U32" s="295">
        <v>2.657744884348018</v>
      </c>
      <c r="V32" s="295">
        <v>3.091745199639671</v>
      </c>
      <c r="W32" s="295">
        <v>2.9833999609574908</v>
      </c>
      <c r="X32" s="295">
        <v>1.7103438491562599</v>
      </c>
      <c r="Y32" s="295">
        <v>2.5538837406754249</v>
      </c>
      <c r="DA32" s="122" t="s">
        <v>3007</v>
      </c>
    </row>
    <row r="33" spans="1:105" ht="12" customHeight="1" x14ac:dyDescent="0.25">
      <c r="A33" s="59" t="s">
        <v>32</v>
      </c>
      <c r="B33" s="295">
        <v>2.0869880751321048</v>
      </c>
      <c r="C33" s="295">
        <v>2.0252457427328689</v>
      </c>
      <c r="D33" s="295">
        <v>1.9774890906543039</v>
      </c>
      <c r="E33" s="295">
        <v>2.0602169807177662</v>
      </c>
      <c r="F33" s="295">
        <v>2.5020666916455152</v>
      </c>
      <c r="G33" s="295">
        <v>2.2437083569405618</v>
      </c>
      <c r="H33" s="295">
        <v>1.8488107534974829</v>
      </c>
      <c r="I33" s="295">
        <v>1.140580167752028</v>
      </c>
      <c r="J33" s="295">
        <v>1.0746671096437059</v>
      </c>
      <c r="K33" s="295">
        <v>0.68675720258121942</v>
      </c>
      <c r="L33" s="295">
        <v>0.66635755198816315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2.6222432821546331</v>
      </c>
      <c r="C34" s="295">
        <v>4.1915096196722352</v>
      </c>
      <c r="D34" s="295">
        <v>10.798971225333011</v>
      </c>
      <c r="E34" s="295">
        <v>12.81958886844906</v>
      </c>
      <c r="F34" s="295">
        <v>13.310218884846011</v>
      </c>
      <c r="G34" s="295">
        <v>13.886876530303811</v>
      </c>
      <c r="H34" s="295">
        <v>13.24159697336896</v>
      </c>
      <c r="I34" s="295">
        <v>15.08706792336713</v>
      </c>
      <c r="J34" s="295">
        <v>14.911755954931319</v>
      </c>
      <c r="K34" s="295">
        <v>9.1581659622748202</v>
      </c>
      <c r="L34" s="295">
        <v>10.88405071454185</v>
      </c>
      <c r="M34" s="295">
        <v>9.4669882821057243</v>
      </c>
      <c r="N34" s="295">
        <v>9.5481523347349313</v>
      </c>
      <c r="O34" s="295">
        <v>9.3404311088395442</v>
      </c>
      <c r="P34" s="295">
        <v>6.1629538625418023</v>
      </c>
      <c r="Q34" s="295">
        <v>4.283472577983944</v>
      </c>
      <c r="R34" s="295">
        <v>9.262696317180291</v>
      </c>
      <c r="S34" s="295">
        <v>8.4684727231876789</v>
      </c>
      <c r="T34" s="295">
        <v>7.4881413569665982</v>
      </c>
      <c r="U34" s="295">
        <v>6.2372923903740167</v>
      </c>
      <c r="V34" s="295">
        <v>7.8103242298115134</v>
      </c>
      <c r="W34" s="295">
        <v>9.0833590383630156</v>
      </c>
      <c r="X34" s="295">
        <v>8.5552431021341295</v>
      </c>
      <c r="Y34" s="295">
        <v>8.2738988789334549</v>
      </c>
      <c r="DA34" s="122" t="s">
        <v>3009</v>
      </c>
    </row>
    <row r="35" spans="1:105" ht="12" customHeight="1" x14ac:dyDescent="0.25">
      <c r="A35" s="60" t="s">
        <v>2920</v>
      </c>
      <c r="B35" s="329">
        <v>1.9309570359730619</v>
      </c>
      <c r="C35" s="329">
        <v>1.847322563537787</v>
      </c>
      <c r="D35" s="329">
        <v>3.7146766276515608</v>
      </c>
      <c r="E35" s="329">
        <v>4.3124815332870847</v>
      </c>
      <c r="F35" s="329">
        <v>4.8573337777411609</v>
      </c>
      <c r="G35" s="329">
        <v>6.059791733757308</v>
      </c>
      <c r="H35" s="329">
        <v>4.7297415373630614</v>
      </c>
      <c r="I35" s="329">
        <v>6.1809960014593042</v>
      </c>
      <c r="J35" s="329">
        <v>6.5077768881572062</v>
      </c>
      <c r="K35" s="329">
        <v>2.853131968707606</v>
      </c>
      <c r="L35" s="329">
        <v>3.4840774910623189</v>
      </c>
      <c r="M35" s="329">
        <v>2.0670535358426472</v>
      </c>
      <c r="N35" s="329">
        <v>1.002891065961385</v>
      </c>
      <c r="O35" s="329">
        <v>1.045130927352357</v>
      </c>
      <c r="P35" s="329">
        <v>1.0058198485374279</v>
      </c>
      <c r="Q35" s="329">
        <v>0.41437846675879042</v>
      </c>
      <c r="R35" s="329">
        <v>1.406403955118998</v>
      </c>
      <c r="S35" s="329">
        <v>1.710161631920605</v>
      </c>
      <c r="T35" s="329">
        <v>1.441913407664746</v>
      </c>
      <c r="U35" s="329">
        <v>1.0700552809906281</v>
      </c>
      <c r="V35" s="329">
        <v>1.032383962718012</v>
      </c>
      <c r="W35" s="329">
        <v>1.280249000196187</v>
      </c>
      <c r="X35" s="329">
        <v>1.3350419726458569</v>
      </c>
      <c r="Y35" s="329">
        <v>0.97218226994696466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8.0956190260063482E-2</v>
      </c>
      <c r="L36" s="229">
        <v>0</v>
      </c>
      <c r="M36" s="229">
        <v>0</v>
      </c>
      <c r="N36" s="229">
        <v>0</v>
      </c>
      <c r="O36" s="229">
        <v>0</v>
      </c>
      <c r="P36" s="229">
        <v>0.103338845250094</v>
      </c>
      <c r="Q36" s="229">
        <v>0</v>
      </c>
      <c r="R36" s="229">
        <v>0</v>
      </c>
      <c r="S36" s="229">
        <v>1.3983161485077359E-2</v>
      </c>
      <c r="T36" s="229">
        <v>2.038010295160839E-2</v>
      </c>
      <c r="U36" s="229">
        <v>2.206116216300005E-2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0.1791361438911761</v>
      </c>
      <c r="J38" s="229">
        <v>0.18146924086526589</v>
      </c>
      <c r="K38" s="229">
        <v>0</v>
      </c>
      <c r="L38" s="229">
        <v>0.1719893328011553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2.911096275263993E-2</v>
      </c>
      <c r="T38" s="229">
        <v>1.4138088326981629E-2</v>
      </c>
      <c r="U38" s="229">
        <v>5.1368599409979322E-2</v>
      </c>
      <c r="V38" s="229">
        <v>2.368274620213983E-2</v>
      </c>
      <c r="W38" s="229">
        <v>2.517206492833847E-2</v>
      </c>
      <c r="X38" s="229">
        <v>0.15734322920023239</v>
      </c>
      <c r="Y38" s="229">
        <v>1.1719296798403301E-2</v>
      </c>
      <c r="DA38" s="73" t="s">
        <v>3013</v>
      </c>
    </row>
    <row r="39" spans="1:105" ht="12" customHeight="1" x14ac:dyDescent="0.25">
      <c r="A39" s="64" t="s">
        <v>159</v>
      </c>
      <c r="B39" s="229">
        <v>0.19071440995164901</v>
      </c>
      <c r="C39" s="229">
        <v>0.1775875836865681</v>
      </c>
      <c r="D39" s="229">
        <v>0.1770979410889936</v>
      </c>
      <c r="E39" s="229">
        <v>0.17448732521211849</v>
      </c>
      <c r="F39" s="229">
        <v>0.18003484664955879</v>
      </c>
      <c r="G39" s="229">
        <v>0.37146582888634122</v>
      </c>
      <c r="H39" s="229">
        <v>0.18194813706509461</v>
      </c>
      <c r="I39" s="229">
        <v>0.37308356320378061</v>
      </c>
      <c r="J39" s="229">
        <v>0.37821864904173552</v>
      </c>
      <c r="K39" s="229">
        <v>0.1787756700081668</v>
      </c>
      <c r="L39" s="229">
        <v>0.17909235917288571</v>
      </c>
      <c r="M39" s="229">
        <v>0.16640147292419519</v>
      </c>
      <c r="N39" s="229">
        <v>0.12597822769404571</v>
      </c>
      <c r="O39" s="229">
        <v>0.12948299553722811</v>
      </c>
      <c r="P39" s="229">
        <v>0.26882038152974519</v>
      </c>
      <c r="Q39" s="229">
        <v>0.19179398908337231</v>
      </c>
      <c r="R39" s="229">
        <v>0.2854624423569696</v>
      </c>
      <c r="S39" s="229">
        <v>0.34298417465141479</v>
      </c>
      <c r="T39" s="229">
        <v>0.34945263384255237</v>
      </c>
      <c r="U39" s="229">
        <v>0.2909603493138721</v>
      </c>
      <c r="V39" s="229">
        <v>0.27959132201217718</v>
      </c>
      <c r="W39" s="229">
        <v>0.31030672609667559</v>
      </c>
      <c r="X39" s="229">
        <v>0.1962157460229865</v>
      </c>
      <c r="Y39" s="229">
        <v>0.22653860506976919</v>
      </c>
      <c r="DA39" s="73" t="s">
        <v>3014</v>
      </c>
    </row>
    <row r="40" spans="1:105" ht="12" customHeight="1" x14ac:dyDescent="0.25">
      <c r="A40" s="64" t="s">
        <v>32</v>
      </c>
      <c r="B40" s="229">
        <v>0.77122259086370271</v>
      </c>
      <c r="C40" s="229">
        <v>0.54395314956185925</v>
      </c>
      <c r="D40" s="229">
        <v>0.54753218708432783</v>
      </c>
      <c r="E40" s="229">
        <v>0.54133229221882229</v>
      </c>
      <c r="F40" s="229">
        <v>0.74011526074082878</v>
      </c>
      <c r="G40" s="229">
        <v>0.75947746750588652</v>
      </c>
      <c r="H40" s="229">
        <v>0.5571757566355503</v>
      </c>
      <c r="I40" s="229">
        <v>0.37927504583565558</v>
      </c>
      <c r="J40" s="229">
        <v>0.38421478296834982</v>
      </c>
      <c r="K40" s="229">
        <v>0.18090910145480041</v>
      </c>
      <c r="L40" s="229">
        <v>0.18074646046228901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0.2282509705960496</v>
      </c>
      <c r="F41" s="229">
        <v>0</v>
      </c>
      <c r="G41" s="229">
        <v>0.22825097059660401</v>
      </c>
      <c r="H41" s="229">
        <v>0</v>
      </c>
      <c r="I41" s="229">
        <v>0.2326260301575773</v>
      </c>
      <c r="J41" s="229">
        <v>0.23262603015741401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2.2847533262903279E-2</v>
      </c>
      <c r="T41" s="229">
        <v>0</v>
      </c>
      <c r="U41" s="229">
        <v>2.282883642716144E-2</v>
      </c>
      <c r="V41" s="229">
        <v>2.281013959140769E-2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0.96902003515771018</v>
      </c>
      <c r="C42" s="229">
        <v>1.1257818302893601</v>
      </c>
      <c r="D42" s="229">
        <v>2.9900464994782401</v>
      </c>
      <c r="E42" s="229">
        <v>3.368410945260095</v>
      </c>
      <c r="F42" s="229">
        <v>3.9371836703507741</v>
      </c>
      <c r="G42" s="229">
        <v>4.7005974667684756</v>
      </c>
      <c r="H42" s="229">
        <v>3.9906176436624161</v>
      </c>
      <c r="I42" s="229">
        <v>5.0168752183711147</v>
      </c>
      <c r="J42" s="229">
        <v>5.3312481851244407</v>
      </c>
      <c r="K42" s="229">
        <v>2.4124910069845749</v>
      </c>
      <c r="L42" s="229">
        <v>2.9522493386259892</v>
      </c>
      <c r="M42" s="229">
        <v>1.900652062918452</v>
      </c>
      <c r="N42" s="229">
        <v>0.87691283826733946</v>
      </c>
      <c r="O42" s="229">
        <v>0.9156479318151286</v>
      </c>
      <c r="P42" s="229">
        <v>0.6336606217575883</v>
      </c>
      <c r="Q42" s="229">
        <v>0.2225844776754182</v>
      </c>
      <c r="R42" s="229">
        <v>1.120941512762029</v>
      </c>
      <c r="S42" s="229">
        <v>1.30123579976857</v>
      </c>
      <c r="T42" s="229">
        <v>1.0579425825436031</v>
      </c>
      <c r="U42" s="229">
        <v>0.682836333676615</v>
      </c>
      <c r="V42" s="229">
        <v>0.70629975491228736</v>
      </c>
      <c r="W42" s="229">
        <v>0.94477020917117238</v>
      </c>
      <c r="X42" s="229">
        <v>0.98148299742263778</v>
      </c>
      <c r="Y42" s="229">
        <v>0.73392436807879213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0.99999999999999956</v>
      </c>
      <c r="D52" s="232">
        <f t="shared" si="1"/>
        <v>1</v>
      </c>
      <c r="E52" s="232">
        <f t="shared" si="1"/>
        <v>1</v>
      </c>
      <c r="F52" s="232">
        <f t="shared" si="1"/>
        <v>1</v>
      </c>
      <c r="G52" s="232">
        <f t="shared" si="1"/>
        <v>0.99999999999999967</v>
      </c>
      <c r="H52" s="232">
        <f t="shared" si="1"/>
        <v>0.99999999999999989</v>
      </c>
      <c r="I52" s="232">
        <f t="shared" si="1"/>
        <v>1.0000000000000002</v>
      </c>
      <c r="J52" s="232">
        <f t="shared" si="1"/>
        <v>0.99999999999999978</v>
      </c>
      <c r="K52" s="232">
        <f t="shared" si="1"/>
        <v>1.0000000000000002</v>
      </c>
      <c r="L52" s="232">
        <f t="shared" si="1"/>
        <v>1</v>
      </c>
      <c r="M52" s="232">
        <f t="shared" si="1"/>
        <v>1.0000000000000002</v>
      </c>
      <c r="N52" s="232">
        <f t="shared" si="1"/>
        <v>0.99999999999999978</v>
      </c>
      <c r="O52" s="232">
        <f t="shared" si="1"/>
        <v>1</v>
      </c>
      <c r="P52" s="232">
        <f t="shared" si="1"/>
        <v>0.99999999999999989</v>
      </c>
      <c r="Q52" s="232">
        <f t="shared" si="1"/>
        <v>1.0000000000000004</v>
      </c>
      <c r="R52" s="232">
        <f t="shared" si="1"/>
        <v>0.99999999999999989</v>
      </c>
      <c r="S52" s="232">
        <f t="shared" si="1"/>
        <v>1.0000000000000002</v>
      </c>
      <c r="T52" s="232">
        <f t="shared" si="1"/>
        <v>1.0000000000000002</v>
      </c>
      <c r="U52" s="232">
        <f t="shared" si="1"/>
        <v>0.99999999999999978</v>
      </c>
      <c r="V52" s="232">
        <f t="shared" si="1"/>
        <v>0.99999999999999978</v>
      </c>
      <c r="W52" s="232">
        <f t="shared" si="1"/>
        <v>0.99999999999999989</v>
      </c>
      <c r="X52" s="232">
        <f t="shared" si="1"/>
        <v>1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2.0946740910779495E-2</v>
      </c>
      <c r="C57" s="300">
        <f t="shared" si="6"/>
        <v>3.1362588102016802E-2</v>
      </c>
      <c r="D57" s="300">
        <f t="shared" si="6"/>
        <v>4.5323858794499669E-2</v>
      </c>
      <c r="E57" s="300">
        <f t="shared" si="6"/>
        <v>4.7014804280206664E-2</v>
      </c>
      <c r="F57" s="300">
        <f t="shared" si="6"/>
        <v>4.2841677636943507E-2</v>
      </c>
      <c r="G57" s="300">
        <f t="shared" si="6"/>
        <v>3.8293763761995676E-2</v>
      </c>
      <c r="H57" s="300">
        <f t="shared" si="6"/>
        <v>3.8704824079352176E-2</v>
      </c>
      <c r="I57" s="300">
        <f t="shared" si="6"/>
        <v>3.9123263378401593E-2</v>
      </c>
      <c r="J57" s="300">
        <f t="shared" si="6"/>
        <v>3.8701910391793382E-2</v>
      </c>
      <c r="K57" s="300">
        <f t="shared" si="6"/>
        <v>3.6381230815451006E-2</v>
      </c>
      <c r="L57" s="300">
        <f t="shared" si="6"/>
        <v>4.0041496107014234E-2</v>
      </c>
      <c r="M57" s="300">
        <f t="shared" si="6"/>
        <v>4.4592514306181046E-2</v>
      </c>
      <c r="N57" s="300">
        <f t="shared" si="6"/>
        <v>4.3501808764563388E-2</v>
      </c>
      <c r="O57" s="300">
        <f t="shared" si="6"/>
        <v>4.4783086873281135E-2</v>
      </c>
      <c r="P57" s="300">
        <f t="shared" si="6"/>
        <v>2.5589735951439999E-2</v>
      </c>
      <c r="Q57" s="300">
        <f t="shared" si="6"/>
        <v>1.6011044964950368E-2</v>
      </c>
      <c r="R57" s="300">
        <f t="shared" si="6"/>
        <v>2.8953270286448937E-2</v>
      </c>
      <c r="S57" s="300">
        <f t="shared" si="6"/>
        <v>2.465645484280098E-2</v>
      </c>
      <c r="T57" s="300">
        <f t="shared" si="6"/>
        <v>2.250850098406084E-2</v>
      </c>
      <c r="U57" s="300">
        <f t="shared" si="6"/>
        <v>1.7836148394251131E-2</v>
      </c>
      <c r="V57" s="300">
        <f t="shared" si="6"/>
        <v>2.384859911612942E-2</v>
      </c>
      <c r="W57" s="300">
        <f t="shared" si="6"/>
        <v>2.5384301398836295E-2</v>
      </c>
      <c r="X57" s="300">
        <f t="shared" si="6"/>
        <v>2.4432412105679393E-2</v>
      </c>
      <c r="Y57" s="300">
        <f t="shared" si="6"/>
        <v>2.5321949574425025E-2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0.75297490447534043</v>
      </c>
      <c r="C58" s="301">
        <f t="shared" si="7"/>
        <v>0.70056654751327008</v>
      </c>
      <c r="D58" s="301">
        <f t="shared" si="7"/>
        <v>0.6950121304406558</v>
      </c>
      <c r="E58" s="301">
        <f t="shared" si="7"/>
        <v>0.69407780568244837</v>
      </c>
      <c r="F58" s="301">
        <f t="shared" si="7"/>
        <v>0.70644374005492483</v>
      </c>
      <c r="G58" s="301">
        <f t="shared" si="7"/>
        <v>0.73337686597234164</v>
      </c>
      <c r="H58" s="301">
        <f t="shared" si="7"/>
        <v>0.71215681630470684</v>
      </c>
      <c r="I58" s="301">
        <f t="shared" si="7"/>
        <v>0.73043916130866715</v>
      </c>
      <c r="J58" s="301">
        <f t="shared" si="7"/>
        <v>0.73973506988005344</v>
      </c>
      <c r="K58" s="301">
        <f t="shared" si="7"/>
        <v>0.69397064468089964</v>
      </c>
      <c r="L58" s="301">
        <f t="shared" si="7"/>
        <v>0.69577762322174519</v>
      </c>
      <c r="M58" s="301">
        <f t="shared" si="7"/>
        <v>0.64357040473333205</v>
      </c>
      <c r="N58" s="301">
        <f t="shared" si="7"/>
        <v>0.48723041665041417</v>
      </c>
      <c r="O58" s="301">
        <f t="shared" si="7"/>
        <v>0.50078537394558642</v>
      </c>
      <c r="P58" s="301">
        <f t="shared" si="7"/>
        <v>0.52136489707903289</v>
      </c>
      <c r="Q58" s="301">
        <f t="shared" si="7"/>
        <v>0.37271138541075599</v>
      </c>
      <c r="R58" s="301">
        <f t="shared" si="7"/>
        <v>0.55473637564322986</v>
      </c>
      <c r="S58" s="301">
        <f t="shared" si="7"/>
        <v>0.60912657564964112</v>
      </c>
      <c r="T58" s="301">
        <f t="shared" si="7"/>
        <v>0.59082964832300788</v>
      </c>
      <c r="U58" s="301">
        <f t="shared" si="7"/>
        <v>0.54406065553393945</v>
      </c>
      <c r="V58" s="301">
        <f t="shared" si="7"/>
        <v>0.49877726501686198</v>
      </c>
      <c r="W58" s="301">
        <f t="shared" si="7"/>
        <v>0.52400965628134555</v>
      </c>
      <c r="X58" s="301">
        <f t="shared" si="7"/>
        <v>0.54586621938717139</v>
      </c>
      <c r="Y58" s="301">
        <f t="shared" si="7"/>
        <v>0.4887234404802927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0.22607835461387998</v>
      </c>
      <c r="C60" s="301">
        <f t="shared" si="9"/>
        <v>0.26807086438471267</v>
      </c>
      <c r="D60" s="301">
        <f t="shared" si="9"/>
        <v>0.25966401076484458</v>
      </c>
      <c r="E60" s="301">
        <f t="shared" si="9"/>
        <v>0.25890739003734503</v>
      </c>
      <c r="F60" s="301">
        <f t="shared" si="9"/>
        <v>0.25071458230813165</v>
      </c>
      <c r="G60" s="301">
        <f t="shared" si="9"/>
        <v>0.22832937026566233</v>
      </c>
      <c r="H60" s="301">
        <f t="shared" si="9"/>
        <v>0.24913835961594089</v>
      </c>
      <c r="I60" s="301">
        <f t="shared" si="9"/>
        <v>0.23043757531293152</v>
      </c>
      <c r="J60" s="301">
        <f t="shared" si="9"/>
        <v>0.22156301972815295</v>
      </c>
      <c r="K60" s="301">
        <f t="shared" si="9"/>
        <v>0.2696481245036495</v>
      </c>
      <c r="L60" s="301">
        <f t="shared" si="9"/>
        <v>0.26418088067124063</v>
      </c>
      <c r="M60" s="301">
        <f t="shared" si="9"/>
        <v>0.31183708096048718</v>
      </c>
      <c r="N60" s="301">
        <f t="shared" si="9"/>
        <v>0.46926777458502222</v>
      </c>
      <c r="O60" s="301">
        <f t="shared" si="9"/>
        <v>0.45443153918113249</v>
      </c>
      <c r="P60" s="301">
        <f t="shared" si="9"/>
        <v>0.45304536696952702</v>
      </c>
      <c r="Q60" s="301">
        <f t="shared" si="9"/>
        <v>0.61127756962429403</v>
      </c>
      <c r="R60" s="301">
        <f t="shared" si="9"/>
        <v>0.41631035407032113</v>
      </c>
      <c r="S60" s="301">
        <f t="shared" si="9"/>
        <v>0.36621696950755805</v>
      </c>
      <c r="T60" s="301">
        <f t="shared" si="9"/>
        <v>0.38666185069293135</v>
      </c>
      <c r="U60" s="301">
        <f t="shared" si="9"/>
        <v>0.43810319607180914</v>
      </c>
      <c r="V60" s="301">
        <f t="shared" si="9"/>
        <v>0.47737413586700844</v>
      </c>
      <c r="W60" s="301">
        <f t="shared" si="9"/>
        <v>0.4506060423198181</v>
      </c>
      <c r="X60" s="301">
        <f t="shared" si="9"/>
        <v>0.42970136850714924</v>
      </c>
      <c r="Y60" s="301">
        <f t="shared" si="9"/>
        <v>0.4859546099452825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0.16507629606800539</v>
      </c>
      <c r="C61" s="302">
        <f t="shared" si="10"/>
        <v>0.21131465472529062</v>
      </c>
      <c r="D61" s="302">
        <f t="shared" si="10"/>
        <v>0.20335779070459503</v>
      </c>
      <c r="E61" s="302">
        <f t="shared" si="10"/>
        <v>0.2026768640450681</v>
      </c>
      <c r="F61" s="302">
        <f t="shared" si="10"/>
        <v>0.19348223348207802</v>
      </c>
      <c r="G61" s="302">
        <f t="shared" si="10"/>
        <v>0.16891504151667555</v>
      </c>
      <c r="H61" s="302">
        <f t="shared" si="10"/>
        <v>0.19144316746032225</v>
      </c>
      <c r="I61" s="302">
        <f t="shared" si="10"/>
        <v>0.17126124391394784</v>
      </c>
      <c r="J61" s="302">
        <f t="shared" si="10"/>
        <v>0.16163358280661017</v>
      </c>
      <c r="K61" s="302">
        <f t="shared" si="10"/>
        <v>0.21342628013097434</v>
      </c>
      <c r="L61" s="302">
        <f t="shared" si="10"/>
        <v>0.20781264442005182</v>
      </c>
      <c r="M61" s="302">
        <f t="shared" si="10"/>
        <v>0.25969839841662479</v>
      </c>
      <c r="N61" s="302">
        <f t="shared" si="10"/>
        <v>0.42979493395622437</v>
      </c>
      <c r="O61" s="302">
        <f t="shared" si="10"/>
        <v>0.41386054734757027</v>
      </c>
      <c r="P61" s="302">
        <f t="shared" si="10"/>
        <v>0.41080713062679031</v>
      </c>
      <c r="Q61" s="302">
        <f t="shared" si="10"/>
        <v>0.5810824573856157</v>
      </c>
      <c r="R61" s="302">
        <f t="shared" si="10"/>
        <v>0.37136853640364376</v>
      </c>
      <c r="S61" s="302">
        <f t="shared" si="10"/>
        <v>0.31686874447538588</v>
      </c>
      <c r="T61" s="302">
        <f t="shared" si="10"/>
        <v>0.33879594628705756</v>
      </c>
      <c r="U61" s="302">
        <f t="shared" si="10"/>
        <v>0.39402626898681731</v>
      </c>
      <c r="V61" s="302">
        <f t="shared" si="10"/>
        <v>0.43696583043601883</v>
      </c>
      <c r="W61" s="302">
        <f t="shared" si="10"/>
        <v>0.40815354152452082</v>
      </c>
      <c r="X61" s="302">
        <f t="shared" si="10"/>
        <v>0.38547816415417868</v>
      </c>
      <c r="Y61" s="302">
        <f t="shared" si="10"/>
        <v>0.44636081239409681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6.1002058545874573E-2</v>
      </c>
      <c r="C62" s="302">
        <f t="shared" si="11"/>
        <v>5.6756209659422054E-2</v>
      </c>
      <c r="D62" s="302">
        <f t="shared" si="11"/>
        <v>5.6306220060249511E-2</v>
      </c>
      <c r="E62" s="302">
        <f t="shared" si="11"/>
        <v>5.623052599227691E-2</v>
      </c>
      <c r="F62" s="302">
        <f t="shared" si="11"/>
        <v>5.7232348826053631E-2</v>
      </c>
      <c r="G62" s="302">
        <f t="shared" si="11"/>
        <v>5.9414328748986764E-2</v>
      </c>
      <c r="H62" s="302">
        <f t="shared" si="11"/>
        <v>5.7695192155618642E-2</v>
      </c>
      <c r="I62" s="302">
        <f t="shared" si="11"/>
        <v>5.9176331398983678E-2</v>
      </c>
      <c r="J62" s="302">
        <f t="shared" si="11"/>
        <v>5.9929436921542789E-2</v>
      </c>
      <c r="K62" s="302">
        <f t="shared" si="11"/>
        <v>5.6221844372675196E-2</v>
      </c>
      <c r="L62" s="302">
        <f t="shared" si="11"/>
        <v>5.6368236251188822E-2</v>
      </c>
      <c r="M62" s="302">
        <f t="shared" si="11"/>
        <v>5.2138682543862426E-2</v>
      </c>
      <c r="N62" s="302">
        <f t="shared" si="11"/>
        <v>3.9472840628797863E-2</v>
      </c>
      <c r="O62" s="302">
        <f t="shared" si="11"/>
        <v>4.0570991833562227E-2</v>
      </c>
      <c r="P62" s="302">
        <f t="shared" si="11"/>
        <v>4.2238236342736726E-2</v>
      </c>
      <c r="Q62" s="302">
        <f t="shared" si="11"/>
        <v>3.0195112238678261E-2</v>
      </c>
      <c r="R62" s="302">
        <f t="shared" si="11"/>
        <v>4.4941817666677382E-2</v>
      </c>
      <c r="S62" s="302">
        <f t="shared" si="11"/>
        <v>4.9348225032172226E-2</v>
      </c>
      <c r="T62" s="302">
        <f t="shared" si="11"/>
        <v>4.7865904405873821E-2</v>
      </c>
      <c r="U62" s="302">
        <f t="shared" si="11"/>
        <v>4.4076927084991835E-2</v>
      </c>
      <c r="V62" s="302">
        <f t="shared" si="11"/>
        <v>4.0408305430989638E-2</v>
      </c>
      <c r="W62" s="302">
        <f t="shared" si="11"/>
        <v>4.2452500795297242E-2</v>
      </c>
      <c r="X62" s="302">
        <f t="shared" si="11"/>
        <v>4.4223204352970516E-2</v>
      </c>
      <c r="Y62" s="302">
        <f t="shared" si="11"/>
        <v>3.9593797551185715E-2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0.89197209452595028</v>
      </c>
      <c r="C69" s="322">
        <f>IF(C$5=0,0,C$5/WWP_fec!C$5)</f>
        <v>0.68730551399860507</v>
      </c>
      <c r="D69" s="322">
        <f>IF(D$5=0,0,D$5/WWP_fec!D$5)</f>
        <v>0.72422809330887572</v>
      </c>
      <c r="E69" s="322">
        <f>IF(E$5=0,0,E$5/WWP_fec!E$5)</f>
        <v>0.72839891285217673</v>
      </c>
      <c r="F69" s="322">
        <f>IF(F$5=0,0,F$5/WWP_fec!F$5)</f>
        <v>0.76007599242915058</v>
      </c>
      <c r="G69" s="322">
        <f>IF(G$5=0,0,G$5/WWP_fec!G$5)</f>
        <v>0.87333634200647836</v>
      </c>
      <c r="H69" s="322">
        <f>IF(H$5=0,0,H$5/WWP_fec!H$5)</f>
        <v>0.73729226587143271</v>
      </c>
      <c r="I69" s="322">
        <f>IF(I$5=0,0,I$5/WWP_fec!I$5)</f>
        <v>0.84340812775882334</v>
      </c>
      <c r="J69" s="322">
        <f>IF(J$5=0,0,J$5/WWP_fec!J$5)</f>
        <v>0.90475811779149495</v>
      </c>
      <c r="K69" s="322">
        <f>IF(K$5=0,0,K$5/WWP_fec!K$5)</f>
        <v>0.63489890152694428</v>
      </c>
      <c r="L69" s="322">
        <f>IF(L$5=0,0,L$5/WWP_fec!L$5)</f>
        <v>0.66183855735545893</v>
      </c>
      <c r="M69" s="322">
        <f>IF(M$5=0,0,M$5/WWP_fec!M$5)</f>
        <v>0.49961889912808505</v>
      </c>
      <c r="N69" s="322">
        <f>IF(N$5=0,0,N$5/WWP_fec!N$5)</f>
        <v>0.26460840550776671</v>
      </c>
      <c r="O69" s="322">
        <f>IF(O$5=0,0,O$5/WWP_fec!O$5)</f>
        <v>0.27934488781374711</v>
      </c>
      <c r="P69" s="322">
        <f>IF(P$5=0,0,P$5/WWP_fec!P$5)</f>
        <v>0.28527690196055933</v>
      </c>
      <c r="Q69" s="322">
        <f>IF(Q$5=0,0,Q$5/WWP_fec!Q$5)</f>
        <v>0.16249511733793331</v>
      </c>
      <c r="R69" s="322">
        <f>IF(R$5=0,0,R$5/WWP_fec!R$5)</f>
        <v>0.30570160747352204</v>
      </c>
      <c r="S69" s="322">
        <f>IF(S$5=0,0,S$5/WWP_fec!S$5)</f>
        <v>0.36413041816226049</v>
      </c>
      <c r="T69" s="322">
        <f>IF(T$5=0,0,T$5/WWP_fec!T$5)</f>
        <v>0.3349333877021301</v>
      </c>
      <c r="U69" s="322">
        <f>IF(U$5=0,0,U$5/WWP_fec!U$5)</f>
        <v>0.27285862343307815</v>
      </c>
      <c r="V69" s="322">
        <f>IF(V$5=0,0,V$5/WWP_fec!V$5)</f>
        <v>0.24700434611527056</v>
      </c>
      <c r="W69" s="322">
        <f>IF(W$5=0,0,W$5/WWP_fec!W$5)</f>
        <v>0.27114215226435823</v>
      </c>
      <c r="X69" s="322">
        <f>IF(X$5=0,0,X$5/WWP_fec!X$5)</f>
        <v>0.29092044361743213</v>
      </c>
      <c r="Y69" s="322">
        <f>IF(Y$5=0,0,Y$5/WWP_fec!Y$5)</f>
        <v>0.24000574684611256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0.88451852323685354</v>
      </c>
      <c r="C74" s="336">
        <f>IF(C$10=0,0,C$10/WWP_fec!C$10)</f>
        <v>1.1036790606573486</v>
      </c>
      <c r="D74" s="336">
        <f>IF(D$10=0,0,D$10/WWP_fec!D$10)</f>
        <v>1.7432389085164599</v>
      </c>
      <c r="E74" s="336">
        <f>IF(E$10=0,0,E$10/WWP_fec!E$10)</f>
        <v>1.8297089309200827</v>
      </c>
      <c r="F74" s="336">
        <f>IF(F$10=0,0,F$10/WWP_fec!F$10)</f>
        <v>1.7125153806664524</v>
      </c>
      <c r="G74" s="336">
        <f>IF(G$10=0,0,G$10/WWP_fec!G$10)</f>
        <v>1.7234066428848005</v>
      </c>
      <c r="H74" s="336">
        <f>IF(H$10=0,0,H$10/WWP_fec!H$10)</f>
        <v>1.4782597405719298</v>
      </c>
      <c r="I74" s="336">
        <f>IF(I$10=0,0,I$10/WWP_fec!I$10)</f>
        <v>1.7004884065595158</v>
      </c>
      <c r="J74" s="336">
        <f>IF(J$10=0,0,J$10/WWP_fec!J$10)</f>
        <v>1.7882592254814722</v>
      </c>
      <c r="K74" s="336">
        <f>IF(K$10=0,0,K$10/WWP_fec!K$10)</f>
        <v>1.1783909752974608</v>
      </c>
      <c r="L74" s="336">
        <f>IF(L$10=0,0,L$10/WWP_fec!L$10)</f>
        <v>1.3821759903856778</v>
      </c>
      <c r="M74" s="336">
        <f>IF(M$10=0,0,M$10/WWP_fec!M$10)</f>
        <v>1.1810574007828993</v>
      </c>
      <c r="N74" s="336">
        <f>IF(N$10=0,0,N$10/WWP_fec!N$10)</f>
        <v>0.63182434877015003</v>
      </c>
      <c r="O74" s="336">
        <f>IF(O$10=0,0,O$10/WWP_fec!O$10)</f>
        <v>0.68966230709972942</v>
      </c>
      <c r="P74" s="336">
        <f>IF(P$10=0,0,P$10/WWP_fec!P$10)</f>
        <v>0.33540624571313915</v>
      </c>
      <c r="Q74" s="336">
        <f>IF(Q$10=0,0,Q$10/WWP_fec!Q$10)</f>
        <v>0.10508300692890894</v>
      </c>
      <c r="R74" s="336">
        <f>IF(R$10=0,0,R$10/WWP_fec!R$10)</f>
        <v>0.40927557319117719</v>
      </c>
      <c r="S74" s="336">
        <f>IF(S$10=0,0,S$10/WWP_fec!S$10)</f>
        <v>0.39260659991302732</v>
      </c>
      <c r="T74" s="336">
        <f>IF(T$10=0,0,T$10/WWP_fec!T$10)</f>
        <v>0.31526359740482179</v>
      </c>
      <c r="U74" s="336">
        <f>IF(U$10=0,0,U$10/WWP_fec!U$10)</f>
        <v>0.19178506206425375</v>
      </c>
      <c r="V74" s="336">
        <f>IF(V$10=0,0,V$10/WWP_fec!V$10)</f>
        <v>0.25779740976255888</v>
      </c>
      <c r="W74" s="336">
        <f>IF(W$10=0,0,W$10/WWP_fec!W$10)</f>
        <v>0.30014542740571509</v>
      </c>
      <c r="X74" s="336">
        <f>IF(X$10=0,0,X$10/WWP_fec!X$10)</f>
        <v>0.31017531904607454</v>
      </c>
      <c r="Y74" s="336">
        <f>IF(Y$10=0,0,Y$10/WWP_fec!Y$10)</f>
        <v>0.26521647230053785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1.1216248446673309</v>
      </c>
      <c r="C75" s="349">
        <f>IF(C$16=0,0,C$16/WWP_fec!C$16)</f>
        <v>0.75967059303844364</v>
      </c>
      <c r="D75" s="349">
        <f>IF(D$16=0,0,D$16/WWP_fec!D$16)</f>
        <v>0.73919011851204919</v>
      </c>
      <c r="E75" s="349">
        <f>IF(E$16=0,0,E$16/WWP_fec!E$16)</f>
        <v>0.73098215057008076</v>
      </c>
      <c r="F75" s="349">
        <f>IF(F$16=0,0,F$16/WWP_fec!F$16)</f>
        <v>0.79543630830064016</v>
      </c>
      <c r="G75" s="349">
        <f>IF(G$16=0,0,G$16/WWP_fec!G$16)</f>
        <v>0.96126070362908067</v>
      </c>
      <c r="H75" s="349">
        <f>IF(H$16=0,0,H$16/WWP_fec!H$16)</f>
        <v>0.80559076434708554</v>
      </c>
      <c r="I75" s="349">
        <f>IF(I$16=0,0,I$16/WWP_fec!I$16)</f>
        <v>0.92762521078691584</v>
      </c>
      <c r="J75" s="349">
        <f>IF(J$16=0,0,J$16/WWP_fec!J$16)</f>
        <v>1.001405577179036</v>
      </c>
      <c r="K75" s="349">
        <f>IF(K$16=0,0,K$16/WWP_fec!K$16)</f>
        <v>0.69679028354588102</v>
      </c>
      <c r="L75" s="349">
        <f>IF(L$16=0,0,L$16/WWP_fec!L$16)</f>
        <v>0.70908596231881438</v>
      </c>
      <c r="M75" s="349">
        <f>IF(M$16=0,0,M$16/WWP_fec!M$16)</f>
        <v>0.4971019935296116</v>
      </c>
      <c r="N75" s="349">
        <f>IF(N$16=0,0,N$16/WWP_fec!N$16)</f>
        <v>0.19852087415944941</v>
      </c>
      <c r="O75" s="349">
        <f>IF(O$16=0,0,O$16/WWP_fec!O$16)</f>
        <v>0.2148889739256038</v>
      </c>
      <c r="P75" s="349">
        <f>IF(P$16=0,0,P$16/WWP_fec!P$16)</f>
        <v>0.24944537331487907</v>
      </c>
      <c r="Q75" s="349">
        <f>IF(Q$16=0,0,Q$16/WWP_fec!Q$16)</f>
        <v>0.10660837520079702</v>
      </c>
      <c r="R75" s="349">
        <f>IF(R$16=0,0,R$16/WWP_fec!R$16)</f>
        <v>0.28508706014538759</v>
      </c>
      <c r="S75" s="349">
        <f>IF(S$16=0,0,S$16/WWP_fec!S$16)</f>
        <v>0.38655188835221915</v>
      </c>
      <c r="T75" s="349">
        <f>IF(T$16=0,0,T$16/WWP_fec!T$16)</f>
        <v>0.35006030521461851</v>
      </c>
      <c r="U75" s="349">
        <f>IF(U$16=0,0,U$16/WWP_fec!U$16)</f>
        <v>0.26867518184577316</v>
      </c>
      <c r="V75" s="349">
        <f>IF(V$16=0,0,V$16/WWP_fec!V$16)</f>
        <v>0.20944421582523159</v>
      </c>
      <c r="W75" s="349">
        <f>IF(W$16=0,0,W$16/WWP_fec!W$16)</f>
        <v>0.24074328048661092</v>
      </c>
      <c r="X75" s="349">
        <f>IF(X$16=0,0,X$16/WWP_fec!X$16)</f>
        <v>0.26770438192580442</v>
      </c>
      <c r="Y75" s="349">
        <f>IF(Y$16=0,0,Y$16/WWP_fec!Y$16)</f>
        <v>0.19659312560177489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1.8647072509913973</v>
      </c>
      <c r="C77" s="349">
        <f>IF(C$28=0,0,C$28/WWP_fec!C$28)</f>
        <v>1.6546944925440603</v>
      </c>
      <c r="D77" s="349">
        <f>IF(D$28=0,0,D$28/WWP_fec!D$28)</f>
        <v>1.5913586921993208</v>
      </c>
      <c r="E77" s="349">
        <f>IF(E$28=0,0,E$28/WWP_fec!E$28)</f>
        <v>1.5809987152805485</v>
      </c>
      <c r="F77" s="349">
        <f>IF(F$28=0,0,F$28/WWP_fec!F$28)</f>
        <v>1.6176368840228807</v>
      </c>
      <c r="G77" s="349">
        <f>IF(G$28=0,0,G$28/WWP_fec!G$28)</f>
        <v>1.6981440430526635</v>
      </c>
      <c r="H77" s="349">
        <f>IF(H$28=0,0,H$28/WWP_fec!H$28)</f>
        <v>1.6029350001277851</v>
      </c>
      <c r="I77" s="349">
        <f>IF(I$28=0,0,I$28/WWP_fec!I$28)</f>
        <v>1.661222200263438</v>
      </c>
      <c r="J77" s="349">
        <f>IF(J$28=0,0,J$28/WWP_fec!J$28)</f>
        <v>1.6980391806013502</v>
      </c>
      <c r="K77" s="349">
        <f>IF(K$28=0,0,K$28/WWP_fec!K$28)</f>
        <v>1.5432913384331826</v>
      </c>
      <c r="L77" s="349">
        <f>IF(L$28=0,0,L$28/WWP_fec!L$28)</f>
        <v>1.5397121604134167</v>
      </c>
      <c r="M77" s="349">
        <f>IF(M$28=0,0,M$28/WWP_fec!M$28)</f>
        <v>1.4042691293787488</v>
      </c>
      <c r="N77" s="349">
        <f>IF(N$28=0,0,N$28/WWP_fec!N$28)</f>
        <v>1.1935485510245794</v>
      </c>
      <c r="O77" s="349">
        <f>IF(O$28=0,0,O$28/WWP_fec!O$28)</f>
        <v>1.2099701504904044</v>
      </c>
      <c r="P77" s="349">
        <f>IF(P$28=0,0,P$28/WWP_fec!P$28)</f>
        <v>1.313043473652209</v>
      </c>
      <c r="Q77" s="349">
        <f>IF(Q$28=0,0,Q$28/WWP_fec!Q$28)</f>
        <v>1.1291443508177283</v>
      </c>
      <c r="R77" s="349">
        <f>IF(R$28=0,0,R$28/WWP_fec!R$28)</f>
        <v>1.2763315941274569</v>
      </c>
      <c r="S77" s="349">
        <f>IF(S$28=0,0,S$28/WWP_fec!S$28)</f>
        <v>1.3486541317767797</v>
      </c>
      <c r="T77" s="349">
        <f>IF(T$28=0,0,T$28/WWP_fec!T$28)</f>
        <v>1.3343712525064231</v>
      </c>
      <c r="U77" s="349">
        <f>IF(U$28=0,0,U$28/WWP_fec!U$28)</f>
        <v>1.2822544794117789</v>
      </c>
      <c r="V77" s="349">
        <f>IF(V$28=0,0,V$28/WWP_fec!V$28)</f>
        <v>1.2264487161881368</v>
      </c>
      <c r="W77" s="349">
        <f>IF(W$28=0,0,W$28/WWP_fec!W$28)</f>
        <v>1.2501886012277428</v>
      </c>
      <c r="X77" s="349">
        <f>IF(X$28=0,0,X$28/WWP_fec!X$28)</f>
        <v>1.2618968862652644</v>
      </c>
      <c r="Y77" s="349">
        <f>IF(Y$28=0,0,Y$28/WWP_fec!Y$28)</f>
        <v>1.2019965072032601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2275.024502816696</v>
      </c>
      <c r="C3" s="203">
        <v>2500.7823698191728</v>
      </c>
      <c r="D3" s="203">
        <v>2810.786361634599</v>
      </c>
      <c r="E3" s="203">
        <v>3422.0134763284432</v>
      </c>
      <c r="F3" s="203">
        <v>3865.734815627743</v>
      </c>
      <c r="G3" s="203">
        <v>4394.7184700654407</v>
      </c>
      <c r="H3" s="203">
        <v>5526.2347381385434</v>
      </c>
      <c r="I3" s="203">
        <v>6832.3598207164196</v>
      </c>
      <c r="J3" s="203">
        <v>6980.7892837524496</v>
      </c>
      <c r="K3" s="203">
        <v>3926.2521164871928</v>
      </c>
      <c r="L3" s="203">
        <v>3813.727125566093</v>
      </c>
      <c r="M3" s="203">
        <v>4635.8520314475209</v>
      </c>
      <c r="N3" s="203">
        <v>4688.9378491012621</v>
      </c>
      <c r="O3" s="203">
        <v>5219.0557641501873</v>
      </c>
      <c r="P3" s="203">
        <v>5865.3121524663666</v>
      </c>
      <c r="Q3" s="203">
        <v>5955.6090799999993</v>
      </c>
      <c r="R3" s="203">
        <v>5738.8719562398328</v>
      </c>
      <c r="S3" s="203">
        <v>5935.7942333082638</v>
      </c>
      <c r="T3" s="203">
        <v>6402.6582050646612</v>
      </c>
      <c r="U3" s="203">
        <v>6782.6871306142593</v>
      </c>
      <c r="V3" s="203">
        <v>6744.5892668218357</v>
      </c>
      <c r="W3" s="203">
        <v>7114.6370421684269</v>
      </c>
      <c r="X3" s="203">
        <v>7024.2584918528091</v>
      </c>
      <c r="Y3" s="203">
        <v>7027.1345915497286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4485.9252358922313</v>
      </c>
      <c r="C5" s="203">
        <v>4275.9347032386559</v>
      </c>
      <c r="D5" s="203">
        <v>4606.3988355759911</v>
      </c>
      <c r="E5" s="203">
        <v>4959.0580257940646</v>
      </c>
      <c r="F5" s="203">
        <v>5523.3719354145942</v>
      </c>
      <c r="G5" s="203">
        <v>5746.9571850134434</v>
      </c>
      <c r="H5" s="203">
        <v>6409.2560464614326</v>
      </c>
      <c r="I5" s="203">
        <v>7036.984469803564</v>
      </c>
      <c r="J5" s="203">
        <v>7316.7722147287241</v>
      </c>
      <c r="K5" s="203">
        <v>4747.3990177497772</v>
      </c>
      <c r="L5" s="203">
        <v>5176.1302297539914</v>
      </c>
      <c r="M5" s="203">
        <v>5277.2854849178902</v>
      </c>
      <c r="N5" s="203">
        <v>5004.4160571050861</v>
      </c>
      <c r="O5" s="203">
        <v>4890.4159617084106</v>
      </c>
      <c r="P5" s="203">
        <v>4893.9351000031966</v>
      </c>
      <c r="Q5" s="203">
        <v>5535.778054407635</v>
      </c>
      <c r="R5" s="203">
        <v>5429.672517967947</v>
      </c>
      <c r="S5" s="203">
        <v>5876.0578921230772</v>
      </c>
      <c r="T5" s="203">
        <v>6167.7208118240933</v>
      </c>
      <c r="U5" s="203">
        <v>6103.2586951423964</v>
      </c>
      <c r="V5" s="203">
        <v>6365.945058112623</v>
      </c>
      <c r="W5" s="203">
        <v>6410.7281336125852</v>
      </c>
      <c r="X5" s="203">
        <v>6803.4674362543101</v>
      </c>
      <c r="Y5" s="203">
        <v>6613.2715036482077</v>
      </c>
      <c r="DA5" s="112" t="s">
        <v>3025</v>
      </c>
    </row>
    <row r="6" spans="1:105" ht="12" customHeight="1" x14ac:dyDescent="0.25">
      <c r="A6" s="154" t="s">
        <v>2112</v>
      </c>
      <c r="B6" s="338">
        <v>5607.4065448652882</v>
      </c>
      <c r="C6" s="338">
        <v>5340.4301342631979</v>
      </c>
      <c r="D6" s="338">
        <v>5140.4233068669764</v>
      </c>
      <c r="E6" s="338">
        <v>5582.4225560257037</v>
      </c>
      <c r="F6" s="338">
        <v>6031.7592181418113</v>
      </c>
      <c r="G6" s="338">
        <v>6315.2142991014243</v>
      </c>
      <c r="H6" s="338">
        <v>6868.7305443794748</v>
      </c>
      <c r="I6" s="338">
        <v>7623.3085188295308</v>
      </c>
      <c r="J6" s="338">
        <v>7873.8062590741001</v>
      </c>
      <c r="K6" s="338">
        <v>7601.6752670095966</v>
      </c>
      <c r="L6" s="338">
        <v>7321.3049397663326</v>
      </c>
      <c r="M6" s="338">
        <v>7969.3675200050766</v>
      </c>
      <c r="N6" s="338">
        <v>7790.9939444287884</v>
      </c>
      <c r="O6" s="338">
        <v>7631.1688669560872</v>
      </c>
      <c r="P6" s="338">
        <v>7632.0707891774682</v>
      </c>
      <c r="Q6" s="338">
        <v>8074.0700383361964</v>
      </c>
      <c r="R6" s="338">
        <v>7793.6997110929306</v>
      </c>
      <c r="S6" s="338">
        <v>7785.460375914171</v>
      </c>
      <c r="T6" s="338">
        <v>7674.0563835437506</v>
      </c>
      <c r="U6" s="338">
        <v>7393.6860563004866</v>
      </c>
      <c r="V6" s="338">
        <v>7233.8609788277854</v>
      </c>
      <c r="W6" s="338">
        <v>7474.9514783689101</v>
      </c>
      <c r="X6" s="338">
        <v>7338.7895046567082</v>
      </c>
      <c r="Y6" s="338">
        <v>7317.156252836774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13.393916641173581</v>
      </c>
      <c r="D7" s="340">
        <v>80.36349984704151</v>
      </c>
      <c r="E7" s="340">
        <v>441.99924915872828</v>
      </c>
      <c r="F7" s="340">
        <v>729.70698935937264</v>
      </c>
      <c r="G7" s="340">
        <v>550.43149156170318</v>
      </c>
      <c r="H7" s="340">
        <v>566.91016191922472</v>
      </c>
      <c r="I7" s="340">
        <v>1034.94830169332</v>
      </c>
      <c r="J7" s="340">
        <v>258.73707542333011</v>
      </c>
      <c r="K7" s="340">
        <v>0</v>
      </c>
      <c r="L7" s="340">
        <v>0</v>
      </c>
      <c r="M7" s="340">
        <v>669.69583205867923</v>
      </c>
      <c r="N7" s="340">
        <v>80.36349984704151</v>
      </c>
      <c r="O7" s="340">
        <v>120.54524977056229</v>
      </c>
      <c r="P7" s="340">
        <v>281.27224946464531</v>
      </c>
      <c r="Q7" s="340">
        <v>441.99924915872828</v>
      </c>
      <c r="R7" s="340">
        <v>0</v>
      </c>
      <c r="S7" s="340">
        <v>0</v>
      </c>
      <c r="T7" s="340">
        <v>160.72699969408299</v>
      </c>
      <c r="U7" s="340">
        <v>0</v>
      </c>
      <c r="V7" s="340">
        <v>107.1513331293887</v>
      </c>
      <c r="W7" s="340">
        <v>254.48441618229811</v>
      </c>
      <c r="X7" s="340">
        <v>144.20835353106261</v>
      </c>
      <c r="Y7" s="340">
        <v>258.73707542333011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280.370327243264</v>
      </c>
      <c r="D8" s="342">
        <f t="shared" si="0"/>
        <v>280.37032724326309</v>
      </c>
      <c r="E8" s="342">
        <f t="shared" si="0"/>
        <v>0</v>
      </c>
      <c r="F8" s="342">
        <f t="shared" si="0"/>
        <v>280.37032724326491</v>
      </c>
      <c r="G8" s="342">
        <f t="shared" si="0"/>
        <v>266.97641060209025</v>
      </c>
      <c r="H8" s="342">
        <f t="shared" si="0"/>
        <v>13.393916641173746</v>
      </c>
      <c r="I8" s="342">
        <f t="shared" si="0"/>
        <v>280.370327243264</v>
      </c>
      <c r="J8" s="342">
        <f t="shared" si="0"/>
        <v>8.2393351787604843</v>
      </c>
      <c r="K8" s="342">
        <f t="shared" si="0"/>
        <v>272.13099206450352</v>
      </c>
      <c r="L8" s="342">
        <f t="shared" si="0"/>
        <v>280.370327243264</v>
      </c>
      <c r="M8" s="342">
        <f t="shared" si="0"/>
        <v>21.63325181993514</v>
      </c>
      <c r="N8" s="342">
        <f t="shared" si="0"/>
        <v>258.73707542332977</v>
      </c>
      <c r="O8" s="342">
        <f t="shared" si="0"/>
        <v>280.37032724326309</v>
      </c>
      <c r="P8" s="342">
        <f t="shared" si="0"/>
        <v>280.370327243264</v>
      </c>
      <c r="Q8" s="342">
        <f t="shared" si="0"/>
        <v>0</v>
      </c>
      <c r="R8" s="342">
        <f t="shared" si="0"/>
        <v>280.37032724326582</v>
      </c>
      <c r="S8" s="342">
        <f t="shared" si="0"/>
        <v>8.2393351787595748</v>
      </c>
      <c r="T8" s="342">
        <f t="shared" si="0"/>
        <v>272.13099206450352</v>
      </c>
      <c r="U8" s="342">
        <f t="shared" si="0"/>
        <v>280.370327243264</v>
      </c>
      <c r="V8" s="342">
        <f t="shared" si="0"/>
        <v>266.97641060209025</v>
      </c>
      <c r="W8" s="342">
        <f t="shared" si="0"/>
        <v>13.393916641173746</v>
      </c>
      <c r="X8" s="342">
        <f t="shared" si="0"/>
        <v>280.37032724326491</v>
      </c>
      <c r="Y8" s="342">
        <f t="shared" si="0"/>
        <v>280.370327243264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1121.4813089730569</v>
      </c>
      <c r="C9" s="343">
        <f t="shared" si="1"/>
        <v>1064.4954310245421</v>
      </c>
      <c r="D9" s="343">
        <f t="shared" si="1"/>
        <v>534.02447129098528</v>
      </c>
      <c r="E9" s="343">
        <f t="shared" si="1"/>
        <v>623.36453023163904</v>
      </c>
      <c r="F9" s="343">
        <f t="shared" si="1"/>
        <v>508.3872827272171</v>
      </c>
      <c r="G9" s="343">
        <f t="shared" si="1"/>
        <v>568.25711408798088</v>
      </c>
      <c r="H9" s="343">
        <f t="shared" si="1"/>
        <v>459.47449791804229</v>
      </c>
      <c r="I9" s="343">
        <f t="shared" si="1"/>
        <v>586.32404902596681</v>
      </c>
      <c r="J9" s="343">
        <f t="shared" si="1"/>
        <v>557.03404434537606</v>
      </c>
      <c r="K9" s="343">
        <f t="shared" si="1"/>
        <v>2854.2762492598195</v>
      </c>
      <c r="L9" s="343">
        <f t="shared" si="1"/>
        <v>2145.1747100123412</v>
      </c>
      <c r="M9" s="343">
        <f t="shared" si="1"/>
        <v>2692.0820350871863</v>
      </c>
      <c r="N9" s="343">
        <f t="shared" si="1"/>
        <v>2786.5778873237023</v>
      </c>
      <c r="O9" s="343">
        <f t="shared" si="1"/>
        <v>2740.7529052476766</v>
      </c>
      <c r="P9" s="343">
        <f t="shared" si="1"/>
        <v>2738.1356891742716</v>
      </c>
      <c r="Q9" s="343">
        <f t="shared" si="1"/>
        <v>2538.2919839285614</v>
      </c>
      <c r="R9" s="343">
        <f t="shared" si="1"/>
        <v>2364.0271931249836</v>
      </c>
      <c r="S9" s="343">
        <f t="shared" si="1"/>
        <v>1909.4024837910938</v>
      </c>
      <c r="T9" s="343">
        <f t="shared" si="1"/>
        <v>1506.3355717196573</v>
      </c>
      <c r="U9" s="343">
        <f t="shared" si="1"/>
        <v>1290.4273611580902</v>
      </c>
      <c r="V9" s="343">
        <f t="shared" si="1"/>
        <v>867.91592071516243</v>
      </c>
      <c r="W9" s="343">
        <f t="shared" si="1"/>
        <v>1064.2233447563249</v>
      </c>
      <c r="X9" s="343">
        <f t="shared" si="1"/>
        <v>535.32206840239814</v>
      </c>
      <c r="Y9" s="343">
        <f t="shared" si="1"/>
        <v>703.88474918856627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68.595786758383525</v>
      </c>
      <c r="C12" s="210">
        <v>70.083061049011178</v>
      </c>
      <c r="D12" s="210">
        <v>81.33164230438534</v>
      </c>
      <c r="E12" s="210">
        <v>91.265348237317241</v>
      </c>
      <c r="F12" s="210">
        <v>102.728976784179</v>
      </c>
      <c r="G12" s="210">
        <v>112.0094582975063</v>
      </c>
      <c r="H12" s="210">
        <v>114.6454858125537</v>
      </c>
      <c r="I12" s="210">
        <v>117.18159931212369</v>
      </c>
      <c r="J12" s="210">
        <v>114.3507308684438</v>
      </c>
      <c r="K12" s="210">
        <v>79.720034393808987</v>
      </c>
      <c r="L12" s="210">
        <v>88.295528804815149</v>
      </c>
      <c r="M12" s="210">
        <v>102.79140154772119</v>
      </c>
      <c r="N12" s="210">
        <v>105.2453998280308</v>
      </c>
      <c r="O12" s="210">
        <v>104.9143594153051</v>
      </c>
      <c r="P12" s="210">
        <v>107.6116938950988</v>
      </c>
      <c r="Q12" s="210">
        <v>120.0470335339639</v>
      </c>
      <c r="R12" s="210">
        <v>115.7313843508169</v>
      </c>
      <c r="S12" s="210">
        <v>121.46165090283741</v>
      </c>
      <c r="T12" s="210">
        <v>129.13768035397351</v>
      </c>
      <c r="U12" s="210">
        <v>132.26966439993251</v>
      </c>
      <c r="V12" s="210">
        <v>134.17347512210259</v>
      </c>
      <c r="W12" s="210">
        <v>139.46708687991509</v>
      </c>
      <c r="X12" s="210">
        <v>139.9181210018435</v>
      </c>
      <c r="Y12" s="210">
        <v>126.8530984774038</v>
      </c>
      <c r="DA12" s="109" t="s">
        <v>3029</v>
      </c>
    </row>
    <row r="13" spans="1:105" ht="12" customHeight="1" x14ac:dyDescent="0.25">
      <c r="A13" s="24" t="s">
        <v>28</v>
      </c>
      <c r="B13" s="213">
        <v>0.6</v>
      </c>
      <c r="C13" s="213">
        <v>0.54230438521066204</v>
      </c>
      <c r="D13" s="213">
        <v>0.54230438521066204</v>
      </c>
      <c r="E13" s="213">
        <v>1.0846087704213241</v>
      </c>
      <c r="F13" s="213">
        <v>1.402235597592433</v>
      </c>
      <c r="G13" s="213">
        <v>1.402235597592433</v>
      </c>
      <c r="H13" s="213">
        <v>1.402235597592433</v>
      </c>
      <c r="I13" s="213">
        <v>0.85993121238177128</v>
      </c>
      <c r="J13" s="213">
        <v>0.85993121238177128</v>
      </c>
      <c r="K13" s="213">
        <v>0</v>
      </c>
      <c r="L13" s="213">
        <v>0.31762682717110918</v>
      </c>
      <c r="M13" s="213">
        <v>0.91762682717110922</v>
      </c>
      <c r="N13" s="213">
        <v>0.31762682717110918</v>
      </c>
      <c r="O13" s="213">
        <v>0.31762682717110918</v>
      </c>
      <c r="P13" s="213">
        <v>0.91762682717110922</v>
      </c>
      <c r="Q13" s="213">
        <v>0.6</v>
      </c>
      <c r="R13" s="213">
        <v>0.31762682717110918</v>
      </c>
      <c r="S13" s="213">
        <v>0.5788478073946689</v>
      </c>
      <c r="T13" s="213">
        <v>0.61418744625967325</v>
      </c>
      <c r="U13" s="213">
        <v>0.48486672398968189</v>
      </c>
      <c r="V13" s="213">
        <v>0.24006878761822861</v>
      </c>
      <c r="W13" s="213">
        <v>0.18005159071367149</v>
      </c>
      <c r="X13" s="213">
        <v>6.0017196904557167E-2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23.532158211521924</v>
      </c>
      <c r="C14" s="204">
        <f t="shared" si="2"/>
        <v>21.30576096302665</v>
      </c>
      <c r="D14" s="204">
        <f t="shared" si="2"/>
        <v>22.41539122957867</v>
      </c>
      <c r="E14" s="204">
        <f t="shared" si="2"/>
        <v>22.482287188306099</v>
      </c>
      <c r="F14" s="204">
        <f t="shared" si="2"/>
        <v>23.592003439380903</v>
      </c>
      <c r="G14" s="204">
        <f t="shared" si="2"/>
        <v>29.750730868443679</v>
      </c>
      <c r="H14" s="204">
        <f t="shared" si="2"/>
        <v>27.746001719690451</v>
      </c>
      <c r="I14" s="204">
        <f t="shared" si="2"/>
        <v>25.775150472914873</v>
      </c>
      <c r="J14" s="204">
        <f t="shared" si="2"/>
        <v>27.840584694754945</v>
      </c>
      <c r="K14" s="204">
        <f t="shared" si="2"/>
        <v>13.502493551160791</v>
      </c>
      <c r="L14" s="204">
        <f t="shared" si="2"/>
        <v>17.611521926053303</v>
      </c>
      <c r="M14" s="204">
        <f t="shared" si="2"/>
        <v>19.588907996560614</v>
      </c>
      <c r="N14" s="204">
        <f t="shared" si="2"/>
        <v>19.666895958727434</v>
      </c>
      <c r="O14" s="204">
        <f t="shared" si="2"/>
        <v>19.667755803955284</v>
      </c>
      <c r="P14" s="204">
        <f t="shared" si="2"/>
        <v>18.590971625107478</v>
      </c>
      <c r="Q14" s="204">
        <f t="shared" si="2"/>
        <v>15.410490111779882</v>
      </c>
      <c r="R14" s="204">
        <f t="shared" si="2"/>
        <v>14.391487532244197</v>
      </c>
      <c r="S14" s="204">
        <f t="shared" si="2"/>
        <v>17.015133276010314</v>
      </c>
      <c r="T14" s="204">
        <f t="shared" si="2"/>
        <v>16.85141874462597</v>
      </c>
      <c r="U14" s="204">
        <f t="shared" si="2"/>
        <v>17.873516766981933</v>
      </c>
      <c r="V14" s="204">
        <f t="shared" si="2"/>
        <v>16.591917454858127</v>
      </c>
      <c r="W14" s="204">
        <f t="shared" si="2"/>
        <v>15.569647463456576</v>
      </c>
      <c r="X14" s="204">
        <f t="shared" si="2"/>
        <v>19.59269131556319</v>
      </c>
      <c r="Y14" s="204">
        <f t="shared" si="2"/>
        <v>19.863886500429921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2.219346517626827</v>
      </c>
      <c r="C16" s="204">
        <v>1.109716251074806</v>
      </c>
      <c r="D16" s="204">
        <v>2.219346517626827</v>
      </c>
      <c r="E16" s="204">
        <v>2.219346517626827</v>
      </c>
      <c r="F16" s="204">
        <v>3.329062768701633</v>
      </c>
      <c r="G16" s="204">
        <v>3.329062768701633</v>
      </c>
      <c r="H16" s="204">
        <v>3.329062768701633</v>
      </c>
      <c r="I16" s="204">
        <v>2.2174548581255369</v>
      </c>
      <c r="J16" s="204">
        <v>3.3261392949269131</v>
      </c>
      <c r="K16" s="204">
        <v>2.2174548581255369</v>
      </c>
      <c r="L16" s="204">
        <v>3.3261392949269131</v>
      </c>
      <c r="M16" s="204">
        <v>2.2173688736027519</v>
      </c>
      <c r="N16" s="204">
        <v>2.2173688736027519</v>
      </c>
      <c r="O16" s="204">
        <v>2.2173688736027519</v>
      </c>
      <c r="P16" s="204">
        <v>2.2173688736027519</v>
      </c>
      <c r="Q16" s="204">
        <v>2.185382631126398</v>
      </c>
      <c r="R16" s="204">
        <v>2.185382631126398</v>
      </c>
      <c r="S16" s="204">
        <v>2.7341358555460009</v>
      </c>
      <c r="T16" s="204">
        <v>2.5132416165090281</v>
      </c>
      <c r="U16" s="204">
        <v>2.6225279449699048</v>
      </c>
      <c r="V16" s="204">
        <v>3.280997420464316</v>
      </c>
      <c r="W16" s="204">
        <v>3.171625107480653</v>
      </c>
      <c r="X16" s="204">
        <v>3.2845227858985369</v>
      </c>
      <c r="Y16" s="204">
        <v>4.4781599312123808</v>
      </c>
      <c r="DA16" s="71" t="s">
        <v>3032</v>
      </c>
    </row>
    <row r="17" spans="1:105" ht="12" customHeight="1" x14ac:dyDescent="0.25">
      <c r="A17" s="18" t="s">
        <v>71</v>
      </c>
      <c r="B17" s="204">
        <v>16.348581255374029</v>
      </c>
      <c r="C17" s="204">
        <v>15.32674118658641</v>
      </c>
      <c r="D17" s="204">
        <v>15.32674118658641</v>
      </c>
      <c r="E17" s="204">
        <v>16.348495270851242</v>
      </c>
      <c r="F17" s="204">
        <v>16.348495270851242</v>
      </c>
      <c r="G17" s="204">
        <v>21.457437661220979</v>
      </c>
      <c r="H17" s="204">
        <v>21.457437661220979</v>
      </c>
      <c r="I17" s="204">
        <v>20.574204643164229</v>
      </c>
      <c r="J17" s="204">
        <v>20.574204643164229</v>
      </c>
      <c r="K17" s="204">
        <v>9.2583834909716245</v>
      </c>
      <c r="L17" s="204">
        <v>11.3158211521926</v>
      </c>
      <c r="M17" s="204">
        <v>14.40197764402407</v>
      </c>
      <c r="N17" s="204">
        <v>15.430696474634569</v>
      </c>
      <c r="O17" s="204">
        <v>15.43069647463456</v>
      </c>
      <c r="P17" s="204">
        <v>15.43069647463456</v>
      </c>
      <c r="Q17" s="204">
        <v>12.284350816852969</v>
      </c>
      <c r="R17" s="204">
        <v>11.260619088564059</v>
      </c>
      <c r="S17" s="204">
        <v>13.103267411865859</v>
      </c>
      <c r="T17" s="204">
        <v>13.30799656061909</v>
      </c>
      <c r="U17" s="204">
        <v>14.536457437661211</v>
      </c>
      <c r="V17" s="204">
        <v>12.606104901117799</v>
      </c>
      <c r="W17" s="204">
        <v>11.683662940670679</v>
      </c>
      <c r="X17" s="204">
        <v>15.78331900257953</v>
      </c>
      <c r="Y17" s="204">
        <v>14.86079105760963</v>
      </c>
      <c r="DA17" s="71" t="s">
        <v>3033</v>
      </c>
    </row>
    <row r="18" spans="1:105" ht="12" customHeight="1" x14ac:dyDescent="0.25">
      <c r="A18" s="18" t="s">
        <v>32</v>
      </c>
      <c r="B18" s="204">
        <v>2.8647463456577809</v>
      </c>
      <c r="C18" s="204">
        <v>3.8196044711951842</v>
      </c>
      <c r="D18" s="204">
        <v>3.8196044711951842</v>
      </c>
      <c r="E18" s="204">
        <v>2.8647463456577809</v>
      </c>
      <c r="F18" s="204">
        <v>2.8647463456577809</v>
      </c>
      <c r="G18" s="204">
        <v>2.8647463456577809</v>
      </c>
      <c r="H18" s="204">
        <v>1.9098022355975921</v>
      </c>
      <c r="I18" s="204">
        <v>1.913671539122958</v>
      </c>
      <c r="J18" s="204">
        <v>2.8704213241616512</v>
      </c>
      <c r="K18" s="204">
        <v>0.95683576956147887</v>
      </c>
      <c r="L18" s="204">
        <v>1.8997420464316419</v>
      </c>
      <c r="M18" s="204">
        <v>1.8997420464316419</v>
      </c>
      <c r="N18" s="204">
        <v>0.9490111779879622</v>
      </c>
      <c r="O18" s="204">
        <v>0.94987102321582118</v>
      </c>
      <c r="P18" s="204">
        <v>0.94290627687016326</v>
      </c>
      <c r="Q18" s="204">
        <v>0.94075666380051592</v>
      </c>
      <c r="R18" s="204">
        <v>0.94548581255374031</v>
      </c>
      <c r="S18" s="204">
        <v>0.75743766122098011</v>
      </c>
      <c r="T18" s="204">
        <v>0.18959587274290629</v>
      </c>
      <c r="U18" s="204">
        <v>0.1896818572656922</v>
      </c>
      <c r="V18" s="204">
        <v>0.28529664660361143</v>
      </c>
      <c r="W18" s="204">
        <v>0.1899398108340499</v>
      </c>
      <c r="X18" s="204">
        <v>0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2.099484092863285</v>
      </c>
      <c r="C19" s="204">
        <v>1.0496990541702489</v>
      </c>
      <c r="D19" s="204">
        <v>1.0496990541702489</v>
      </c>
      <c r="E19" s="204">
        <v>1.0496990541702489</v>
      </c>
      <c r="F19" s="204">
        <v>1.0496990541702489</v>
      </c>
      <c r="G19" s="204">
        <v>2.099484092863285</v>
      </c>
      <c r="H19" s="204">
        <v>1.0496990541702489</v>
      </c>
      <c r="I19" s="204">
        <v>1.0698194325021499</v>
      </c>
      <c r="J19" s="204">
        <v>1.0698194325021499</v>
      </c>
      <c r="K19" s="204">
        <v>1.0698194325021499</v>
      </c>
      <c r="L19" s="204">
        <v>1.0698194325021499</v>
      </c>
      <c r="M19" s="204">
        <v>1.0698194325021499</v>
      </c>
      <c r="N19" s="204">
        <v>1.0698194325021499</v>
      </c>
      <c r="O19" s="204">
        <v>1.0698194325021499</v>
      </c>
      <c r="P19" s="204">
        <v>0</v>
      </c>
      <c r="Q19" s="204">
        <v>0</v>
      </c>
      <c r="R19" s="204">
        <v>0</v>
      </c>
      <c r="S19" s="204">
        <v>0.42029234737747201</v>
      </c>
      <c r="T19" s="204">
        <v>0.84058469475494402</v>
      </c>
      <c r="U19" s="204">
        <v>0.52484952708512456</v>
      </c>
      <c r="V19" s="204">
        <v>0.41951848667239888</v>
      </c>
      <c r="W19" s="204">
        <v>0.52441960447119507</v>
      </c>
      <c r="X19" s="204">
        <v>0.52484952708512456</v>
      </c>
      <c r="Y19" s="204">
        <v>0.52493551160791041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7.7386070507308684</v>
      </c>
      <c r="C20" s="204">
        <f t="shared" si="3"/>
        <v>8.7489251934651762</v>
      </c>
      <c r="D20" s="204">
        <f t="shared" si="3"/>
        <v>12.46775580395529</v>
      </c>
      <c r="E20" s="204">
        <f t="shared" si="3"/>
        <v>13.02665520206363</v>
      </c>
      <c r="F20" s="204">
        <f t="shared" si="3"/>
        <v>13.929492691315559</v>
      </c>
      <c r="G20" s="204">
        <f t="shared" si="3"/>
        <v>16.40154772141014</v>
      </c>
      <c r="H20" s="204">
        <f t="shared" si="3"/>
        <v>17.282889079965599</v>
      </c>
      <c r="I20" s="204">
        <f t="shared" si="3"/>
        <v>19.81943250214962</v>
      </c>
      <c r="J20" s="204">
        <f t="shared" si="3"/>
        <v>20.206362854686159</v>
      </c>
      <c r="K20" s="204">
        <f t="shared" si="3"/>
        <v>13.28460877042132</v>
      </c>
      <c r="L20" s="204">
        <f t="shared" si="3"/>
        <v>16.186586414445401</v>
      </c>
      <c r="M20" s="204">
        <f t="shared" si="3"/>
        <v>22.42046431642304</v>
      </c>
      <c r="N20" s="204">
        <f t="shared" si="3"/>
        <v>22.24849527085124</v>
      </c>
      <c r="O20" s="204">
        <f t="shared" si="3"/>
        <v>17.19690455717971</v>
      </c>
      <c r="P20" s="204">
        <f t="shared" si="3"/>
        <v>16.788478073946681</v>
      </c>
      <c r="Q20" s="204">
        <f t="shared" si="3"/>
        <v>16.938950988822011</v>
      </c>
      <c r="R20" s="204">
        <f t="shared" si="3"/>
        <v>16.981943250214961</v>
      </c>
      <c r="S20" s="204">
        <f t="shared" si="3"/>
        <v>19.99165950128976</v>
      </c>
      <c r="T20" s="204">
        <f t="shared" si="3"/>
        <v>20.141788478073941</v>
      </c>
      <c r="U20" s="204">
        <f t="shared" si="3"/>
        <v>20.163714531384361</v>
      </c>
      <c r="V20" s="204">
        <f t="shared" si="3"/>
        <v>24.075408426483229</v>
      </c>
      <c r="W20" s="204">
        <f t="shared" si="3"/>
        <v>28.28890799656061</v>
      </c>
      <c r="X20" s="204">
        <f t="shared" si="3"/>
        <v>25.645141874462599</v>
      </c>
      <c r="Y20" s="204">
        <f t="shared" si="3"/>
        <v>23.38336951021282</v>
      </c>
      <c r="DA20" s="71"/>
    </row>
    <row r="21" spans="1:105" ht="12" customHeight="1" x14ac:dyDescent="0.25">
      <c r="A21" s="18" t="s">
        <v>73</v>
      </c>
      <c r="B21" s="204">
        <v>7.7386070507308684</v>
      </c>
      <c r="C21" s="204">
        <v>8.7489251934651762</v>
      </c>
      <c r="D21" s="204">
        <v>12.46775580395529</v>
      </c>
      <c r="E21" s="204">
        <v>13.02665520206363</v>
      </c>
      <c r="F21" s="204">
        <v>13.929492691315559</v>
      </c>
      <c r="G21" s="204">
        <v>16.40154772141014</v>
      </c>
      <c r="H21" s="204">
        <v>17.282889079965599</v>
      </c>
      <c r="I21" s="204">
        <v>19.81943250214962</v>
      </c>
      <c r="J21" s="204">
        <v>20.206362854686159</v>
      </c>
      <c r="K21" s="204">
        <v>13.28460877042132</v>
      </c>
      <c r="L21" s="204">
        <v>16.186586414445401</v>
      </c>
      <c r="M21" s="204">
        <v>22.42046431642304</v>
      </c>
      <c r="N21" s="204">
        <v>22.24849527085124</v>
      </c>
      <c r="O21" s="204">
        <v>17.19690455717971</v>
      </c>
      <c r="P21" s="204">
        <v>16.788478073946681</v>
      </c>
      <c r="Q21" s="204">
        <v>16.938950988822011</v>
      </c>
      <c r="R21" s="204">
        <v>16.981943250214961</v>
      </c>
      <c r="S21" s="204">
        <v>19.99165950128976</v>
      </c>
      <c r="T21" s="204">
        <v>20.141788478073941</v>
      </c>
      <c r="U21" s="204">
        <v>20.163714531384361</v>
      </c>
      <c r="V21" s="204">
        <v>24.075408426483229</v>
      </c>
      <c r="W21" s="204">
        <v>28.28890799656061</v>
      </c>
      <c r="X21" s="204">
        <v>25.645141874462599</v>
      </c>
      <c r="Y21" s="204">
        <v>23.38336951021282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9.5539122957867573</v>
      </c>
      <c r="C23" s="204">
        <f t="shared" si="4"/>
        <v>12.085640584694749</v>
      </c>
      <c r="D23" s="204">
        <f t="shared" si="4"/>
        <v>16.289251934651759</v>
      </c>
      <c r="E23" s="204">
        <f t="shared" si="4"/>
        <v>21.6871883061049</v>
      </c>
      <c r="F23" s="204">
        <f t="shared" si="4"/>
        <v>23.096388650042989</v>
      </c>
      <c r="G23" s="204">
        <f t="shared" si="4"/>
        <v>20.015305245055899</v>
      </c>
      <c r="H23" s="204">
        <f t="shared" si="4"/>
        <v>20.134651762682719</v>
      </c>
      <c r="I23" s="204">
        <f t="shared" si="4"/>
        <v>18.677730008598459</v>
      </c>
      <c r="J23" s="204">
        <f t="shared" si="4"/>
        <v>15.09509888220121</v>
      </c>
      <c r="K23" s="204">
        <f t="shared" si="4"/>
        <v>13.37532244196044</v>
      </c>
      <c r="L23" s="204">
        <f t="shared" si="4"/>
        <v>12.84995700773861</v>
      </c>
      <c r="M23" s="204">
        <f t="shared" si="4"/>
        <v>14.02029234737747</v>
      </c>
      <c r="N23" s="204">
        <f t="shared" si="4"/>
        <v>13.75752364574377</v>
      </c>
      <c r="O23" s="204">
        <f t="shared" si="4"/>
        <v>13.11272570937231</v>
      </c>
      <c r="P23" s="204">
        <f t="shared" si="4"/>
        <v>12.89767841788478</v>
      </c>
      <c r="Q23" s="204">
        <f t="shared" si="4"/>
        <v>16.81478933791918</v>
      </c>
      <c r="R23" s="204">
        <f t="shared" si="4"/>
        <v>13.351504729148751</v>
      </c>
      <c r="S23" s="204">
        <f t="shared" si="4"/>
        <v>14.06801375752365</v>
      </c>
      <c r="T23" s="204">
        <f t="shared" si="4"/>
        <v>12.491420680714903</v>
      </c>
      <c r="U23" s="204">
        <f t="shared" si="4"/>
        <v>14.319793376716897</v>
      </c>
      <c r="V23" s="204">
        <f t="shared" si="4"/>
        <v>14.596862912300447</v>
      </c>
      <c r="W23" s="204">
        <f t="shared" si="4"/>
        <v>14.675599347670843</v>
      </c>
      <c r="X23" s="204">
        <f t="shared" si="4"/>
        <v>16.86059735609971</v>
      </c>
      <c r="Y23" s="204">
        <f t="shared" si="4"/>
        <v>17.309883739331859</v>
      </c>
      <c r="DA23" s="71"/>
    </row>
    <row r="24" spans="1:105" ht="12" customHeight="1" x14ac:dyDescent="0.25">
      <c r="A24" s="18" t="s">
        <v>38</v>
      </c>
      <c r="B24" s="204">
        <v>9.5539122957867573</v>
      </c>
      <c r="C24" s="204">
        <v>12.085640584694749</v>
      </c>
      <c r="D24" s="204">
        <v>16.289251934651759</v>
      </c>
      <c r="E24" s="204">
        <v>21.6871883061049</v>
      </c>
      <c r="F24" s="204">
        <v>23.096388650042989</v>
      </c>
      <c r="G24" s="204">
        <v>20.015305245055899</v>
      </c>
      <c r="H24" s="204">
        <v>20.134651762682719</v>
      </c>
      <c r="I24" s="204">
        <v>18.677730008598459</v>
      </c>
      <c r="J24" s="204">
        <v>15.09509888220121</v>
      </c>
      <c r="K24" s="204">
        <v>13.37532244196044</v>
      </c>
      <c r="L24" s="204">
        <v>12.84995700773861</v>
      </c>
      <c r="M24" s="204">
        <v>14.02029234737747</v>
      </c>
      <c r="N24" s="204">
        <v>13.75752364574377</v>
      </c>
      <c r="O24" s="204">
        <v>13.06491831470335</v>
      </c>
      <c r="P24" s="204">
        <v>12.873774720550299</v>
      </c>
      <c r="Q24" s="204">
        <v>16.766981943250219</v>
      </c>
      <c r="R24" s="204">
        <v>13.32760103181427</v>
      </c>
      <c r="S24" s="204">
        <v>14.06801375752365</v>
      </c>
      <c r="T24" s="204">
        <v>12.37222699914015</v>
      </c>
      <c r="U24" s="204">
        <v>14.21134995700773</v>
      </c>
      <c r="V24" s="204">
        <v>14.45021496130696</v>
      </c>
      <c r="W24" s="204">
        <v>14.42631126397248</v>
      </c>
      <c r="X24" s="204">
        <v>16.551934651762679</v>
      </c>
      <c r="Y24" s="204">
        <v>16.886414445399829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4.7807394668959592E-2</v>
      </c>
      <c r="P25" s="204">
        <v>2.3903697334479789E-2</v>
      </c>
      <c r="Q25" s="204">
        <v>4.7807394668959592E-2</v>
      </c>
      <c r="R25" s="204">
        <v>2.3903697334479789E-2</v>
      </c>
      <c r="S25" s="204">
        <v>0</v>
      </c>
      <c r="T25" s="204">
        <v>2.3903697334479789E-2</v>
      </c>
      <c r="U25" s="204">
        <v>0</v>
      </c>
      <c r="V25" s="204">
        <v>2.3903697334479789E-2</v>
      </c>
      <c r="W25" s="204">
        <v>0</v>
      </c>
      <c r="X25" s="204">
        <v>0</v>
      </c>
      <c r="Y25" s="204">
        <v>0.11215929460231221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9.5289984240272657E-2</v>
      </c>
      <c r="U29" s="204">
        <v>0.1084434197091669</v>
      </c>
      <c r="V29" s="204">
        <v>0.12274425365900569</v>
      </c>
      <c r="W29" s="204">
        <v>0.24928808369836369</v>
      </c>
      <c r="X29" s="204">
        <v>0.30866270433703258</v>
      </c>
      <c r="Y29" s="204">
        <v>0.31130999932971742</v>
      </c>
      <c r="DA29" s="71" t="s">
        <v>3043</v>
      </c>
    </row>
    <row r="30" spans="1:105" ht="12" customHeight="1" x14ac:dyDescent="0.25">
      <c r="A30" s="14" t="s">
        <v>39</v>
      </c>
      <c r="B30" s="204">
        <v>4.2992261392949267</v>
      </c>
      <c r="C30" s="204">
        <v>4.4425623387790196</v>
      </c>
      <c r="D30" s="204">
        <v>3.8215821152192602</v>
      </c>
      <c r="E30" s="204">
        <v>3.749871023215821</v>
      </c>
      <c r="F30" s="204">
        <v>3.821496130696473</v>
      </c>
      <c r="G30" s="204">
        <v>3.940928632846088</v>
      </c>
      <c r="H30" s="204">
        <v>4.227601031814272</v>
      </c>
      <c r="I30" s="204">
        <v>5.4457437661220984</v>
      </c>
      <c r="J30" s="204">
        <v>4.7769561478933804</v>
      </c>
      <c r="K30" s="204">
        <v>3.7020636285468611</v>
      </c>
      <c r="L30" s="204">
        <v>3.5826311263972479</v>
      </c>
      <c r="M30" s="204">
        <v>3.367755803955288</v>
      </c>
      <c r="N30" s="204">
        <v>4.3709372312983659</v>
      </c>
      <c r="O30" s="204">
        <v>4.49036973344798</v>
      </c>
      <c r="P30" s="204">
        <v>5.278503869303524</v>
      </c>
      <c r="Q30" s="204">
        <v>3.5588134135855549</v>
      </c>
      <c r="R30" s="204">
        <v>4.3947549441100611</v>
      </c>
      <c r="S30" s="204">
        <v>3.7976784178847809</v>
      </c>
      <c r="T30" s="204">
        <v>3.845399828030954</v>
      </c>
      <c r="U30" s="204">
        <v>3.176698194325021</v>
      </c>
      <c r="V30" s="204">
        <v>2.9856405846947549</v>
      </c>
      <c r="W30" s="204">
        <v>3.7021496130696478</v>
      </c>
      <c r="X30" s="204">
        <v>3.3916595012897681</v>
      </c>
      <c r="Y30" s="204">
        <v>2.9855546001719691</v>
      </c>
      <c r="DA30" s="71" t="s">
        <v>3044</v>
      </c>
    </row>
    <row r="31" spans="1:105" ht="12" customHeight="1" x14ac:dyDescent="0.25">
      <c r="A31" s="21" t="s">
        <v>40</v>
      </c>
      <c r="B31" s="207">
        <v>22.871883061049012</v>
      </c>
      <c r="C31" s="207">
        <v>22.957867583834901</v>
      </c>
      <c r="D31" s="207">
        <v>25.79535683576956</v>
      </c>
      <c r="E31" s="207">
        <v>29.2347377472055</v>
      </c>
      <c r="F31" s="207">
        <v>36.887360275150463</v>
      </c>
      <c r="G31" s="207">
        <v>40.49871023215821</v>
      </c>
      <c r="H31" s="207">
        <v>43.85210662080825</v>
      </c>
      <c r="I31" s="207">
        <v>46.603611349956999</v>
      </c>
      <c r="J31" s="207">
        <v>45.571797076526217</v>
      </c>
      <c r="K31" s="207">
        <v>35.855546001719681</v>
      </c>
      <c r="L31" s="207">
        <v>37.747205503009461</v>
      </c>
      <c r="M31" s="207">
        <v>42.476354256233883</v>
      </c>
      <c r="N31" s="207">
        <v>44.883920894239033</v>
      </c>
      <c r="O31" s="207">
        <v>50.128976784178832</v>
      </c>
      <c r="P31" s="207">
        <v>53.138435081685287</v>
      </c>
      <c r="Q31" s="207">
        <v>66.723989681857262</v>
      </c>
      <c r="R31" s="207">
        <v>66.29406706792777</v>
      </c>
      <c r="S31" s="207">
        <v>66.010318142734306</v>
      </c>
      <c r="T31" s="207">
        <v>75.193465176268262</v>
      </c>
      <c r="U31" s="207">
        <v>76.251074806534817</v>
      </c>
      <c r="V31" s="207">
        <v>75.683576956147903</v>
      </c>
      <c r="W31" s="207">
        <v>77.050730868443665</v>
      </c>
      <c r="X31" s="207">
        <v>74.368013757523642</v>
      </c>
      <c r="Y31" s="207">
        <v>63.310404127257101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92.518738563883232</v>
      </c>
      <c r="C33" s="203">
        <f>OIS_emi!C5</f>
        <v>88.63422408534862</v>
      </c>
      <c r="D33" s="203">
        <f>OIS_emi!D5</f>
        <v>100.3004938835896</v>
      </c>
      <c r="E33" s="203">
        <f>OIS_emi!E5</f>
        <v>103.86854496379971</v>
      </c>
      <c r="F33" s="203">
        <f>OIS_emi!F5</f>
        <v>110.3084069804143</v>
      </c>
      <c r="G33" s="203">
        <f>OIS_emi!G5</f>
        <v>135.0107372197896</v>
      </c>
      <c r="H33" s="203">
        <f>OIS_emi!H5</f>
        <v>130.940350062492</v>
      </c>
      <c r="I33" s="203">
        <f>OIS_emi!I5</f>
        <v>129.1125047803998</v>
      </c>
      <c r="J33" s="203">
        <f>OIS_emi!J5</f>
        <v>136.05075309999049</v>
      </c>
      <c r="K33" s="203">
        <f>OIS_emi!K5</f>
        <v>71.989168323508508</v>
      </c>
      <c r="L33" s="203">
        <f>OIS_emi!L5</f>
        <v>92.560473940000847</v>
      </c>
      <c r="M33" s="203">
        <f>OIS_emi!M5</f>
        <v>116.2318595809305</v>
      </c>
      <c r="N33" s="203">
        <f>OIS_emi!N5</f>
        <v>113.55456982028279</v>
      </c>
      <c r="O33" s="203">
        <f>OIS_emi!O5</f>
        <v>101.6922062200089</v>
      </c>
      <c r="P33" s="203">
        <f>OIS_emi!P5</f>
        <v>99.990260139915691</v>
      </c>
      <c r="Q33" s="203">
        <f>OIS_emi!Q5</f>
        <v>89.108407803766355</v>
      </c>
      <c r="R33" s="203">
        <f>OIS_emi!R5</f>
        <v>85.047235419942922</v>
      </c>
      <c r="S33" s="203">
        <f>OIS_emi!S5</f>
        <v>100.87156685297769</v>
      </c>
      <c r="T33" s="203">
        <f>OIS_emi!T5</f>
        <v>100.832689948086</v>
      </c>
      <c r="U33" s="203">
        <f>OIS_emi!U5</f>
        <v>103.5310783712941</v>
      </c>
      <c r="V33" s="203">
        <f>OIS_emi!V5</f>
        <v>107.4231918041523</v>
      </c>
      <c r="W33" s="203">
        <f>OIS_emi!W5</f>
        <v>113.92547544379541</v>
      </c>
      <c r="X33" s="203">
        <f>OIS_emi!X5</f>
        <v>119.6407195256657</v>
      </c>
      <c r="Y33" s="203">
        <f>OIS_emi!Y5</f>
        <v>114.3809296368463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30.151669431892024</v>
      </c>
      <c r="C35" s="284">
        <f t="shared" si="5"/>
        <v>28.024454224730782</v>
      </c>
      <c r="D35" s="284">
        <f t="shared" si="5"/>
        <v>28.935547508878379</v>
      </c>
      <c r="E35" s="284">
        <f t="shared" si="5"/>
        <v>26.670072712641076</v>
      </c>
      <c r="F35" s="284">
        <f t="shared" si="5"/>
        <v>26.574243108679767</v>
      </c>
      <c r="G35" s="284">
        <f t="shared" si="5"/>
        <v>25.487288676272907</v>
      </c>
      <c r="H35" s="284">
        <f t="shared" si="5"/>
        <v>20.745677888299564</v>
      </c>
      <c r="I35" s="284">
        <f t="shared" si="5"/>
        <v>17.150970146041931</v>
      </c>
      <c r="J35" s="284">
        <f t="shared" si="5"/>
        <v>16.380773895380461</v>
      </c>
      <c r="K35" s="284">
        <f t="shared" si="5"/>
        <v>20.304359482939748</v>
      </c>
      <c r="L35" s="284">
        <f t="shared" si="5"/>
        <v>23.152031044095462</v>
      </c>
      <c r="M35" s="284">
        <f t="shared" si="5"/>
        <v>22.173141172416823</v>
      </c>
      <c r="N35" s="284">
        <f t="shared" si="5"/>
        <v>22.445467015137211</v>
      </c>
      <c r="O35" s="284">
        <f t="shared" si="5"/>
        <v>20.10217253012781</v>
      </c>
      <c r="P35" s="284">
        <f t="shared" si="5"/>
        <v>18.347138412718245</v>
      </c>
      <c r="Q35" s="284">
        <f t="shared" si="5"/>
        <v>20.156969996083742</v>
      </c>
      <c r="R35" s="284">
        <f t="shared" si="5"/>
        <v>20.166225215215515</v>
      </c>
      <c r="S35" s="284">
        <f t="shared" si="5"/>
        <v>20.462577732439655</v>
      </c>
      <c r="T35" s="284">
        <f t="shared" si="5"/>
        <v>20.169385311216892</v>
      </c>
      <c r="U35" s="284">
        <f t="shared" si="5"/>
        <v>19.501071161445982</v>
      </c>
      <c r="V35" s="284">
        <f t="shared" si="5"/>
        <v>19.893498301243092</v>
      </c>
      <c r="W35" s="284">
        <f t="shared" si="5"/>
        <v>19.602839337171272</v>
      </c>
      <c r="X35" s="284">
        <f t="shared" si="5"/>
        <v>19.919272783615469</v>
      </c>
      <c r="Y35" s="284">
        <f t="shared" si="5"/>
        <v>18.051895381361732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15.291335265586547</v>
      </c>
      <c r="C36" s="344">
        <f t="shared" si="6"/>
        <v>16.390114890185117</v>
      </c>
      <c r="D36" s="344">
        <f t="shared" si="6"/>
        <v>17.656231083649864</v>
      </c>
      <c r="E36" s="344">
        <f t="shared" si="6"/>
        <v>18.40376695787976</v>
      </c>
      <c r="F36" s="344">
        <f t="shared" si="6"/>
        <v>18.59896055985373</v>
      </c>
      <c r="G36" s="344">
        <f t="shared" si="6"/>
        <v>19.490219726988322</v>
      </c>
      <c r="H36" s="344">
        <f t="shared" si="6"/>
        <v>17.887487249920337</v>
      </c>
      <c r="I36" s="344">
        <f t="shared" si="6"/>
        <v>16.652246401134203</v>
      </c>
      <c r="J36" s="344">
        <f t="shared" si="6"/>
        <v>15.628576032236566</v>
      </c>
      <c r="K36" s="344">
        <f t="shared" si="6"/>
        <v>16.792360215719878</v>
      </c>
      <c r="L36" s="344">
        <f t="shared" si="6"/>
        <v>17.058212387560353</v>
      </c>
      <c r="M36" s="344">
        <f t="shared" si="6"/>
        <v>19.478082404579357</v>
      </c>
      <c r="N36" s="344">
        <f t="shared" si="6"/>
        <v>21.030505582885588</v>
      </c>
      <c r="O36" s="344">
        <f t="shared" si="6"/>
        <v>21.453054348909507</v>
      </c>
      <c r="P36" s="344">
        <f t="shared" si="6"/>
        <v>21.988786466544784</v>
      </c>
      <c r="Q36" s="344">
        <f t="shared" si="6"/>
        <v>21.685665927011179</v>
      </c>
      <c r="R36" s="344">
        <f t="shared" si="6"/>
        <v>21.314615930857158</v>
      </c>
      <c r="S36" s="344">
        <f t="shared" si="6"/>
        <v>20.670601470019236</v>
      </c>
      <c r="T36" s="344">
        <f t="shared" si="6"/>
        <v>20.937666326660668</v>
      </c>
      <c r="U36" s="344">
        <f t="shared" si="6"/>
        <v>21.671974105440817</v>
      </c>
      <c r="V36" s="344">
        <f t="shared" si="6"/>
        <v>21.076756694768328</v>
      </c>
      <c r="W36" s="344">
        <f t="shared" si="6"/>
        <v>21.755264608502799</v>
      </c>
      <c r="X36" s="344">
        <f t="shared" si="6"/>
        <v>20.565707459147664</v>
      </c>
      <c r="Y36" s="344">
        <f t="shared" si="6"/>
        <v>19.181595433882514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5.5173974847477023</v>
      </c>
      <c r="C37" s="344">
        <f>IF(OIS_ued!C$5=0,"",OIS_ued!C$5/C$5*1000)</f>
        <v>5.8803033907406048</v>
      </c>
      <c r="D37" s="344">
        <f>IF(OIS_ued!D$5=0,"",OIS_ued!D$5/D$5*1000)</f>
        <v>6.2764394091205586</v>
      </c>
      <c r="E37" s="344">
        <f>IF(OIS_ued!E$5=0,"",OIS_ued!E$5/E$5*1000)</f>
        <v>6.5574816476352913</v>
      </c>
      <c r="F37" s="344">
        <f>IF(OIS_ued!F$5=0,"",OIS_ued!F$5/F$5*1000)</f>
        <v>6.744857955174691</v>
      </c>
      <c r="G37" s="344">
        <f>IF(OIS_ued!G$5=0,"",OIS_ued!G$5/G$5*1000)</f>
        <v>7.0441132423115178</v>
      </c>
      <c r="H37" s="344">
        <f>IF(OIS_ued!H$5=0,"",OIS_ued!H$5/H$5*1000)</f>
        <v>6.5416651090652307</v>
      </c>
      <c r="I37" s="344">
        <f>IF(OIS_ued!I$5=0,"",OIS_ued!I$5/I$5*1000)</f>
        <v>6.1537571255702552</v>
      </c>
      <c r="J37" s="344">
        <f>IF(OIS_ued!J$5=0,"",OIS_ued!J$5/J$5*1000)</f>
        <v>5.7623367592461259</v>
      </c>
      <c r="K37" s="344">
        <f>IF(OIS_ued!K$5=0,"",OIS_ued!K$5/K$5*1000)</f>
        <v>6.3893439091489297</v>
      </c>
      <c r="L37" s="344">
        <f>IF(OIS_ued!L$5=0,"",OIS_ued!L$5/L$5*1000)</f>
        <v>6.3826216326621923</v>
      </c>
      <c r="M37" s="344">
        <f>IF(OIS_ued!M$5=0,"",OIS_ued!M$5/M$5*1000)</f>
        <v>7.2250354898372278</v>
      </c>
      <c r="N37" s="344">
        <f>IF(OIS_ued!N$5=0,"",OIS_ued!N$5/N$5*1000)</f>
        <v>7.8759087221564501</v>
      </c>
      <c r="O37" s="344">
        <f>IF(OIS_ued!O$5=0,"",OIS_ued!O$5/O$5*1000)</f>
        <v>8.2268742249952655</v>
      </c>
      <c r="P37" s="344">
        <f>IF(OIS_ued!P$5=0,"",OIS_ued!P$5/P$5*1000)</f>
        <v>8.4906510642380102</v>
      </c>
      <c r="Q37" s="344">
        <f>IF(OIS_ued!Q$5=0,"",OIS_ued!Q$5/Q$5*1000)</f>
        <v>8.6042907071662</v>
      </c>
      <c r="R37" s="344">
        <f>IF(OIS_ued!R$5=0,"",OIS_ued!R$5/R$5*1000)</f>
        <v>8.541785470391174</v>
      </c>
      <c r="S37" s="344">
        <f>IF(OIS_ued!S$5=0,"",OIS_ued!S$5/S$5*1000)</f>
        <v>8.1516575706391468</v>
      </c>
      <c r="T37" s="344">
        <f>IF(OIS_ued!T$5=0,"",OIS_ued!T$5/T$5*1000)</f>
        <v>8.4160081507921216</v>
      </c>
      <c r="U37" s="344">
        <f>IF(OIS_ued!U$5=0,"",OIS_ued!U$5/U$5*1000)</f>
        <v>8.6792015590267066</v>
      </c>
      <c r="V37" s="344">
        <f>IF(OIS_ued!V$5=0,"",OIS_ued!V$5/V$5*1000)</f>
        <v>8.3872246674719388</v>
      </c>
      <c r="W37" s="344">
        <f>IF(OIS_ued!W$5=0,"",OIS_ued!W$5/W$5*1000)</f>
        <v>8.6327935722951938</v>
      </c>
      <c r="X37" s="344">
        <f>IF(OIS_ued!X$5=0,"",OIS_ued!X$5/X$5*1000)</f>
        <v>8.0857670310095102</v>
      </c>
      <c r="Y37" s="344">
        <f>IF(OIS_ued!Y$5=0,"",OIS_ued!Y$5/Y$5*1000)</f>
        <v>7.4277568659211664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1.3487524953939818</v>
      </c>
      <c r="C38" s="345">
        <f t="shared" si="7"/>
        <v>1.2647025223878856</v>
      </c>
      <c r="D38" s="345">
        <f t="shared" si="7"/>
        <v>1.2332284341217767</v>
      </c>
      <c r="E38" s="345">
        <f t="shared" si="7"/>
        <v>1.1380939970087045</v>
      </c>
      <c r="F38" s="345">
        <f t="shared" si="7"/>
        <v>1.0737808399684421</v>
      </c>
      <c r="G38" s="345">
        <f t="shared" si="7"/>
        <v>1.2053512200834864</v>
      </c>
      <c r="H38" s="345">
        <f t="shared" si="7"/>
        <v>1.1421326285500726</v>
      </c>
      <c r="I38" s="345">
        <f t="shared" si="7"/>
        <v>1.101815519998981</v>
      </c>
      <c r="J38" s="345">
        <f t="shared" si="7"/>
        <v>1.1897672368750467</v>
      </c>
      <c r="K38" s="345">
        <f t="shared" si="7"/>
        <v>0.90302480262225204</v>
      </c>
      <c r="L38" s="345">
        <f t="shared" si="7"/>
        <v>1.0483030703017107</v>
      </c>
      <c r="M38" s="345">
        <f t="shared" si="7"/>
        <v>1.1307546918403437</v>
      </c>
      <c r="N38" s="345">
        <f t="shared" si="7"/>
        <v>1.0789504339935905</v>
      </c>
      <c r="O38" s="345">
        <f t="shared" si="7"/>
        <v>0.96928777706642366</v>
      </c>
      <c r="P38" s="345">
        <f t="shared" si="7"/>
        <v>0.92917652831845043</v>
      </c>
      <c r="Q38" s="345">
        <f t="shared" si="7"/>
        <v>0.7422791316084929</v>
      </c>
      <c r="R38" s="345">
        <f t="shared" si="7"/>
        <v>0.73486752013731194</v>
      </c>
      <c r="S38" s="345">
        <f t="shared" si="7"/>
        <v>0.83048078223199318</v>
      </c>
      <c r="T38" s="345">
        <f t="shared" si="7"/>
        <v>0.78081540315497411</v>
      </c>
      <c r="U38" s="345">
        <f t="shared" si="7"/>
        <v>0.78272730819257241</v>
      </c>
      <c r="V38" s="345">
        <f t="shared" si="7"/>
        <v>0.80062912365050853</v>
      </c>
      <c r="W38" s="345">
        <f t="shared" si="7"/>
        <v>0.81686280248965337</v>
      </c>
      <c r="X38" s="345">
        <f t="shared" si="7"/>
        <v>0.85507665961358481</v>
      </c>
      <c r="Y38" s="345">
        <f t="shared" si="7"/>
        <v>0.9016802191648543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68.595786758383525</v>
      </c>
      <c r="C5" s="223">
        <v>70.083061049011178</v>
      </c>
      <c r="D5" s="223">
        <v>81.33164230438534</v>
      </c>
      <c r="E5" s="223">
        <v>91.265348237317241</v>
      </c>
      <c r="F5" s="223">
        <v>102.728976784179</v>
      </c>
      <c r="G5" s="223">
        <v>112.0094582975063</v>
      </c>
      <c r="H5" s="223">
        <v>114.6454858125537</v>
      </c>
      <c r="I5" s="223">
        <v>117.18159931212369</v>
      </c>
      <c r="J5" s="223">
        <v>114.3507308684438</v>
      </c>
      <c r="K5" s="223">
        <v>79.720034393808987</v>
      </c>
      <c r="L5" s="223">
        <v>88.295528804815149</v>
      </c>
      <c r="M5" s="223">
        <v>102.79140154772119</v>
      </c>
      <c r="N5" s="223">
        <v>105.2453998280308</v>
      </c>
      <c r="O5" s="223">
        <v>104.9143594153051</v>
      </c>
      <c r="P5" s="223">
        <v>107.6116938950988</v>
      </c>
      <c r="Q5" s="223">
        <v>120.0470335339639</v>
      </c>
      <c r="R5" s="223">
        <v>115.7313843508169</v>
      </c>
      <c r="S5" s="223">
        <v>121.46165090283741</v>
      </c>
      <c r="T5" s="223">
        <v>129.13768035397351</v>
      </c>
      <c r="U5" s="223">
        <v>132.26966439993251</v>
      </c>
      <c r="V5" s="223">
        <v>134.17347512210259</v>
      </c>
      <c r="W5" s="223">
        <v>139.46708687991509</v>
      </c>
      <c r="X5" s="223">
        <v>139.9181210018435</v>
      </c>
      <c r="Y5" s="223">
        <v>126.8530984774038</v>
      </c>
      <c r="DA5" s="89" t="s">
        <v>3029</v>
      </c>
    </row>
    <row r="6" spans="1:105" ht="12" customHeight="1" x14ac:dyDescent="0.25">
      <c r="A6" s="55" t="s">
        <v>91</v>
      </c>
      <c r="B6" s="259">
        <v>1.5934419192917171</v>
      </c>
      <c r="C6" s="259">
        <v>1.5115227799416739</v>
      </c>
      <c r="D6" s="259">
        <v>1.6618995791526661</v>
      </c>
      <c r="E6" s="259">
        <v>1.810725002668391</v>
      </c>
      <c r="F6" s="259">
        <v>2.1148981964600519</v>
      </c>
      <c r="G6" s="259">
        <v>2.2999706379914042</v>
      </c>
      <c r="H6" s="259">
        <v>2.4639789800674219</v>
      </c>
      <c r="I6" s="259">
        <v>2.6299971236798241</v>
      </c>
      <c r="J6" s="259">
        <v>2.5767091623897631</v>
      </c>
      <c r="K6" s="259">
        <v>1.95124946734673</v>
      </c>
      <c r="L6" s="259">
        <v>2.044205243700302</v>
      </c>
      <c r="M6" s="259">
        <v>2.2031236839371431</v>
      </c>
      <c r="N6" s="259">
        <v>2.2393927542917478</v>
      </c>
      <c r="O6" s="259">
        <v>2.4630337804943898</v>
      </c>
      <c r="P6" s="259">
        <v>2.50951079106762</v>
      </c>
      <c r="Q6" s="259">
        <v>3.1925995221897709</v>
      </c>
      <c r="R6" s="259">
        <v>3.223341371001339</v>
      </c>
      <c r="S6" s="259">
        <v>3.1768008957951528</v>
      </c>
      <c r="T6" s="259">
        <v>3.578547651411033</v>
      </c>
      <c r="U6" s="259">
        <v>3.6119348402311759</v>
      </c>
      <c r="V6" s="259">
        <v>3.619537931153944</v>
      </c>
      <c r="W6" s="259">
        <v>3.7108080997286579</v>
      </c>
      <c r="X6" s="259">
        <v>3.5683554253032659</v>
      </c>
      <c r="Y6" s="259">
        <v>3.1416546716625611</v>
      </c>
      <c r="DA6" s="67" t="s">
        <v>3047</v>
      </c>
    </row>
    <row r="7" spans="1:105" ht="12" customHeight="1" x14ac:dyDescent="0.25">
      <c r="A7" s="173" t="s">
        <v>92</v>
      </c>
      <c r="B7" s="224">
        <v>0.75585885554647803</v>
      </c>
      <c r="C7" s="224">
        <v>0.73091677797383747</v>
      </c>
      <c r="D7" s="224">
        <v>0.80994796439285976</v>
      </c>
      <c r="E7" s="224">
        <v>0.89461513091607281</v>
      </c>
      <c r="F7" s="224">
        <v>1.073886464709858</v>
      </c>
      <c r="G7" s="224">
        <v>1.1730118093383879</v>
      </c>
      <c r="H7" s="224">
        <v>1.261244264011627</v>
      </c>
      <c r="I7" s="224">
        <v>1.3436696523347349</v>
      </c>
      <c r="J7" s="224">
        <v>1.315735554989391</v>
      </c>
      <c r="K7" s="224">
        <v>1.009400855483445</v>
      </c>
      <c r="L7" s="224">
        <v>1.060335659772937</v>
      </c>
      <c r="M7" s="224">
        <v>1.1637103816018119</v>
      </c>
      <c r="N7" s="224">
        <v>1.2011491763766331</v>
      </c>
      <c r="O7" s="224">
        <v>1.3277303463632479</v>
      </c>
      <c r="P7" s="224">
        <v>1.3749467605735619</v>
      </c>
      <c r="Q7" s="224">
        <v>1.737336521054506</v>
      </c>
      <c r="R7" s="224">
        <v>1.742183964495134</v>
      </c>
      <c r="S7" s="224">
        <v>1.7254859933891851</v>
      </c>
      <c r="T7" s="224">
        <v>1.952432400981978</v>
      </c>
      <c r="U7" s="224">
        <v>1.974696042903725</v>
      </c>
      <c r="V7" s="224">
        <v>1.971539080515454</v>
      </c>
      <c r="W7" s="224">
        <v>2.016381138047409</v>
      </c>
      <c r="X7" s="224">
        <v>1.9428473209237811</v>
      </c>
      <c r="Y7" s="224">
        <v>1.6876584089008351</v>
      </c>
      <c r="DA7" s="177" t="s">
        <v>3048</v>
      </c>
    </row>
    <row r="8" spans="1:105" ht="12" customHeight="1" x14ac:dyDescent="0.25">
      <c r="A8" s="173" t="s">
        <v>93</v>
      </c>
      <c r="B8" s="224">
        <v>1.2422130271992069</v>
      </c>
      <c r="C8" s="224">
        <v>1.2184236980683341</v>
      </c>
      <c r="D8" s="224">
        <v>1.357823454765505</v>
      </c>
      <c r="E8" s="224">
        <v>1.51436151832851</v>
      </c>
      <c r="F8" s="224">
        <v>1.852226868301226</v>
      </c>
      <c r="G8" s="224">
        <v>2.0291445970854292</v>
      </c>
      <c r="H8" s="224">
        <v>2.1870467756916829</v>
      </c>
      <c r="I8" s="224">
        <v>2.3270492228920161</v>
      </c>
      <c r="J8" s="224">
        <v>2.2778573597046341</v>
      </c>
      <c r="K8" s="224">
        <v>1.762492451219003</v>
      </c>
      <c r="L8" s="224">
        <v>1.85465635036965</v>
      </c>
      <c r="M8" s="224">
        <v>2.0591447297695749</v>
      </c>
      <c r="N8" s="224">
        <v>2.145683733623827</v>
      </c>
      <c r="O8" s="224">
        <v>2.3790464330547669</v>
      </c>
      <c r="P8" s="224">
        <v>2.4877547824832531</v>
      </c>
      <c r="Q8" s="224">
        <v>3.1307400939729759</v>
      </c>
      <c r="R8" s="224">
        <v>3.1266736208148278</v>
      </c>
      <c r="S8" s="224">
        <v>3.1058797847727102</v>
      </c>
      <c r="T8" s="224">
        <v>3.5238151934994741</v>
      </c>
      <c r="U8" s="224">
        <v>3.568347328601432</v>
      </c>
      <c r="V8" s="224">
        <v>3.5547990591329408</v>
      </c>
      <c r="W8" s="224">
        <v>3.6304073122567342</v>
      </c>
      <c r="X8" s="224">
        <v>3.5021910480490188</v>
      </c>
      <c r="Y8" s="224">
        <v>3.0175629194237499</v>
      </c>
      <c r="DA8" s="177" t="s">
        <v>3049</v>
      </c>
    </row>
    <row r="9" spans="1:105" ht="12" customHeight="1" x14ac:dyDescent="0.25">
      <c r="A9" s="173" t="s">
        <v>94</v>
      </c>
      <c r="B9" s="224">
        <v>0.574079971956721</v>
      </c>
      <c r="C9" s="224">
        <v>0.54261663125880444</v>
      </c>
      <c r="D9" s="224">
        <v>0.59571522517550546</v>
      </c>
      <c r="E9" s="224">
        <v>0.64736217244410288</v>
      </c>
      <c r="F9" s="224">
        <v>0.75204717742228711</v>
      </c>
      <c r="G9" s="224">
        <v>0.81713637693948948</v>
      </c>
      <c r="H9" s="224">
        <v>0.87476290652251509</v>
      </c>
      <c r="I9" s="224">
        <v>0.93406067910438184</v>
      </c>
      <c r="J9" s="224">
        <v>0.9152344716274825</v>
      </c>
      <c r="K9" s="224">
        <v>0.69124709569734977</v>
      </c>
      <c r="L9" s="224">
        <v>0.72377849449903631</v>
      </c>
      <c r="M9" s="224">
        <v>0.77711150022453279</v>
      </c>
      <c r="N9" s="224">
        <v>0.78734350240696926</v>
      </c>
      <c r="O9" s="224">
        <v>0.86504463571022117</v>
      </c>
      <c r="P9" s="224">
        <v>0.87826285191155518</v>
      </c>
      <c r="Q9" s="224">
        <v>1.118989085994277</v>
      </c>
      <c r="R9" s="224">
        <v>1.1314285826593351</v>
      </c>
      <c r="S9" s="224">
        <v>1.113907548786655</v>
      </c>
      <c r="T9" s="224">
        <v>1.2535512248079621</v>
      </c>
      <c r="U9" s="224">
        <v>1.264679514932286</v>
      </c>
      <c r="V9" s="224">
        <v>1.2683663249666191</v>
      </c>
      <c r="W9" s="224">
        <v>1.3010320290366231</v>
      </c>
      <c r="X9" s="224">
        <v>1.250544741153617</v>
      </c>
      <c r="Y9" s="224">
        <v>1.1042091757248931</v>
      </c>
      <c r="DA9" s="177" t="s">
        <v>3050</v>
      </c>
    </row>
    <row r="10" spans="1:105" ht="12" customHeight="1" x14ac:dyDescent="0.25">
      <c r="A10" s="56" t="s">
        <v>95</v>
      </c>
      <c r="B10" s="260">
        <v>1.2233505405740539</v>
      </c>
      <c r="C10" s="260">
        <v>1.168381693205274</v>
      </c>
      <c r="D10" s="260">
        <v>1.316873175745563</v>
      </c>
      <c r="E10" s="260">
        <v>1.436156604181591</v>
      </c>
      <c r="F10" s="260">
        <v>1.7281402486605231</v>
      </c>
      <c r="G10" s="260">
        <v>1.8456925567650491</v>
      </c>
      <c r="H10" s="260">
        <v>1.9942668931553971</v>
      </c>
      <c r="I10" s="260">
        <v>2.1430259307595438</v>
      </c>
      <c r="J10" s="260">
        <v>2.1367729235038921</v>
      </c>
      <c r="K10" s="260">
        <v>1.606270205556295</v>
      </c>
      <c r="L10" s="260">
        <v>1.6938996791560581</v>
      </c>
      <c r="M10" s="260">
        <v>1.810612447774762</v>
      </c>
      <c r="N10" s="260">
        <v>1.8552096107688201</v>
      </c>
      <c r="O10" s="260">
        <v>2.0268076520726459</v>
      </c>
      <c r="P10" s="260">
        <v>2.080835998096334</v>
      </c>
      <c r="Q10" s="260">
        <v>2.6753924521297292</v>
      </c>
      <c r="R10" s="260">
        <v>2.711453456297547</v>
      </c>
      <c r="S10" s="260">
        <v>2.650518085381218</v>
      </c>
      <c r="T10" s="260">
        <v>3.0478097456506941</v>
      </c>
      <c r="U10" s="260">
        <v>3.0833527347064549</v>
      </c>
      <c r="V10" s="260">
        <v>3.086827950966093</v>
      </c>
      <c r="W10" s="260">
        <v>3.1998710365988439</v>
      </c>
      <c r="X10" s="260">
        <v>3.085911988582724</v>
      </c>
      <c r="Y10" s="260">
        <v>2.7186698403055511</v>
      </c>
      <c r="DA10" s="68" t="s">
        <v>3051</v>
      </c>
    </row>
    <row r="11" spans="1:105" ht="12" customHeight="1" x14ac:dyDescent="0.25">
      <c r="A11" s="37" t="s">
        <v>159</v>
      </c>
      <c r="B11" s="226">
        <v>8.3984060617658049E-2</v>
      </c>
      <c r="C11" s="226">
        <v>8.2476268763889596E-2</v>
      </c>
      <c r="D11" s="226">
        <v>8.139912145640861E-2</v>
      </c>
      <c r="E11" s="226">
        <v>8.1022424984875802E-2</v>
      </c>
      <c r="F11" s="226">
        <v>7.4514590581130066E-2</v>
      </c>
      <c r="G11" s="226">
        <v>0.1145990845897059</v>
      </c>
      <c r="H11" s="226">
        <v>9.8488202050581744E-2</v>
      </c>
      <c r="I11" s="226">
        <v>9.5941263005011865E-2</v>
      </c>
      <c r="J11" s="226">
        <v>0.1018018178137446</v>
      </c>
      <c r="K11" s="226">
        <v>2.5834379307523681E-2</v>
      </c>
      <c r="L11" s="226">
        <v>4.1198990385875683E-2</v>
      </c>
      <c r="M11" s="226">
        <v>6.7337283272079773E-2</v>
      </c>
      <c r="N11" s="226">
        <v>8.2232065690804504E-2</v>
      </c>
      <c r="O11" s="226">
        <v>5.9327978187954329E-2</v>
      </c>
      <c r="P11" s="226">
        <v>6.2756593881217723E-2</v>
      </c>
      <c r="Q11" s="226">
        <v>2.572814543363686E-2</v>
      </c>
      <c r="R11" s="226">
        <v>1.948567638758722E-2</v>
      </c>
      <c r="S11" s="226">
        <v>2.9962986463150681E-2</v>
      </c>
      <c r="T11" s="226">
        <v>2.581357150262242E-2</v>
      </c>
      <c r="U11" s="226">
        <v>3.0700376406295419E-2</v>
      </c>
      <c r="V11" s="226">
        <v>2.263224199295923E-2</v>
      </c>
      <c r="W11" s="226">
        <v>2.019009757341312E-2</v>
      </c>
      <c r="X11" s="226">
        <v>3.9584404241737738E-2</v>
      </c>
      <c r="Y11" s="226">
        <v>4.1223745621120939E-2</v>
      </c>
      <c r="DA11" s="69" t="s">
        <v>3052</v>
      </c>
    </row>
    <row r="12" spans="1:105" ht="12" customHeight="1" x14ac:dyDescent="0.25">
      <c r="A12" s="37" t="s">
        <v>35</v>
      </c>
      <c r="B12" s="226">
        <v>9.6517791705725192E-2</v>
      </c>
      <c r="C12" s="226">
        <v>0.1114022919310446</v>
      </c>
      <c r="D12" s="226">
        <v>0.18975980634060399</v>
      </c>
      <c r="E12" s="226">
        <v>0.1995481976343913</v>
      </c>
      <c r="F12" s="226">
        <v>0.2214934907261992</v>
      </c>
      <c r="G12" s="226">
        <v>0.26272681637684459</v>
      </c>
      <c r="H12" s="226">
        <v>0.27791973907064138</v>
      </c>
      <c r="I12" s="226">
        <v>0.28903362697440499</v>
      </c>
      <c r="J12" s="226">
        <v>0.33503795440613909</v>
      </c>
      <c r="K12" s="226">
        <v>0.14375674634424221</v>
      </c>
      <c r="L12" s="226">
        <v>0.2252754463557986</v>
      </c>
      <c r="M12" s="226">
        <v>0.33132735141393649</v>
      </c>
      <c r="N12" s="226">
        <v>0.30639082018183422</v>
      </c>
      <c r="O12" s="226">
        <v>0.19960210826529659</v>
      </c>
      <c r="P12" s="226">
        <v>0.18623193309281799</v>
      </c>
      <c r="Q12" s="226">
        <v>0.1090319511751916</v>
      </c>
      <c r="R12" s="226">
        <v>0.10940944945353009</v>
      </c>
      <c r="S12" s="226">
        <v>0.17756219471082141</v>
      </c>
      <c r="T12" s="226">
        <v>0.1408768829792835</v>
      </c>
      <c r="U12" s="226">
        <v>0.14761948501674399</v>
      </c>
      <c r="V12" s="226">
        <v>0.19610755014798811</v>
      </c>
      <c r="W12" s="226">
        <v>0.21018201312508969</v>
      </c>
      <c r="X12" s="226">
        <v>0.20191920684739459</v>
      </c>
      <c r="Y12" s="226">
        <v>0.20099127890468649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9.5289984237384648E-2</v>
      </c>
      <c r="U14" s="226">
        <v>0.10844341970660849</v>
      </c>
      <c r="V14" s="226">
        <v>0.1227442536550213</v>
      </c>
      <c r="W14" s="226">
        <v>0.24928808369147051</v>
      </c>
      <c r="X14" s="226">
        <v>0.30866270432355952</v>
      </c>
      <c r="Y14" s="226">
        <v>0.31130999931666609</v>
      </c>
      <c r="DA14" s="69" t="s">
        <v>3055</v>
      </c>
    </row>
    <row r="15" spans="1:105" ht="12" customHeight="1" x14ac:dyDescent="0.25">
      <c r="A15" s="37" t="s">
        <v>40</v>
      </c>
      <c r="B15" s="226">
        <v>1.04284868825067</v>
      </c>
      <c r="C15" s="226">
        <v>0.97450313251033993</v>
      </c>
      <c r="D15" s="226">
        <v>1.0457142479485499</v>
      </c>
      <c r="E15" s="226">
        <v>1.1555859815623231</v>
      </c>
      <c r="F15" s="226">
        <v>1.432132167353193</v>
      </c>
      <c r="G15" s="226">
        <v>1.468366655798498</v>
      </c>
      <c r="H15" s="226">
        <v>1.617858952034174</v>
      </c>
      <c r="I15" s="226">
        <v>1.758051040780128</v>
      </c>
      <c r="J15" s="226">
        <v>1.6999331512840079</v>
      </c>
      <c r="K15" s="226">
        <v>1.436679079904529</v>
      </c>
      <c r="L15" s="226">
        <v>1.427425242414383</v>
      </c>
      <c r="M15" s="226">
        <v>1.411947813088746</v>
      </c>
      <c r="N15" s="226">
        <v>1.466586724896181</v>
      </c>
      <c r="O15" s="226">
        <v>1.767877565619395</v>
      </c>
      <c r="P15" s="226">
        <v>1.8318474711222981</v>
      </c>
      <c r="Q15" s="226">
        <v>2.5406323555209012</v>
      </c>
      <c r="R15" s="226">
        <v>2.5825583304564299</v>
      </c>
      <c r="S15" s="226">
        <v>2.4429929042072458</v>
      </c>
      <c r="T15" s="226">
        <v>2.785829306931404</v>
      </c>
      <c r="U15" s="226">
        <v>2.7965894535768072</v>
      </c>
      <c r="V15" s="226">
        <v>2.7453439051701252</v>
      </c>
      <c r="W15" s="226">
        <v>2.7202108422088709</v>
      </c>
      <c r="X15" s="226">
        <v>2.5357456731700321</v>
      </c>
      <c r="Y15" s="226">
        <v>2.1651448164630782</v>
      </c>
      <c r="DA15" s="69" t="s">
        <v>3056</v>
      </c>
    </row>
    <row r="16" spans="1:105" ht="12" customHeight="1" x14ac:dyDescent="0.25">
      <c r="A16" s="57" t="s">
        <v>3057</v>
      </c>
      <c r="B16" s="261">
        <v>16.048628226237749</v>
      </c>
      <c r="C16" s="261">
        <v>17.291042589708962</v>
      </c>
      <c r="D16" s="261">
        <v>20.786591077911758</v>
      </c>
      <c r="E16" s="261">
        <v>25.280562287616881</v>
      </c>
      <c r="F16" s="261">
        <v>26.738263176758391</v>
      </c>
      <c r="G16" s="261">
        <v>26.022713358677219</v>
      </c>
      <c r="H16" s="261">
        <v>25.41533881421358</v>
      </c>
      <c r="I16" s="261">
        <v>25.377881585124261</v>
      </c>
      <c r="J16" s="261">
        <v>21.98108667762223</v>
      </c>
      <c r="K16" s="261">
        <v>17.486524601321129</v>
      </c>
      <c r="L16" s="261">
        <v>17.771237423354972</v>
      </c>
      <c r="M16" s="261">
        <v>21.12291616443142</v>
      </c>
      <c r="N16" s="261">
        <v>21.36769465894599</v>
      </c>
      <c r="O16" s="261">
        <v>19.437644671181008</v>
      </c>
      <c r="P16" s="261">
        <v>19.19603953075195</v>
      </c>
      <c r="Q16" s="261">
        <v>20.363417975045799</v>
      </c>
      <c r="R16" s="261">
        <v>18.11053593565811</v>
      </c>
      <c r="S16" s="261">
        <v>19.260454422274311</v>
      </c>
      <c r="T16" s="261">
        <v>18.286296214634842</v>
      </c>
      <c r="U16" s="261">
        <v>19.148653281128201</v>
      </c>
      <c r="V16" s="261">
        <v>19.699641747936329</v>
      </c>
      <c r="W16" s="261">
        <v>21.481320148929669</v>
      </c>
      <c r="X16" s="261">
        <v>22.338537648452061</v>
      </c>
      <c r="Y16" s="261">
        <v>21.932538846240909</v>
      </c>
      <c r="DA16" s="70" t="s">
        <v>3058</v>
      </c>
    </row>
    <row r="17" spans="1:105" ht="12" customHeight="1" x14ac:dyDescent="0.25">
      <c r="A17" s="46" t="s">
        <v>28</v>
      </c>
      <c r="B17" s="229">
        <v>4.2492205069743508E-2</v>
      </c>
      <c r="C17" s="229">
        <v>3.8964743295352558E-2</v>
      </c>
      <c r="D17" s="229">
        <v>3.6424718755495702E-2</v>
      </c>
      <c r="E17" s="229">
        <v>5.302626508654789E-2</v>
      </c>
      <c r="F17" s="229">
        <v>6.3388406914262757E-2</v>
      </c>
      <c r="G17" s="229">
        <v>0.1242107021302796</v>
      </c>
      <c r="H17" s="229">
        <v>0.1089422916457554</v>
      </c>
      <c r="I17" s="229">
        <v>7.4920643031344658E-2</v>
      </c>
      <c r="J17" s="229">
        <v>7.6347779055677023E-2</v>
      </c>
      <c r="K17" s="229">
        <v>0</v>
      </c>
      <c r="L17" s="229">
        <v>2.72713757051537E-2</v>
      </c>
      <c r="M17" s="229">
        <v>0.1239842192661416</v>
      </c>
      <c r="N17" s="229">
        <v>7.0739970106410408E-2</v>
      </c>
      <c r="O17" s="229">
        <v>5.1134888770244698E-2</v>
      </c>
      <c r="P17" s="229">
        <v>0.14804533090178801</v>
      </c>
      <c r="Q17" s="229">
        <v>6.5382895021966272E-2</v>
      </c>
      <c r="R17" s="229">
        <v>3.6551861780507483E-2</v>
      </c>
      <c r="S17" s="229">
        <v>7.0522325443712355E-2</v>
      </c>
      <c r="T17" s="229">
        <v>7.9551383529037845E-2</v>
      </c>
      <c r="U17" s="229">
        <v>6.4375090491391632E-2</v>
      </c>
      <c r="V17" s="229">
        <v>3.2724575040737468E-2</v>
      </c>
      <c r="W17" s="229">
        <v>3.2118224413588907E-2</v>
      </c>
      <c r="X17" s="229">
        <v>6.8994086525721284E-3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0.15717487891303381</v>
      </c>
      <c r="C19" s="229">
        <v>7.9733467095262411E-2</v>
      </c>
      <c r="D19" s="229">
        <v>0.1490658658313142</v>
      </c>
      <c r="E19" s="229">
        <v>0.14028669281407141</v>
      </c>
      <c r="F19" s="229">
        <v>0.18558075400523649</v>
      </c>
      <c r="G19" s="229">
        <v>0.27739836211378721</v>
      </c>
      <c r="H19" s="229">
        <v>0.25946361516593069</v>
      </c>
      <c r="I19" s="229">
        <v>0.17140738978931749</v>
      </c>
      <c r="J19" s="229">
        <v>0.30801002665913979</v>
      </c>
      <c r="K19" s="229">
        <v>0.16326970534175561</v>
      </c>
      <c r="L19" s="229">
        <v>0.28435251806307971</v>
      </c>
      <c r="M19" s="229">
        <v>0.35150635933677998</v>
      </c>
      <c r="N19" s="229">
        <v>0.33483710480292911</v>
      </c>
      <c r="O19" s="229">
        <v>0.26994232274673929</v>
      </c>
      <c r="P19" s="229">
        <v>0.29878202655637248</v>
      </c>
      <c r="Q19" s="229">
        <v>0.25293514331956368</v>
      </c>
      <c r="R19" s="229">
        <v>0.25119907477738967</v>
      </c>
      <c r="S19" s="229">
        <v>0.33298449130039692</v>
      </c>
      <c r="T19" s="229">
        <v>0.32650630417621329</v>
      </c>
      <c r="U19" s="229">
        <v>0.34291428645170707</v>
      </c>
      <c r="V19" s="229">
        <v>0.44648929109065238</v>
      </c>
      <c r="W19" s="229">
        <v>0.51639654699774162</v>
      </c>
      <c r="X19" s="229">
        <v>0.45016407072345299</v>
      </c>
      <c r="Y19" s="229">
        <v>0.55162768046434507</v>
      </c>
      <c r="DA19" s="73" t="s">
        <v>3061</v>
      </c>
    </row>
    <row r="20" spans="1:105" ht="12" customHeight="1" x14ac:dyDescent="0.25">
      <c r="A20" s="46" t="s">
        <v>159</v>
      </c>
      <c r="B20" s="229">
        <v>0.49411709849436969</v>
      </c>
      <c r="C20" s="229">
        <v>0.46348945342973219</v>
      </c>
      <c r="D20" s="229">
        <v>0.3962059595554559</v>
      </c>
      <c r="E20" s="229">
        <v>0.49663318015146263</v>
      </c>
      <c r="F20" s="229">
        <v>0.47999474195639708</v>
      </c>
      <c r="G20" s="229">
        <v>0.8826813411967378</v>
      </c>
      <c r="H20" s="229">
        <v>0.85255869104828963</v>
      </c>
      <c r="I20" s="229">
        <v>0.79686548682448466</v>
      </c>
      <c r="J20" s="229">
        <v>0.67310014128684337</v>
      </c>
      <c r="K20" s="229">
        <v>0.20335871043407941</v>
      </c>
      <c r="L20" s="229">
        <v>0.25666025257902519</v>
      </c>
      <c r="M20" s="229">
        <v>0.66906542711030315</v>
      </c>
      <c r="N20" s="229">
        <v>0.64505610573680761</v>
      </c>
      <c r="O20" s="229">
        <v>0.71387112945945042</v>
      </c>
      <c r="P20" s="229">
        <v>0.78964121286940392</v>
      </c>
      <c r="Q20" s="229">
        <v>0.49847420458712333</v>
      </c>
      <c r="R20" s="229">
        <v>0.39584059302054853</v>
      </c>
      <c r="S20" s="229">
        <v>0.5027543669127772</v>
      </c>
      <c r="T20" s="229">
        <v>0.5458886383872471</v>
      </c>
      <c r="U20" s="229">
        <v>0.72345778989837695</v>
      </c>
      <c r="V20" s="229">
        <v>0.54332364083602669</v>
      </c>
      <c r="W20" s="229">
        <v>0.53326133001625042</v>
      </c>
      <c r="X20" s="229">
        <v>0.63996547111374447</v>
      </c>
      <c r="Y20" s="229">
        <v>0.60714308732512723</v>
      </c>
      <c r="DA20" s="73" t="s">
        <v>3062</v>
      </c>
    </row>
    <row r="21" spans="1:105" ht="12" customHeight="1" x14ac:dyDescent="0.25">
      <c r="A21" s="46" t="s">
        <v>32</v>
      </c>
      <c r="B21" s="229">
        <v>0.40307081978989012</v>
      </c>
      <c r="C21" s="229">
        <v>0.44849897785047849</v>
      </c>
      <c r="D21" s="229">
        <v>0.44035620669218523</v>
      </c>
      <c r="E21" s="229">
        <v>0.27575488077720689</v>
      </c>
      <c r="F21" s="229">
        <v>0.28399711560435781</v>
      </c>
      <c r="G21" s="229">
        <v>0.22078368419480751</v>
      </c>
      <c r="H21" s="229">
        <v>0.1494098907388379</v>
      </c>
      <c r="I21" s="229">
        <v>0.14792519551557071</v>
      </c>
      <c r="J21" s="229">
        <v>0.26580923713160992</v>
      </c>
      <c r="K21" s="229">
        <v>7.0451172245649563E-2</v>
      </c>
      <c r="L21" s="229">
        <v>0.16240944430591431</v>
      </c>
      <c r="M21" s="229">
        <v>0.15663070717909899</v>
      </c>
      <c r="N21" s="229">
        <v>7.5255544140755568E-2</v>
      </c>
      <c r="O21" s="229">
        <v>7.8354284051063414E-2</v>
      </c>
      <c r="P21" s="229">
        <v>0.10198228173674601</v>
      </c>
      <c r="Q21" s="229">
        <v>0.1152497980882032</v>
      </c>
      <c r="R21" s="229">
        <v>0.1085533439674267</v>
      </c>
      <c r="S21" s="229">
        <v>8.2916635669331218E-2</v>
      </c>
      <c r="T21" s="229">
        <v>2.0832187744017409E-2</v>
      </c>
      <c r="U21" s="229">
        <v>2.1959019940271031E-2</v>
      </c>
      <c r="V21" s="229">
        <v>3.1542585630261348E-2</v>
      </c>
      <c r="W21" s="229">
        <v>2.1208495723684821E-2</v>
      </c>
      <c r="X21" s="229">
        <v>0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2.0994840929017582</v>
      </c>
      <c r="C22" s="229">
        <v>1.0496990542038189</v>
      </c>
      <c r="D22" s="229">
        <v>1.049699054192814</v>
      </c>
      <c r="E22" s="229">
        <v>1.0496990541905189</v>
      </c>
      <c r="F22" s="229">
        <v>1.0496990541921929</v>
      </c>
      <c r="G22" s="229">
        <v>2.099484092908392</v>
      </c>
      <c r="H22" s="229">
        <v>1.049699054193135</v>
      </c>
      <c r="I22" s="229">
        <v>1.069819432527938</v>
      </c>
      <c r="J22" s="229">
        <v>1.069819432522511</v>
      </c>
      <c r="K22" s="229">
        <v>1.069819432524211</v>
      </c>
      <c r="L22" s="229">
        <v>1.069819432531284</v>
      </c>
      <c r="M22" s="229">
        <v>1.069819432532791</v>
      </c>
      <c r="N22" s="229">
        <v>1.0698194325288219</v>
      </c>
      <c r="O22" s="229">
        <v>1.069819432520315</v>
      </c>
      <c r="P22" s="229">
        <v>0</v>
      </c>
      <c r="Q22" s="229">
        <v>0</v>
      </c>
      <c r="R22" s="229">
        <v>0</v>
      </c>
      <c r="S22" s="229">
        <v>0.40288324677525011</v>
      </c>
      <c r="T22" s="229">
        <v>0.77094829231272544</v>
      </c>
      <c r="U22" s="229">
        <v>0.50745467287973145</v>
      </c>
      <c r="V22" s="229">
        <v>0.40213787886916208</v>
      </c>
      <c r="W22" s="229">
        <v>0.50703899666627006</v>
      </c>
      <c r="X22" s="229">
        <v>0.50745467288560109</v>
      </c>
      <c r="Y22" s="229">
        <v>0.49014580319067191</v>
      </c>
      <c r="DA22" s="73" t="s">
        <v>3064</v>
      </c>
    </row>
    <row r="23" spans="1:105" ht="12" customHeight="1" x14ac:dyDescent="0.25">
      <c r="A23" s="46" t="s">
        <v>35</v>
      </c>
      <c r="B23" s="229">
        <v>0.53063868054861696</v>
      </c>
      <c r="C23" s="229">
        <v>0.52656495307053008</v>
      </c>
      <c r="D23" s="229">
        <v>0.77262070102329483</v>
      </c>
      <c r="E23" s="229">
        <v>0.72091985352689025</v>
      </c>
      <c r="F23" s="229">
        <v>0.8998472887750304</v>
      </c>
      <c r="G23" s="229">
        <v>1.342856768635722</v>
      </c>
      <c r="H23" s="229">
        <v>1.3714839482044741</v>
      </c>
      <c r="I23" s="229">
        <v>1.6448813843794039</v>
      </c>
      <c r="J23" s="229">
        <v>1.8212495071928241</v>
      </c>
      <c r="K23" s="229">
        <v>0.8848539911711526</v>
      </c>
      <c r="L23" s="229">
        <v>1.3585127453935439</v>
      </c>
      <c r="M23" s="229">
        <v>3.3821065946311299</v>
      </c>
      <c r="N23" s="229">
        <v>3.125081352492852</v>
      </c>
      <c r="O23" s="229">
        <v>1.7412280407529159</v>
      </c>
      <c r="P23" s="229">
        <v>2.0203500635778782</v>
      </c>
      <c r="Q23" s="229">
        <v>1.950900047183036</v>
      </c>
      <c r="R23" s="229">
        <v>1.8992078097978731</v>
      </c>
      <c r="S23" s="229">
        <v>2.2583906537272269</v>
      </c>
      <c r="T23" s="229">
        <v>2.3550545593055339</v>
      </c>
      <c r="U23" s="229">
        <v>2.4273657426515012</v>
      </c>
      <c r="V23" s="229">
        <v>2.980144206936771</v>
      </c>
      <c r="W23" s="229">
        <v>3.998525151140349</v>
      </c>
      <c r="X23" s="229">
        <v>3.3508513449362489</v>
      </c>
      <c r="Y23" s="229">
        <v>2.964123704465552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8.3785843076145579</v>
      </c>
      <c r="C25" s="229">
        <v>10.56207359863653</v>
      </c>
      <c r="D25" s="229">
        <v>14.38181570506242</v>
      </c>
      <c r="E25" s="229">
        <v>19.027855584978621</v>
      </c>
      <c r="F25" s="229">
        <v>20.227320430509071</v>
      </c>
      <c r="G25" s="229">
        <v>17.450953272076148</v>
      </c>
      <c r="H25" s="229">
        <v>17.73255203814492</v>
      </c>
      <c r="I25" s="229">
        <v>16.453710282259529</v>
      </c>
      <c r="J25" s="229">
        <v>13.318259400679191</v>
      </c>
      <c r="K25" s="229">
        <v>11.67367545879163</v>
      </c>
      <c r="L25" s="229">
        <v>11.3105480260982</v>
      </c>
      <c r="M25" s="229">
        <v>12.286975617314029</v>
      </c>
      <c r="N25" s="229">
        <v>12.10335991319743</v>
      </c>
      <c r="O25" s="229">
        <v>11.43844958368174</v>
      </c>
      <c r="P25" s="229">
        <v>11.20378323798764</v>
      </c>
      <c r="Q25" s="229">
        <v>14.30551747069274</v>
      </c>
      <c r="R25" s="229">
        <v>11.5072245525322</v>
      </c>
      <c r="S25" s="229">
        <v>12.085385030335839</v>
      </c>
      <c r="T25" s="229">
        <v>10.678486767887421</v>
      </c>
      <c r="U25" s="229">
        <v>12.15748923032533</v>
      </c>
      <c r="V25" s="229">
        <v>12.530911481268699</v>
      </c>
      <c r="W25" s="229">
        <v>12.51491453595122</v>
      </c>
      <c r="X25" s="229">
        <v>14.31208717534461</v>
      </c>
      <c r="Y25" s="229">
        <v>14.610950969208719</v>
      </c>
      <c r="DA25" s="73" t="s">
        <v>3067</v>
      </c>
    </row>
    <row r="26" spans="1:105" ht="12" customHeight="1" x14ac:dyDescent="0.25">
      <c r="A26" s="46" t="s">
        <v>39</v>
      </c>
      <c r="B26" s="229">
        <v>3.9430661429057849</v>
      </c>
      <c r="C26" s="229">
        <v>4.1220183421272587</v>
      </c>
      <c r="D26" s="229">
        <v>3.560402866798773</v>
      </c>
      <c r="E26" s="229">
        <v>3.5163867760915579</v>
      </c>
      <c r="F26" s="229">
        <v>3.5484353848018451</v>
      </c>
      <c r="G26" s="229">
        <v>3.6243451354213412</v>
      </c>
      <c r="H26" s="229">
        <v>3.8912292850722352</v>
      </c>
      <c r="I26" s="229">
        <v>5.0183517707966763</v>
      </c>
      <c r="J26" s="229">
        <v>4.4484911530944391</v>
      </c>
      <c r="K26" s="229">
        <v>3.421096130812654</v>
      </c>
      <c r="L26" s="229">
        <v>3.3016636286787708</v>
      </c>
      <c r="M26" s="229">
        <v>3.0828278070611481</v>
      </c>
      <c r="N26" s="229">
        <v>3.9435452359399918</v>
      </c>
      <c r="O26" s="229">
        <v>4.0748449891985441</v>
      </c>
      <c r="P26" s="229">
        <v>4.6334553771221172</v>
      </c>
      <c r="Q26" s="229">
        <v>3.1749584161531659</v>
      </c>
      <c r="R26" s="229">
        <v>3.9119586997821658</v>
      </c>
      <c r="S26" s="229">
        <v>3.5246176721097759</v>
      </c>
      <c r="T26" s="229">
        <v>3.5090280812926391</v>
      </c>
      <c r="U26" s="229">
        <v>2.9036374484898908</v>
      </c>
      <c r="V26" s="229">
        <v>2.7323680882640189</v>
      </c>
      <c r="W26" s="229">
        <v>3.3578568680205598</v>
      </c>
      <c r="X26" s="229">
        <v>3.0711155047958281</v>
      </c>
      <c r="Y26" s="229">
        <v>2.708547601586492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18.234162089447402</v>
      </c>
      <c r="C27" s="261">
        <f t="shared" si="0"/>
        <v>18.48667645950734</v>
      </c>
      <c r="D27" s="261">
        <f t="shared" si="0"/>
        <v>22.208823673455242</v>
      </c>
      <c r="E27" s="261">
        <f t="shared" si="0"/>
        <v>23.220346971597749</v>
      </c>
      <c r="F27" s="261">
        <f t="shared" si="0"/>
        <v>25.315928153363114</v>
      </c>
      <c r="G27" s="261">
        <f t="shared" si="0"/>
        <v>29.930842549590913</v>
      </c>
      <c r="H27" s="261">
        <f t="shared" si="0"/>
        <v>30.159425106131444</v>
      </c>
      <c r="I27" s="261">
        <f t="shared" si="0"/>
        <v>30.591248458829909</v>
      </c>
      <c r="J27" s="261">
        <f t="shared" si="0"/>
        <v>31.622651209435606</v>
      </c>
      <c r="K27" s="261">
        <f t="shared" si="0"/>
        <v>18.378915458537449</v>
      </c>
      <c r="L27" s="261">
        <f t="shared" si="0"/>
        <v>23.089647766338587</v>
      </c>
      <c r="M27" s="261">
        <f t="shared" si="0"/>
        <v>27.299040266171303</v>
      </c>
      <c r="N27" s="261">
        <f t="shared" si="0"/>
        <v>26.858618191467393</v>
      </c>
      <c r="O27" s="261">
        <f t="shared" si="0"/>
        <v>24.893287740350033</v>
      </c>
      <c r="P27" s="261">
        <f t="shared" si="0"/>
        <v>24.820839931656749</v>
      </c>
      <c r="Q27" s="261">
        <f t="shared" si="0"/>
        <v>24.00323342838508</v>
      </c>
      <c r="R27" s="261">
        <f t="shared" si="0"/>
        <v>23.482488263688108</v>
      </c>
      <c r="S27" s="261">
        <f t="shared" si="0"/>
        <v>26.870623156772623</v>
      </c>
      <c r="T27" s="261">
        <f t="shared" si="0"/>
        <v>26.852656072813655</v>
      </c>
      <c r="U27" s="261">
        <f t="shared" si="0"/>
        <v>27.380690226294931</v>
      </c>
      <c r="V27" s="261">
        <f t="shared" si="0"/>
        <v>29.944998797307509</v>
      </c>
      <c r="W27" s="261">
        <f t="shared" si="0"/>
        <v>31.800826439237586</v>
      </c>
      <c r="X27" s="261">
        <f t="shared" si="0"/>
        <v>31.488328934260601</v>
      </c>
      <c r="Y27" s="261">
        <f t="shared" si="0"/>
        <v>30.031265399891275</v>
      </c>
      <c r="DA27" s="70"/>
    </row>
    <row r="28" spans="1:105" ht="12" customHeight="1" x14ac:dyDescent="0.25">
      <c r="A28" s="60" t="s">
        <v>3070</v>
      </c>
      <c r="B28" s="262">
        <v>17.544812463376999</v>
      </c>
      <c r="C28" s="262">
        <v>17.72422489065681</v>
      </c>
      <c r="D28" s="262">
        <v>21.321269192865941</v>
      </c>
      <c r="E28" s="262">
        <v>22.158664254575719</v>
      </c>
      <c r="F28" s="262">
        <v>23.84979575329476</v>
      </c>
      <c r="G28" s="262">
        <v>28.296238391091279</v>
      </c>
      <c r="H28" s="262">
        <v>28.3724891235786</v>
      </c>
      <c r="I28" s="262">
        <v>28.703838034624141</v>
      </c>
      <c r="J28" s="262">
        <v>29.779013994820009</v>
      </c>
      <c r="K28" s="262">
        <v>16.8810801024254</v>
      </c>
      <c r="L28" s="262">
        <v>21.498245518706788</v>
      </c>
      <c r="M28" s="262">
        <v>25.42057760427711</v>
      </c>
      <c r="N28" s="262">
        <v>24.806650477839131</v>
      </c>
      <c r="O28" s="262">
        <v>22.58471637963202</v>
      </c>
      <c r="P28" s="262">
        <v>22.295854381718829</v>
      </c>
      <c r="Q28" s="262">
        <v>20.883530427862208</v>
      </c>
      <c r="R28" s="262">
        <v>20.425413458264579</v>
      </c>
      <c r="S28" s="262">
        <v>23.7917315737077</v>
      </c>
      <c r="T28" s="262">
        <v>23.31625817056738</v>
      </c>
      <c r="U28" s="262">
        <v>23.779728164550072</v>
      </c>
      <c r="V28" s="262">
        <v>26.39349859872333</v>
      </c>
      <c r="W28" s="262">
        <v>28.197771776351779</v>
      </c>
      <c r="X28" s="262">
        <v>27.993389828721401</v>
      </c>
      <c r="Y28" s="262">
        <v>27.132579561077801</v>
      </c>
      <c r="DA28" s="72" t="s">
        <v>3071</v>
      </c>
    </row>
    <row r="29" spans="1:105" ht="12" customHeight="1" x14ac:dyDescent="0.25">
      <c r="A29" s="59" t="s">
        <v>28</v>
      </c>
      <c r="B29" s="230">
        <v>0.55750779494030311</v>
      </c>
      <c r="C29" s="230">
        <v>0.5033396419311138</v>
      </c>
      <c r="D29" s="230">
        <v>0.50587966646586346</v>
      </c>
      <c r="E29" s="230">
        <v>0.96202900694698879</v>
      </c>
      <c r="F29" s="230">
        <v>1.228714348171468</v>
      </c>
      <c r="G29" s="230">
        <v>1.165268039215493</v>
      </c>
      <c r="H29" s="230">
        <v>1.1812805943337139</v>
      </c>
      <c r="I29" s="230">
        <v>0.74324255367481962</v>
      </c>
      <c r="J29" s="230">
        <v>0.74213705124749008</v>
      </c>
      <c r="K29" s="230">
        <v>0</v>
      </c>
      <c r="L29" s="230">
        <v>0.2488555957215664</v>
      </c>
      <c r="M29" s="230">
        <v>0.7499316198984346</v>
      </c>
      <c r="N29" s="230">
        <v>0.2033525583966205</v>
      </c>
      <c r="O29" s="230">
        <v>0.2238752083768589</v>
      </c>
      <c r="P29" s="230">
        <v>0.64644657356068747</v>
      </c>
      <c r="Q29" s="230">
        <v>0.45557448323507982</v>
      </c>
      <c r="R29" s="230">
        <v>0.23914075883845051</v>
      </c>
      <c r="S29" s="230">
        <v>0.47124929260454551</v>
      </c>
      <c r="T29" s="230">
        <v>0.49266767759708729</v>
      </c>
      <c r="U29" s="230">
        <v>0.379841874645787</v>
      </c>
      <c r="V29" s="230">
        <v>0.1912197061333204</v>
      </c>
      <c r="W29" s="230">
        <v>0.13154293383686419</v>
      </c>
      <c r="X29" s="230">
        <v>5.3117788253763239E-2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2.0621716387509541</v>
      </c>
      <c r="C30" s="230">
        <v>1.029982784011884</v>
      </c>
      <c r="D30" s="230">
        <v>2.07028065183929</v>
      </c>
      <c r="E30" s="230">
        <v>2.079059824853577</v>
      </c>
      <c r="F30" s="230">
        <v>3.0013587805096562</v>
      </c>
      <c r="G30" s="230">
        <v>2.9061549588901849</v>
      </c>
      <c r="H30" s="230">
        <v>2.9250500028730322</v>
      </c>
      <c r="I30" s="230">
        <v>2.0460474683845811</v>
      </c>
      <c r="J30" s="230">
        <v>3.01812926832647</v>
      </c>
      <c r="K30" s="230">
        <v>2.0541851528257649</v>
      </c>
      <c r="L30" s="230">
        <v>3.041786776947363</v>
      </c>
      <c r="M30" s="230">
        <v>1.713288210137172</v>
      </c>
      <c r="N30" s="230">
        <v>1.73057420330613</v>
      </c>
      <c r="O30" s="230">
        <v>1.798671781807391</v>
      </c>
      <c r="P30" s="230">
        <v>1.7698141996333661</v>
      </c>
      <c r="Q30" s="230">
        <v>1.78849884393615</v>
      </c>
      <c r="R30" s="230">
        <v>1.7899226205697989</v>
      </c>
      <c r="S30" s="230">
        <v>2.2266543312535112</v>
      </c>
      <c r="T30" s="230">
        <v>2.0115799009233442</v>
      </c>
      <c r="U30" s="230">
        <v>2.104794475660011</v>
      </c>
      <c r="V30" s="230">
        <v>2.6435205118265919</v>
      </c>
      <c r="W30" s="230">
        <v>2.4312220698418181</v>
      </c>
      <c r="X30" s="230">
        <v>2.6426248989692689</v>
      </c>
      <c r="Y30" s="230">
        <v>3.7507561457374168</v>
      </c>
      <c r="DA30" s="71" t="s">
        <v>3073</v>
      </c>
    </row>
    <row r="31" spans="1:105" ht="12" customHeight="1" x14ac:dyDescent="0.25">
      <c r="A31" s="59" t="s">
        <v>159</v>
      </c>
      <c r="B31" s="230">
        <v>5.5066747075172424</v>
      </c>
      <c r="C31" s="230">
        <v>5.0601379896311958</v>
      </c>
      <c r="D31" s="230">
        <v>4.4707020712649914</v>
      </c>
      <c r="E31" s="230">
        <v>4.9722785048382878</v>
      </c>
      <c r="F31" s="230">
        <v>4.602345255221576</v>
      </c>
      <c r="G31" s="230">
        <v>7.4788721010029802</v>
      </c>
      <c r="H31" s="230">
        <v>7.33324649576564</v>
      </c>
      <c r="I31" s="230">
        <v>7.0159056229274759</v>
      </c>
      <c r="J31" s="230">
        <v>5.9858178008124838</v>
      </c>
      <c r="K31" s="230">
        <v>2.1658353333078</v>
      </c>
      <c r="L31" s="230">
        <v>2.5384323397676218</v>
      </c>
      <c r="M31" s="230">
        <v>4.387457167587038</v>
      </c>
      <c r="N31" s="230">
        <v>4.9580716307505854</v>
      </c>
      <c r="O31" s="230">
        <v>5.3030321374821714</v>
      </c>
      <c r="P31" s="230">
        <v>5.456704993644542</v>
      </c>
      <c r="Q31" s="230">
        <v>3.870528865226901</v>
      </c>
      <c r="R31" s="230">
        <v>3.3775272576553128</v>
      </c>
      <c r="S31" s="230">
        <v>3.8109129323959938</v>
      </c>
      <c r="T31" s="230">
        <v>3.9284007459104808</v>
      </c>
      <c r="U31" s="230">
        <v>4.5536002753019984</v>
      </c>
      <c r="V31" s="230">
        <v>3.487691581777888</v>
      </c>
      <c r="W31" s="230">
        <v>3.1126835493456682</v>
      </c>
      <c r="X31" s="230">
        <v>4.7758186011920323</v>
      </c>
      <c r="Y31" s="230">
        <v>4.4786543903342366</v>
      </c>
      <c r="DA31" s="71" t="s">
        <v>3074</v>
      </c>
    </row>
    <row r="32" spans="1:105" ht="12" customHeight="1" x14ac:dyDescent="0.25">
      <c r="A32" s="59" t="s">
        <v>32</v>
      </c>
      <c r="B32" s="230">
        <v>2.4616755261107039</v>
      </c>
      <c r="C32" s="230">
        <v>3.3711054938548979</v>
      </c>
      <c r="D32" s="230">
        <v>3.3792482648735218</v>
      </c>
      <c r="E32" s="230">
        <v>2.5889914650858299</v>
      </c>
      <c r="F32" s="230">
        <v>2.580749230261147</v>
      </c>
      <c r="G32" s="230">
        <v>2.643962661518604</v>
      </c>
      <c r="H32" s="230">
        <v>1.760392344896399</v>
      </c>
      <c r="I32" s="230">
        <v>1.765746343649123</v>
      </c>
      <c r="J32" s="230">
        <v>2.6046120870806959</v>
      </c>
      <c r="K32" s="230">
        <v>0.88638459733394515</v>
      </c>
      <c r="L32" s="230">
        <v>1.7373326021734361</v>
      </c>
      <c r="M32" s="230">
        <v>1.743111339302398</v>
      </c>
      <c r="N32" s="230">
        <v>0.87375563386864097</v>
      </c>
      <c r="O32" s="230">
        <v>0.87151673917958261</v>
      </c>
      <c r="P32" s="230">
        <v>0.84092399515042715</v>
      </c>
      <c r="Q32" s="230">
        <v>0.82550686573449894</v>
      </c>
      <c r="R32" s="230">
        <v>0.83693246860887982</v>
      </c>
      <c r="S32" s="230">
        <v>0.67452102557334637</v>
      </c>
      <c r="T32" s="230">
        <v>0.16876368500261729</v>
      </c>
      <c r="U32" s="230">
        <v>0.16772283732883511</v>
      </c>
      <c r="V32" s="230">
        <v>0.2537540609890494</v>
      </c>
      <c r="W32" s="230">
        <v>0.16873131511356459</v>
      </c>
      <c r="X32" s="230">
        <v>0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6.9567827960577979</v>
      </c>
      <c r="C33" s="230">
        <v>7.7596589812277186</v>
      </c>
      <c r="D33" s="230">
        <v>10.89515853842228</v>
      </c>
      <c r="E33" s="230">
        <v>11.55630545285103</v>
      </c>
      <c r="F33" s="230">
        <v>12.436628139130921</v>
      </c>
      <c r="G33" s="230">
        <v>14.10198063046402</v>
      </c>
      <c r="H33" s="230">
        <v>15.17251968570981</v>
      </c>
      <c r="I33" s="230">
        <v>17.13289604598814</v>
      </c>
      <c r="J33" s="230">
        <v>17.428317787352871</v>
      </c>
      <c r="K33" s="230">
        <v>11.77467501895789</v>
      </c>
      <c r="L33" s="230">
        <v>13.931838204096801</v>
      </c>
      <c r="M33" s="230">
        <v>16.826789267352069</v>
      </c>
      <c r="N33" s="230">
        <v>17.040896451517149</v>
      </c>
      <c r="O33" s="230">
        <v>14.38762051278602</v>
      </c>
      <c r="P33" s="230">
        <v>13.581964619729799</v>
      </c>
      <c r="Q33" s="230">
        <v>13.943421369729579</v>
      </c>
      <c r="R33" s="230">
        <v>14.18189035259214</v>
      </c>
      <c r="S33" s="230">
        <v>16.608393991880298</v>
      </c>
      <c r="T33" s="230">
        <v>16.714846161133849</v>
      </c>
      <c r="U33" s="230">
        <v>16.573768701613439</v>
      </c>
      <c r="V33" s="230">
        <v>19.817312737996481</v>
      </c>
      <c r="W33" s="230">
        <v>22.353591908213861</v>
      </c>
      <c r="X33" s="230">
        <v>20.521828540306341</v>
      </c>
      <c r="Y33" s="230">
        <v>18.90316902500615</v>
      </c>
      <c r="DA33" s="71" t="s">
        <v>3076</v>
      </c>
    </row>
    <row r="34" spans="1:105" ht="12" customHeight="1" x14ac:dyDescent="0.25">
      <c r="A34" s="60" t="s">
        <v>3077</v>
      </c>
      <c r="B34" s="262">
        <v>0.6893496260704014</v>
      </c>
      <c r="C34" s="262">
        <v>0.76245156885052934</v>
      </c>
      <c r="D34" s="262">
        <v>0.88755448058930198</v>
      </c>
      <c r="E34" s="262">
        <v>1.06168271702203</v>
      </c>
      <c r="F34" s="262">
        <v>1.466132400068354</v>
      </c>
      <c r="G34" s="262">
        <v>1.634604158499634</v>
      </c>
      <c r="H34" s="262">
        <v>1.7869359825528439</v>
      </c>
      <c r="I34" s="262">
        <v>1.8874104242057701</v>
      </c>
      <c r="J34" s="262">
        <v>1.843637214615597</v>
      </c>
      <c r="K34" s="262">
        <v>1.4978353561120501</v>
      </c>
      <c r="L34" s="262">
        <v>1.591402247631799</v>
      </c>
      <c r="M34" s="262">
        <v>1.878462661894194</v>
      </c>
      <c r="N34" s="262">
        <v>2.051967713628263</v>
      </c>
      <c r="O34" s="262">
        <v>2.3085713607180138</v>
      </c>
      <c r="P34" s="262">
        <v>2.524985549937921</v>
      </c>
      <c r="Q34" s="262">
        <v>3.1197030005228719</v>
      </c>
      <c r="R34" s="262">
        <v>3.0570748054235288</v>
      </c>
      <c r="S34" s="262">
        <v>3.0788915830649222</v>
      </c>
      <c r="T34" s="262">
        <v>3.5363979022462759</v>
      </c>
      <c r="U34" s="262">
        <v>3.6009620617448581</v>
      </c>
      <c r="V34" s="262">
        <v>3.5515001985841801</v>
      </c>
      <c r="W34" s="262">
        <v>3.603054662885806</v>
      </c>
      <c r="X34" s="262">
        <v>3.494939105539201</v>
      </c>
      <c r="Y34" s="262">
        <v>2.8986858388134729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1.6074934820424589</v>
      </c>
      <c r="C35" s="261">
        <f t="shared" si="1"/>
        <v>2.0495131489830518</v>
      </c>
      <c r="D35" s="261">
        <f t="shared" si="1"/>
        <v>2.5562245162420254</v>
      </c>
      <c r="E35" s="261">
        <f t="shared" si="1"/>
        <v>3.2522943056468598</v>
      </c>
      <c r="F35" s="261">
        <f t="shared" si="1"/>
        <v>3.531391326756125</v>
      </c>
      <c r="G35" s="261">
        <f t="shared" si="1"/>
        <v>3.7598405824082648</v>
      </c>
      <c r="H35" s="261">
        <f t="shared" si="1"/>
        <v>3.4662634008842286</v>
      </c>
      <c r="I35" s="261">
        <f t="shared" si="1"/>
        <v>3.5579928643318275</v>
      </c>
      <c r="J35" s="261">
        <f t="shared" si="1"/>
        <v>2.7400725367620815</v>
      </c>
      <c r="K35" s="261">
        <f t="shared" si="1"/>
        <v>2.3506440115758465</v>
      </c>
      <c r="L35" s="261">
        <f t="shared" si="1"/>
        <v>2.3859738148899998</v>
      </c>
      <c r="M35" s="261">
        <f t="shared" si="1"/>
        <v>3.795028729301674</v>
      </c>
      <c r="N35" s="261">
        <f t="shared" si="1"/>
        <v>3.7840929711922997</v>
      </c>
      <c r="O35" s="261">
        <f t="shared" si="1"/>
        <v>3.1908676998367667</v>
      </c>
      <c r="P35" s="261">
        <f t="shared" si="1"/>
        <v>3.6108030282025538</v>
      </c>
      <c r="Q35" s="261">
        <f t="shared" si="1"/>
        <v>3.9729871837134039</v>
      </c>
      <c r="R35" s="261">
        <f t="shared" si="1"/>
        <v>3.3110615390134805</v>
      </c>
      <c r="S35" s="261">
        <f t="shared" si="1"/>
        <v>3.40996077351546</v>
      </c>
      <c r="T35" s="261">
        <f t="shared" si="1"/>
        <v>3.3106713626027622</v>
      </c>
      <c r="U35" s="261">
        <f t="shared" si="1"/>
        <v>3.6180897463479362</v>
      </c>
      <c r="V35" s="261">
        <f t="shared" si="1"/>
        <v>3.5613309081705342</v>
      </c>
      <c r="W35" s="261">
        <f t="shared" si="1"/>
        <v>4.1463251457730239</v>
      </c>
      <c r="X35" s="261">
        <f t="shared" si="1"/>
        <v>4.1979412083564647</v>
      </c>
      <c r="Y35" s="261">
        <f t="shared" si="1"/>
        <v>4.0282781049603065</v>
      </c>
      <c r="DA35" s="70"/>
    </row>
    <row r="36" spans="1:105" ht="12" customHeight="1" x14ac:dyDescent="0.25">
      <c r="A36" s="60" t="s">
        <v>3080</v>
      </c>
      <c r="B36" s="262">
        <v>0.1103014602399694</v>
      </c>
      <c r="C36" s="262">
        <v>0.2450010601081134</v>
      </c>
      <c r="D36" s="262">
        <v>0.41296087346547922</v>
      </c>
      <c r="E36" s="262">
        <v>0.42934831691029129</v>
      </c>
      <c r="F36" s="262">
        <v>0.43699643579161951</v>
      </c>
      <c r="G36" s="262">
        <v>0.78691998708943567</v>
      </c>
      <c r="H36" s="262">
        <v>0.65312124713704356</v>
      </c>
      <c r="I36" s="262">
        <v>0.76432758008193802</v>
      </c>
      <c r="J36" s="262">
        <v>0.52169312293558834</v>
      </c>
      <c r="K36" s="262">
        <v>0.33018312041179532</v>
      </c>
      <c r="L36" s="262">
        <v>0.46345479448351801</v>
      </c>
      <c r="M36" s="262">
        <v>1.167651640567297</v>
      </c>
      <c r="N36" s="262">
        <v>1.1334373993417191</v>
      </c>
      <c r="O36" s="262">
        <v>0.81541885048552554</v>
      </c>
      <c r="P36" s="262">
        <v>0.92608670243180147</v>
      </c>
      <c r="Q36" s="262">
        <v>0.84852946581409006</v>
      </c>
      <c r="R36" s="262">
        <v>0.71350681137839034</v>
      </c>
      <c r="S36" s="262">
        <v>0.79100454657868668</v>
      </c>
      <c r="T36" s="262">
        <v>0.78509188500734306</v>
      </c>
      <c r="U36" s="262">
        <v>0.85100882354866769</v>
      </c>
      <c r="V36" s="262">
        <v>0.89076352589706653</v>
      </c>
      <c r="W36" s="262">
        <v>1.173481373633811</v>
      </c>
      <c r="X36" s="262">
        <v>1.0921807883443111</v>
      </c>
      <c r="Y36" s="262">
        <v>1.026205385402656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6.5830597633907917E-2</v>
      </c>
      <c r="F37" s="230">
        <v>0.104899987675637</v>
      </c>
      <c r="G37" s="230">
        <v>9.6389999089653525E-2</v>
      </c>
      <c r="H37" s="230">
        <v>9.8803348359608176E-2</v>
      </c>
      <c r="I37" s="230">
        <v>3.5214386787958588E-2</v>
      </c>
      <c r="J37" s="230">
        <v>3.6257482806927699E-2</v>
      </c>
      <c r="K37" s="230">
        <v>0</v>
      </c>
      <c r="L37" s="230">
        <v>3.6084061379627122E-2</v>
      </c>
      <c r="M37" s="230">
        <v>2.891309637166933E-2</v>
      </c>
      <c r="N37" s="230">
        <v>2.9486120967509959E-2</v>
      </c>
      <c r="O37" s="230">
        <v>3.2461905214644537E-2</v>
      </c>
      <c r="P37" s="230">
        <v>9.3734753166299659E-2</v>
      </c>
      <c r="Q37" s="230">
        <v>6.6058300069086584E-2</v>
      </c>
      <c r="R37" s="230">
        <v>3.4675410031575343E-2</v>
      </c>
      <c r="S37" s="230">
        <v>2.959308868742936E-2</v>
      </c>
      <c r="T37" s="230">
        <v>3.2716454040126831E-2</v>
      </c>
      <c r="U37" s="230">
        <v>3.2003016843248598E-2</v>
      </c>
      <c r="V37" s="230">
        <v>1.220537357109487E-2</v>
      </c>
      <c r="W37" s="230">
        <v>1.1342943875044319E-2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0.13537038705547161</v>
      </c>
      <c r="G38" s="230">
        <v>0.1243884939757092</v>
      </c>
      <c r="H38" s="230">
        <v>0.12750285110779949</v>
      </c>
      <c r="I38" s="230">
        <v>0</v>
      </c>
      <c r="J38" s="230">
        <v>0</v>
      </c>
      <c r="K38" s="230">
        <v>0</v>
      </c>
      <c r="L38" s="230">
        <v>0</v>
      </c>
      <c r="M38" s="230">
        <v>0.10092189080029899</v>
      </c>
      <c r="N38" s="230">
        <v>0.10292204757852561</v>
      </c>
      <c r="O38" s="230">
        <v>0.113309097411377</v>
      </c>
      <c r="P38" s="230">
        <v>0.1132511157539607</v>
      </c>
      <c r="Q38" s="230">
        <v>0.120302218010598</v>
      </c>
      <c r="R38" s="230">
        <v>0.119289418159518</v>
      </c>
      <c r="S38" s="230">
        <v>0.13927823393038369</v>
      </c>
      <c r="T38" s="230">
        <v>0.13654239849806629</v>
      </c>
      <c r="U38" s="230">
        <v>0.1376328276535648</v>
      </c>
      <c r="V38" s="230">
        <v>0.1445672292249669</v>
      </c>
      <c r="W38" s="230">
        <v>0.15502294139825981</v>
      </c>
      <c r="X38" s="230">
        <v>0.14297886789176639</v>
      </c>
      <c r="Y38" s="230">
        <v>0.13420599535080319</v>
      </c>
      <c r="DA38" s="71" t="s">
        <v>3083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0.226860123822541</v>
      </c>
      <c r="H39" s="230">
        <v>0.23343604034450899</v>
      </c>
      <c r="I39" s="230">
        <v>0.33982142507499979</v>
      </c>
      <c r="J39" s="230">
        <v>0.11701902337964611</v>
      </c>
      <c r="K39" s="230">
        <v>0</v>
      </c>
      <c r="L39" s="230">
        <v>0</v>
      </c>
      <c r="M39" s="230">
        <v>9.2335761333411356E-2</v>
      </c>
      <c r="N39" s="230">
        <v>9.4394289353517166E-2</v>
      </c>
      <c r="O39" s="230">
        <v>0.20915815355084871</v>
      </c>
      <c r="P39" s="230">
        <v>0.20896418625742971</v>
      </c>
      <c r="Q39" s="230">
        <v>0.1123424201704044</v>
      </c>
      <c r="R39" s="230">
        <v>0.1114902670902619</v>
      </c>
      <c r="S39" s="230">
        <v>0.1083287112610998</v>
      </c>
      <c r="T39" s="230">
        <v>0.10637200983070259</v>
      </c>
      <c r="U39" s="230">
        <v>0.13934286738809781</v>
      </c>
      <c r="V39" s="230">
        <v>0.15589569474034909</v>
      </c>
      <c r="W39" s="230">
        <v>0.12536090696059191</v>
      </c>
      <c r="X39" s="230">
        <v>9.2298148546991324E-2</v>
      </c>
      <c r="Y39" s="230">
        <v>0.1044192122634189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0.1103014602399694</v>
      </c>
      <c r="C41" s="230">
        <v>0.2450010601081134</v>
      </c>
      <c r="D41" s="230">
        <v>0.41296087346547922</v>
      </c>
      <c r="E41" s="230">
        <v>0.36351771927638338</v>
      </c>
      <c r="F41" s="230">
        <v>0.19672606106051099</v>
      </c>
      <c r="G41" s="230">
        <v>0.3392813702015321</v>
      </c>
      <c r="H41" s="230">
        <v>0.193379007325127</v>
      </c>
      <c r="I41" s="230">
        <v>0.38929176821897948</v>
      </c>
      <c r="J41" s="230">
        <v>0.36841661674901438</v>
      </c>
      <c r="K41" s="230">
        <v>0.33018312041179532</v>
      </c>
      <c r="L41" s="230">
        <v>0.42737073310389079</v>
      </c>
      <c r="M41" s="230">
        <v>0.94548089206191732</v>
      </c>
      <c r="N41" s="230">
        <v>0.90663494144216661</v>
      </c>
      <c r="O41" s="230">
        <v>0.46048969430865522</v>
      </c>
      <c r="P41" s="230">
        <v>0.51013664725411145</v>
      </c>
      <c r="Q41" s="230">
        <v>0.54982652756400119</v>
      </c>
      <c r="R41" s="230">
        <v>0.44805171609703509</v>
      </c>
      <c r="S41" s="230">
        <v>0.5138045126997739</v>
      </c>
      <c r="T41" s="230">
        <v>0.50946102263844728</v>
      </c>
      <c r="U41" s="230">
        <v>0.54203011166375648</v>
      </c>
      <c r="V41" s="230">
        <v>0.57809522836065563</v>
      </c>
      <c r="W41" s="230">
        <v>0.88175458139991536</v>
      </c>
      <c r="X41" s="230">
        <v>0.85690377190555345</v>
      </c>
      <c r="Y41" s="230">
        <v>0.78758017778843448</v>
      </c>
      <c r="DA41" s="71" t="s">
        <v>3086</v>
      </c>
    </row>
    <row r="42" spans="1:105" ht="12" customHeight="1" x14ac:dyDescent="0.25">
      <c r="A42" s="60" t="s">
        <v>3087</v>
      </c>
      <c r="B42" s="262">
        <v>1.425795096245198</v>
      </c>
      <c r="C42" s="262">
        <v>1.725543890672562</v>
      </c>
      <c r="D42" s="262">
        <v>2.0513383572869399</v>
      </c>
      <c r="E42" s="262">
        <v>2.7129859930450011</v>
      </c>
      <c r="F42" s="262">
        <v>2.9425454638145689</v>
      </c>
      <c r="G42" s="262">
        <v>2.8036223074742241</v>
      </c>
      <c r="H42" s="262">
        <v>2.6280666412684979</v>
      </c>
      <c r="I42" s="262">
        <v>2.598183490314292</v>
      </c>
      <c r="J42" s="262">
        <v>2.0274312737413061</v>
      </c>
      <c r="K42" s="262">
        <v>1.865327943566732</v>
      </c>
      <c r="L42" s="262">
        <v>1.7576952161874739</v>
      </c>
      <c r="M42" s="262">
        <v>2.432822027323907</v>
      </c>
      <c r="N42" s="262">
        <v>2.4381303443676532</v>
      </c>
      <c r="O42" s="262">
        <v>2.13634681556259</v>
      </c>
      <c r="P42" s="262">
        <v>2.423199965241468</v>
      </c>
      <c r="Q42" s="262">
        <v>2.8013456214165879</v>
      </c>
      <c r="R42" s="262">
        <v>2.2809291227876529</v>
      </c>
      <c r="S42" s="262">
        <v>2.300071027262192</v>
      </c>
      <c r="T42" s="262">
        <v>2.159309694862769</v>
      </c>
      <c r="U42" s="262">
        <v>2.3941241378328368</v>
      </c>
      <c r="V42" s="262">
        <v>2.3027334331343918</v>
      </c>
      <c r="W42" s="262">
        <v>2.599670253483183</v>
      </c>
      <c r="X42" s="262">
        <v>2.743784584081308</v>
      </c>
      <c r="Y42" s="262">
        <v>2.701851686251969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3.4624062526935119E-3</v>
      </c>
      <c r="F43" s="229">
        <v>4.866707592007866E-3</v>
      </c>
      <c r="G43" s="229">
        <v>1.52216543167672E-2</v>
      </c>
      <c r="H43" s="229">
        <v>1.228509303492565E-2</v>
      </c>
      <c r="I43" s="229">
        <v>6.0950659529859733E-3</v>
      </c>
      <c r="J43" s="229">
        <v>4.8258276219144396E-3</v>
      </c>
      <c r="K43" s="229">
        <v>0</v>
      </c>
      <c r="L43" s="229">
        <v>5.0368466642115896E-3</v>
      </c>
      <c r="M43" s="229">
        <v>1.3762470667231311E-2</v>
      </c>
      <c r="N43" s="229">
        <v>1.3065214835845881E-2</v>
      </c>
      <c r="O43" s="229">
        <v>9.4442831455167405E-3</v>
      </c>
      <c r="P43" s="229">
        <v>2.7343014858023981E-2</v>
      </c>
      <c r="Q43" s="229">
        <v>1.2075797724632289E-2</v>
      </c>
      <c r="R43" s="229">
        <v>6.7508924034617047E-3</v>
      </c>
      <c r="S43" s="229">
        <v>6.9595017976657866E-3</v>
      </c>
      <c r="T43" s="229">
        <v>8.6045656662301715E-3</v>
      </c>
      <c r="U43" s="229">
        <v>8.0417221702769794E-3</v>
      </c>
      <c r="V43" s="229">
        <v>3.644907842661933E-3</v>
      </c>
      <c r="W43" s="229">
        <v>4.6943115492124668E-3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6.2803447837669734E-3</v>
      </c>
      <c r="G45" s="229">
        <v>1.9643102750944628E-2</v>
      </c>
      <c r="H45" s="229">
        <v>1.5853555715303509E-2</v>
      </c>
      <c r="I45" s="229">
        <v>0</v>
      </c>
      <c r="J45" s="229">
        <v>0</v>
      </c>
      <c r="K45" s="229">
        <v>0</v>
      </c>
      <c r="L45" s="229">
        <v>0</v>
      </c>
      <c r="M45" s="229">
        <v>4.8038250347395957E-2</v>
      </c>
      <c r="N45" s="229">
        <v>4.5604461313859417E-2</v>
      </c>
      <c r="O45" s="229">
        <v>3.2965508088330507E-2</v>
      </c>
      <c r="P45" s="229">
        <v>3.3036060118006118E-2</v>
      </c>
      <c r="Q45" s="229">
        <v>2.1991865503672572E-2</v>
      </c>
      <c r="R45" s="229">
        <v>2.3224239486516331E-2</v>
      </c>
      <c r="S45" s="229">
        <v>3.2754510002396812E-2</v>
      </c>
      <c r="T45" s="229">
        <v>3.5911227807884548E-2</v>
      </c>
      <c r="U45" s="229">
        <v>3.4584394556323707E-2</v>
      </c>
      <c r="V45" s="229">
        <v>4.3172314597718559E-2</v>
      </c>
      <c r="W45" s="229">
        <v>6.4156712068355812E-2</v>
      </c>
      <c r="X45" s="229">
        <v>4.5343523502383472E-2</v>
      </c>
      <c r="Y45" s="229">
        <v>3.8661414160011683E-2</v>
      </c>
      <c r="DA45" s="73" t="s">
        <v>3091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3.5825152149590443E-2</v>
      </c>
      <c r="H46" s="229">
        <v>2.9025164844608951E-2</v>
      </c>
      <c r="I46" s="229">
        <v>5.8817835180309162E-2</v>
      </c>
      <c r="J46" s="229">
        <v>1.557509213538256E-2</v>
      </c>
      <c r="K46" s="229">
        <v>0</v>
      </c>
      <c r="L46" s="229">
        <v>0</v>
      </c>
      <c r="M46" s="229">
        <v>4.3951301187261108E-2</v>
      </c>
      <c r="N46" s="229">
        <v>4.1825836332952143E-2</v>
      </c>
      <c r="O46" s="229">
        <v>6.085129049777839E-2</v>
      </c>
      <c r="P46" s="229">
        <v>6.0956162539787168E-2</v>
      </c>
      <c r="Q46" s="229">
        <v>2.053677343278041E-2</v>
      </c>
      <c r="R46" s="229">
        <v>2.1705836974218799E-2</v>
      </c>
      <c r="S46" s="229">
        <v>2.5476011264775208E-2</v>
      </c>
      <c r="T46" s="229">
        <v>2.79762880938919E-2</v>
      </c>
      <c r="U46" s="229">
        <v>3.5014093559783438E-2</v>
      </c>
      <c r="V46" s="229">
        <v>4.6555350156755368E-2</v>
      </c>
      <c r="W46" s="229">
        <v>5.1880989613250307E-2</v>
      </c>
      <c r="X46" s="229">
        <v>2.927092184724164E-2</v>
      </c>
      <c r="Y46" s="229">
        <v>3.0080581728303909E-2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1.6190971126728591E-2</v>
      </c>
      <c r="T48" s="229">
        <v>6.4763884506077771E-2</v>
      </c>
      <c r="U48" s="229">
        <v>1.6177721559258111E-2</v>
      </c>
      <c r="V48" s="229">
        <v>1.616447199205286E-2</v>
      </c>
      <c r="W48" s="229">
        <v>1.6164471992254601E-2</v>
      </c>
      <c r="X48" s="229">
        <v>1.6177721559410989E-2</v>
      </c>
      <c r="Y48" s="229">
        <v>3.2355443118460933E-2</v>
      </c>
      <c r="DA48" s="73" t="s">
        <v>3094</v>
      </c>
    </row>
    <row r="49" spans="1:105" ht="12" customHeight="1" x14ac:dyDescent="0.25">
      <c r="A49" s="64" t="s">
        <v>35</v>
      </c>
      <c r="B49" s="229">
        <v>1.466621740062408E-3</v>
      </c>
      <c r="C49" s="229">
        <v>1.046691338908862E-2</v>
      </c>
      <c r="D49" s="229">
        <v>3.4462738089677231E-2</v>
      </c>
      <c r="E49" s="229">
        <v>1.911946829325355E-2</v>
      </c>
      <c r="F49" s="229">
        <v>9.1268668006845612E-3</v>
      </c>
      <c r="G49" s="229">
        <v>5.3578418737439182E-2</v>
      </c>
      <c r="H49" s="229">
        <v>2.4044520104158289E-2</v>
      </c>
      <c r="I49" s="229">
        <v>6.7380386787270791E-2</v>
      </c>
      <c r="J49" s="229">
        <v>4.9035811309547248E-2</v>
      </c>
      <c r="K49" s="229">
        <v>2.1438673685402591E-2</v>
      </c>
      <c r="L49" s="229">
        <v>5.9655170984476313E-2</v>
      </c>
      <c r="M49" s="229">
        <v>0.4500435676678291</v>
      </c>
      <c r="N49" s="229">
        <v>0.40172731776684312</v>
      </c>
      <c r="O49" s="229">
        <v>0.1339722677978071</v>
      </c>
      <c r="P49" s="229">
        <v>0.1488100566152305</v>
      </c>
      <c r="Q49" s="229">
        <v>0.1005111231072533</v>
      </c>
      <c r="R49" s="229">
        <v>8.7230372295615977E-2</v>
      </c>
      <c r="S49" s="229">
        <v>0.12083305894669311</v>
      </c>
      <c r="T49" s="229">
        <v>0.1339904018418587</v>
      </c>
      <c r="U49" s="229">
        <v>0.13620139586445551</v>
      </c>
      <c r="V49" s="229">
        <v>0.17263738953859639</v>
      </c>
      <c r="W49" s="229">
        <v>0.36491679414401162</v>
      </c>
      <c r="X49" s="229">
        <v>0.27175369964527479</v>
      </c>
      <c r="Y49" s="229">
        <v>0.22688228911162481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1.093089294387662</v>
      </c>
      <c r="C51" s="229">
        <v>1.4169617151710681</v>
      </c>
      <c r="D51" s="229">
        <v>1.7739713036138161</v>
      </c>
      <c r="E51" s="229">
        <v>2.473256961566578</v>
      </c>
      <c r="F51" s="229">
        <v>2.668317090004916</v>
      </c>
      <c r="G51" s="229">
        <v>2.3849220970690972</v>
      </c>
      <c r="H51" s="229">
        <v>2.234022776256626</v>
      </c>
      <c r="I51" s="229">
        <v>2.068403186194729</v>
      </c>
      <c r="J51" s="229">
        <v>1.6525125211563569</v>
      </c>
      <c r="K51" s="229">
        <v>1.582581305431682</v>
      </c>
      <c r="L51" s="229">
        <v>1.4316952340880831</v>
      </c>
      <c r="M51" s="229">
        <v>1.6120350933226431</v>
      </c>
      <c r="N51" s="229">
        <v>1.538420497921257</v>
      </c>
      <c r="O51" s="229">
        <v>1.5126633393096369</v>
      </c>
      <c r="P51" s="229">
        <v>1.55314076711942</v>
      </c>
      <c r="Q51" s="229">
        <v>2.289233722832043</v>
      </c>
      <c r="R51" s="229">
        <v>1.6930031985553149</v>
      </c>
      <c r="S51" s="229">
        <v>1.843902519470898</v>
      </c>
      <c r="T51" s="229">
        <v>1.575227795630745</v>
      </c>
      <c r="U51" s="229">
        <v>1.910150355473845</v>
      </c>
      <c r="V51" s="229">
        <v>1.78500819320766</v>
      </c>
      <c r="W51" s="229">
        <v>1.777654683430183</v>
      </c>
      <c r="X51" s="229">
        <v>2.0831234553756879</v>
      </c>
      <c r="Y51" s="229">
        <v>2.116247373368886</v>
      </c>
      <c r="DA51" s="73" t="s">
        <v>3097</v>
      </c>
    </row>
    <row r="52" spans="1:105" ht="12" customHeight="1" x14ac:dyDescent="0.25">
      <c r="A52" s="64" t="s">
        <v>39</v>
      </c>
      <c r="B52" s="229">
        <v>0.33123918011747322</v>
      </c>
      <c r="C52" s="229">
        <v>0.29811526211240502</v>
      </c>
      <c r="D52" s="229">
        <v>0.24290431558344669</v>
      </c>
      <c r="E52" s="229">
        <v>0.21714715693247669</v>
      </c>
      <c r="F52" s="229">
        <v>0.2539544546331936</v>
      </c>
      <c r="G52" s="229">
        <v>0.29443188245038587</v>
      </c>
      <c r="H52" s="229">
        <v>0.31283553131287523</v>
      </c>
      <c r="I52" s="229">
        <v>0.39748701619899818</v>
      </c>
      <c r="J52" s="229">
        <v>0.305482021518104</v>
      </c>
      <c r="K52" s="229">
        <v>0.26130796444964721</v>
      </c>
      <c r="L52" s="229">
        <v>0.26130796445070298</v>
      </c>
      <c r="M52" s="229">
        <v>0.26499134413154651</v>
      </c>
      <c r="N52" s="229">
        <v>0.39748701619689519</v>
      </c>
      <c r="O52" s="229">
        <v>0.38645012672352058</v>
      </c>
      <c r="P52" s="229">
        <v>0.59991390399100053</v>
      </c>
      <c r="Q52" s="229">
        <v>0.35699633881620663</v>
      </c>
      <c r="R52" s="229">
        <v>0.4490145830725249</v>
      </c>
      <c r="S52" s="229">
        <v>0.25395445465303351</v>
      </c>
      <c r="T52" s="229">
        <v>0.31283553131608072</v>
      </c>
      <c r="U52" s="229">
        <v>0.2539544546488946</v>
      </c>
      <c r="V52" s="229">
        <v>0.2355508057989473</v>
      </c>
      <c r="W52" s="229">
        <v>0.3202022906859156</v>
      </c>
      <c r="X52" s="229">
        <v>0.29811526215130829</v>
      </c>
      <c r="Y52" s="229">
        <v>0.25762458476468242</v>
      </c>
      <c r="DA52" s="73" t="s">
        <v>3098</v>
      </c>
    </row>
    <row r="53" spans="1:105" ht="12" customHeight="1" x14ac:dyDescent="0.25">
      <c r="A53" s="60" t="s">
        <v>3099</v>
      </c>
      <c r="B53" s="262">
        <v>7.1396925557291588E-2</v>
      </c>
      <c r="C53" s="262">
        <v>7.8968198202376272E-2</v>
      </c>
      <c r="D53" s="262">
        <v>9.1925285489606282E-2</v>
      </c>
      <c r="E53" s="262">
        <v>0.10995999569156741</v>
      </c>
      <c r="F53" s="262">
        <v>0.1518494271499366</v>
      </c>
      <c r="G53" s="262">
        <v>0.16929828784460499</v>
      </c>
      <c r="H53" s="262">
        <v>0.18507551247868739</v>
      </c>
      <c r="I53" s="262">
        <v>0.19548179393559759</v>
      </c>
      <c r="J53" s="262">
        <v>0.1909481400851869</v>
      </c>
      <c r="K53" s="262">
        <v>0.15513294759731949</v>
      </c>
      <c r="L53" s="262">
        <v>0.1648238042190078</v>
      </c>
      <c r="M53" s="262">
        <v>0.1945550614104701</v>
      </c>
      <c r="N53" s="262">
        <v>0.21252522748292729</v>
      </c>
      <c r="O53" s="262">
        <v>0.23910203378865141</v>
      </c>
      <c r="P53" s="262">
        <v>0.26151636052928467</v>
      </c>
      <c r="Q53" s="262">
        <v>0.32311209648272599</v>
      </c>
      <c r="R53" s="262">
        <v>0.31662560484743701</v>
      </c>
      <c r="S53" s="262">
        <v>0.31888519967458118</v>
      </c>
      <c r="T53" s="262">
        <v>0.3662697827326501</v>
      </c>
      <c r="U53" s="262">
        <v>0.37295678496643181</v>
      </c>
      <c r="V53" s="262">
        <v>0.3678339491390758</v>
      </c>
      <c r="W53" s="262">
        <v>0.37317351865602999</v>
      </c>
      <c r="X53" s="262">
        <v>0.36197583593084581</v>
      </c>
      <c r="Y53" s="262">
        <v>0.30022103330568117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0.60798431882382298</v>
      </c>
      <c r="C54" s="261">
        <f t="shared" si="2"/>
        <v>0.73135068365699762</v>
      </c>
      <c r="D54" s="261">
        <f t="shared" si="2"/>
        <v>0.90412276732907215</v>
      </c>
      <c r="E54" s="261">
        <f t="shared" si="2"/>
        <v>1.0751785162584127</v>
      </c>
      <c r="F54" s="261">
        <f t="shared" si="2"/>
        <v>1.3602977237765028</v>
      </c>
      <c r="G54" s="261">
        <f t="shared" si="2"/>
        <v>1.5938677619754777</v>
      </c>
      <c r="H54" s="261">
        <f t="shared" si="2"/>
        <v>1.6264921157128032</v>
      </c>
      <c r="I54" s="261">
        <f t="shared" si="2"/>
        <v>1.7401343213454084</v>
      </c>
      <c r="J54" s="261">
        <f t="shared" si="2"/>
        <v>1.577851841862846</v>
      </c>
      <c r="K54" s="261">
        <f t="shared" si="2"/>
        <v>1.2634170613814324</v>
      </c>
      <c r="L54" s="261">
        <f t="shared" si="2"/>
        <v>1.3688321229262381</v>
      </c>
      <c r="M54" s="261">
        <f t="shared" si="2"/>
        <v>1.8817271099696815</v>
      </c>
      <c r="N54" s="261">
        <f t="shared" si="2"/>
        <v>1.9840662315148161</v>
      </c>
      <c r="O54" s="261">
        <f t="shared" si="2"/>
        <v>2.0059991725382997</v>
      </c>
      <c r="P54" s="261">
        <f t="shared" si="2"/>
        <v>2.2133142554031071</v>
      </c>
      <c r="Q54" s="261">
        <f t="shared" si="2"/>
        <v>2.60863908108503</v>
      </c>
      <c r="R54" s="261">
        <f t="shared" si="2"/>
        <v>2.4758715347710401</v>
      </c>
      <c r="S54" s="261">
        <f t="shared" si="2"/>
        <v>2.5218939921075521</v>
      </c>
      <c r="T54" s="261">
        <f t="shared" si="2"/>
        <v>2.8130168737197367</v>
      </c>
      <c r="U54" s="261">
        <f t="shared" si="2"/>
        <v>2.8986718155274964</v>
      </c>
      <c r="V54" s="261">
        <f t="shared" si="2"/>
        <v>2.8744838673600119</v>
      </c>
      <c r="W54" s="261">
        <f t="shared" si="2"/>
        <v>3.0415272113606875</v>
      </c>
      <c r="X54" s="261">
        <f t="shared" si="2"/>
        <v>2.9495069466187509</v>
      </c>
      <c r="Y54" s="261">
        <f t="shared" si="2"/>
        <v>2.5245425172302864</v>
      </c>
      <c r="DA54" s="70"/>
    </row>
    <row r="55" spans="1:105" ht="12" customHeight="1" x14ac:dyDescent="0.25">
      <c r="A55" s="60" t="s">
        <v>3102</v>
      </c>
      <c r="B55" s="262">
        <v>4.27893595758502E-2</v>
      </c>
      <c r="C55" s="262">
        <v>9.5043514697112932E-2</v>
      </c>
      <c r="D55" s="262">
        <v>0.16020033884436691</v>
      </c>
      <c r="E55" s="262">
        <v>0.16580605538685461</v>
      </c>
      <c r="F55" s="262">
        <v>0.16498418433976289</v>
      </c>
      <c r="G55" s="262">
        <v>0.29709273906186329</v>
      </c>
      <c r="H55" s="262">
        <v>0.24173318805813701</v>
      </c>
      <c r="I55" s="262">
        <v>0.29087991959062631</v>
      </c>
      <c r="J55" s="262">
        <v>0.20061596354283431</v>
      </c>
      <c r="K55" s="262">
        <v>0.12808827947009299</v>
      </c>
      <c r="L55" s="262">
        <v>0.17944595170182009</v>
      </c>
      <c r="M55" s="262">
        <v>0.45085756670449151</v>
      </c>
      <c r="N55" s="262">
        <v>0.43754038921107669</v>
      </c>
      <c r="O55" s="262">
        <v>0.31171991013992068</v>
      </c>
      <c r="P55" s="262">
        <v>0.35369271054821178</v>
      </c>
      <c r="Q55" s="262">
        <v>0.32550539983846172</v>
      </c>
      <c r="R55" s="262">
        <v>0.27349446121379989</v>
      </c>
      <c r="S55" s="262">
        <v>0.30358420154803589</v>
      </c>
      <c r="T55" s="262">
        <v>0.30138236541971047</v>
      </c>
      <c r="U55" s="262">
        <v>0.32648196803750518</v>
      </c>
      <c r="V55" s="262">
        <v>0.34202661866479428</v>
      </c>
      <c r="W55" s="262">
        <v>0.45248299426403049</v>
      </c>
      <c r="X55" s="262">
        <v>0.42143989228501499</v>
      </c>
      <c r="Y55" s="262">
        <v>0.39571281624761978</v>
      </c>
      <c r="DA55" s="72" t="s">
        <v>3103</v>
      </c>
    </row>
    <row r="56" spans="1:105" ht="12" customHeight="1" x14ac:dyDescent="0.25">
      <c r="A56" s="60" t="s">
        <v>3104</v>
      </c>
      <c r="B56" s="262">
        <v>0.1072698505012061</v>
      </c>
      <c r="C56" s="262">
        <v>0.12982148393774751</v>
      </c>
      <c r="D56" s="262">
        <v>0.15433266637895479</v>
      </c>
      <c r="E56" s="262">
        <v>0.20411179884978059</v>
      </c>
      <c r="F56" s="262">
        <v>0.22138273081990489</v>
      </c>
      <c r="G56" s="262">
        <v>0.21093083191028639</v>
      </c>
      <c r="H56" s="262">
        <v>0.19772288210170519</v>
      </c>
      <c r="I56" s="262">
        <v>0.19547461996094989</v>
      </c>
      <c r="J56" s="262">
        <v>0.1525340143253647</v>
      </c>
      <c r="K56" s="262">
        <v>0.1403381524940488</v>
      </c>
      <c r="L56" s="262">
        <v>0.13224039244043689</v>
      </c>
      <c r="M56" s="262">
        <v>0.18303363214976101</v>
      </c>
      <c r="N56" s="262">
        <v>0.18343300396496451</v>
      </c>
      <c r="O56" s="262">
        <v>0.16072828706427009</v>
      </c>
      <c r="P56" s="262">
        <v>0.18230971525327661</v>
      </c>
      <c r="Q56" s="262">
        <v>0.21075954518494711</v>
      </c>
      <c r="R56" s="262">
        <v>0.1716059528116102</v>
      </c>
      <c r="S56" s="262">
        <v>0.1730460960949611</v>
      </c>
      <c r="T56" s="262">
        <v>0.16245590180785721</v>
      </c>
      <c r="U56" s="262">
        <v>0.1801221921880504</v>
      </c>
      <c r="V56" s="262">
        <v>0.1732464024928696</v>
      </c>
      <c r="W56" s="262">
        <v>0.19558647675108601</v>
      </c>
      <c r="X56" s="262">
        <v>0.20642893422555289</v>
      </c>
      <c r="Y56" s="262">
        <v>0.2032741080565745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2.6049451430922959E-4</v>
      </c>
      <c r="F57" s="229">
        <v>3.6614727964949452E-4</v>
      </c>
      <c r="G57" s="229">
        <v>1.145202832609444E-3</v>
      </c>
      <c r="H57" s="229">
        <v>9.2427032237685149E-4</v>
      </c>
      <c r="I57" s="229">
        <v>4.5856295571054351E-4</v>
      </c>
      <c r="J57" s="229">
        <v>3.6307167061425263E-4</v>
      </c>
      <c r="K57" s="229">
        <v>0</v>
      </c>
      <c r="L57" s="229">
        <v>3.7894771141403822E-4</v>
      </c>
      <c r="M57" s="229">
        <v>1.035420990638093E-3</v>
      </c>
      <c r="N57" s="229">
        <v>9.8296287166238549E-4</v>
      </c>
      <c r="O57" s="229">
        <v>7.1054167865956656E-4</v>
      </c>
      <c r="P57" s="229">
        <v>2.057154722860739E-3</v>
      </c>
      <c r="Q57" s="229">
        <v>9.0852396674349521E-4</v>
      </c>
      <c r="R57" s="229">
        <v>5.0790413066796516E-4</v>
      </c>
      <c r="S57" s="229">
        <v>5.235988813290873E-4</v>
      </c>
      <c r="T57" s="229">
        <v>6.4736544197342987E-4</v>
      </c>
      <c r="U57" s="229">
        <v>6.0501984980140258E-4</v>
      </c>
      <c r="V57" s="229">
        <v>2.7422504145418932E-4</v>
      </c>
      <c r="W57" s="229">
        <v>3.5317704445485661E-4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4.7250242887275022E-4</v>
      </c>
      <c r="G59" s="229">
        <v>1.4778509906666799E-3</v>
      </c>
      <c r="H59" s="229">
        <v>1.192744003659197E-3</v>
      </c>
      <c r="I59" s="229">
        <v>0</v>
      </c>
      <c r="J59" s="229">
        <v>0</v>
      </c>
      <c r="K59" s="229">
        <v>0</v>
      </c>
      <c r="L59" s="229">
        <v>0</v>
      </c>
      <c r="M59" s="229">
        <v>3.614163035540761E-3</v>
      </c>
      <c r="N59" s="229">
        <v>3.4310566505724961E-3</v>
      </c>
      <c r="O59" s="229">
        <v>2.4801636179308212E-3</v>
      </c>
      <c r="P59" s="229">
        <v>2.485471607624285E-3</v>
      </c>
      <c r="Q59" s="229">
        <v>1.6545604140694101E-3</v>
      </c>
      <c r="R59" s="229">
        <v>1.747278205882107E-3</v>
      </c>
      <c r="S59" s="229">
        <v>2.4642891537853392E-3</v>
      </c>
      <c r="T59" s="229">
        <v>2.7017851642295592E-3</v>
      </c>
      <c r="U59" s="229">
        <v>2.6019607189710619E-3</v>
      </c>
      <c r="V59" s="229">
        <v>3.2480738255336841E-3</v>
      </c>
      <c r="W59" s="229">
        <v>4.8268372716004379E-3</v>
      </c>
      <c r="X59" s="229">
        <v>3.4114249656965619E-3</v>
      </c>
      <c r="Y59" s="229">
        <v>2.9086957361764269E-3</v>
      </c>
      <c r="DA59" s="73" t="s">
        <v>3108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2.6953092526337619E-3</v>
      </c>
      <c r="H60" s="229">
        <v>2.1837114616633691E-3</v>
      </c>
      <c r="I60" s="229">
        <v>4.4251662831580546E-3</v>
      </c>
      <c r="J60" s="229">
        <v>1.171793765671416E-3</v>
      </c>
      <c r="K60" s="229">
        <v>0</v>
      </c>
      <c r="L60" s="229">
        <v>0</v>
      </c>
      <c r="M60" s="229">
        <v>3.306680967066667E-3</v>
      </c>
      <c r="N60" s="229">
        <v>3.1467713855512581E-3</v>
      </c>
      <c r="O60" s="229">
        <v>4.5781535170742356E-3</v>
      </c>
      <c r="P60" s="229">
        <v>4.5860435766611031E-3</v>
      </c>
      <c r="Q60" s="229">
        <v>1.5450864024662381E-3</v>
      </c>
      <c r="R60" s="229">
        <v>1.6330410262735151E-3</v>
      </c>
      <c r="S60" s="229">
        <v>1.9166905026790121E-3</v>
      </c>
      <c r="T60" s="229">
        <v>2.104799104242651E-3</v>
      </c>
      <c r="U60" s="229">
        <v>2.6342891706420128E-3</v>
      </c>
      <c r="V60" s="229">
        <v>3.5025968769972701E-3</v>
      </c>
      <c r="W60" s="229">
        <v>3.903271945824475E-3</v>
      </c>
      <c r="X60" s="229">
        <v>2.2022010167203751E-3</v>
      </c>
      <c r="Y60" s="229">
        <v>2.2631158667062502E-3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1.2181294891582639E-3</v>
      </c>
      <c r="T62" s="229">
        <v>4.8725179565701146E-3</v>
      </c>
      <c r="U62" s="229">
        <v>1.2171326564959081E-3</v>
      </c>
      <c r="V62" s="229">
        <v>1.216135823853507E-3</v>
      </c>
      <c r="W62" s="229">
        <v>1.216135823868685E-3</v>
      </c>
      <c r="X62" s="229">
        <v>1.21713265650741E-3</v>
      </c>
      <c r="Y62" s="229">
        <v>2.4342653129876559E-3</v>
      </c>
      <c r="DA62" s="73" t="s">
        <v>3111</v>
      </c>
    </row>
    <row r="63" spans="1:105" ht="12" customHeight="1" x14ac:dyDescent="0.25">
      <c r="A63" s="64" t="s">
        <v>35</v>
      </c>
      <c r="B63" s="229">
        <v>1.103414475282062E-4</v>
      </c>
      <c r="C63" s="229">
        <v>7.8747937723550683E-4</v>
      </c>
      <c r="D63" s="229">
        <v>2.5928078813550279E-3</v>
      </c>
      <c r="E63" s="229">
        <v>1.438455294790236E-3</v>
      </c>
      <c r="F63" s="229">
        <v>6.8666082512987292E-4</v>
      </c>
      <c r="G63" s="229">
        <v>4.030978212221128E-3</v>
      </c>
      <c r="H63" s="229">
        <v>1.8089921081498391E-3</v>
      </c>
      <c r="I63" s="229">
        <v>5.0693707927727243E-3</v>
      </c>
      <c r="J63" s="229">
        <v>3.689214643978477E-3</v>
      </c>
      <c r="K63" s="229">
        <v>1.61294096692684E-3</v>
      </c>
      <c r="L63" s="229">
        <v>4.4881633342552718E-3</v>
      </c>
      <c r="M63" s="229">
        <v>3.3859077191310032E-2</v>
      </c>
      <c r="N63" s="229">
        <v>3.0223998828853391E-2</v>
      </c>
      <c r="O63" s="229">
        <v>1.0079418266919649E-2</v>
      </c>
      <c r="P63" s="229">
        <v>1.119574093656907E-2</v>
      </c>
      <c r="Q63" s="229">
        <v>7.5619653748403726E-3</v>
      </c>
      <c r="R63" s="229">
        <v>6.56278663039117E-3</v>
      </c>
      <c r="S63" s="229">
        <v>9.0908884474001084E-3</v>
      </c>
      <c r="T63" s="229">
        <v>1.008078258371351E-2</v>
      </c>
      <c r="U63" s="229">
        <v>1.024712696158912E-2</v>
      </c>
      <c r="V63" s="229">
        <v>1.298839294334268E-2</v>
      </c>
      <c r="W63" s="229">
        <v>2.7454555045317491E-2</v>
      </c>
      <c r="X63" s="229">
        <v>2.0445419409048891E-2</v>
      </c>
      <c r="Y63" s="229">
        <v>1.7069513914354208E-2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8.2238692994683005E-2</v>
      </c>
      <c r="C65" s="229">
        <v>0.1066052701069142</v>
      </c>
      <c r="D65" s="229">
        <v>0.1334649256637355</v>
      </c>
      <c r="E65" s="229">
        <v>0.18607575886394309</v>
      </c>
      <c r="F65" s="229">
        <v>0.200751129028583</v>
      </c>
      <c r="G65" s="229">
        <v>0.1794298756415621</v>
      </c>
      <c r="H65" s="229">
        <v>0.16807694868388409</v>
      </c>
      <c r="I65" s="229">
        <v>0.15561654065414879</v>
      </c>
      <c r="J65" s="229">
        <v>0.1243269608393498</v>
      </c>
      <c r="K65" s="229">
        <v>0.11906567815159989</v>
      </c>
      <c r="L65" s="229">
        <v>0.1077137480191661</v>
      </c>
      <c r="M65" s="229">
        <v>0.1212816371151831</v>
      </c>
      <c r="N65" s="229">
        <v>0.11574323495332341</v>
      </c>
      <c r="O65" s="229">
        <v>0.11380539229915761</v>
      </c>
      <c r="P65" s="229">
        <v>0.11685071602152371</v>
      </c>
      <c r="Q65" s="229">
        <v>0.17223075030711299</v>
      </c>
      <c r="R65" s="229">
        <v>0.12737328139601109</v>
      </c>
      <c r="S65" s="229">
        <v>0.13872620836144689</v>
      </c>
      <c r="T65" s="229">
        <v>0.118512436034915</v>
      </c>
      <c r="U65" s="229">
        <v>0.14371037157169991</v>
      </c>
      <c r="V65" s="229">
        <v>0.1342952872632722</v>
      </c>
      <c r="W65" s="229">
        <v>0.13374204514835239</v>
      </c>
      <c r="X65" s="229">
        <v>0.1567240217210549</v>
      </c>
      <c r="Y65" s="229">
        <v>0.1592161033255588</v>
      </c>
      <c r="DA65" s="73" t="s">
        <v>3114</v>
      </c>
    </row>
    <row r="66" spans="1:105" ht="12" customHeight="1" x14ac:dyDescent="0.25">
      <c r="A66" s="64" t="s">
        <v>39</v>
      </c>
      <c r="B66" s="229">
        <v>2.4920816058994849E-2</v>
      </c>
      <c r="C66" s="229">
        <v>2.2428734453597859E-2</v>
      </c>
      <c r="D66" s="229">
        <v>1.8274932833864339E-2</v>
      </c>
      <c r="E66" s="229">
        <v>1.633709017673806E-2</v>
      </c>
      <c r="F66" s="229">
        <v>1.9106291257669741E-2</v>
      </c>
      <c r="G66" s="229">
        <v>2.215161498059328E-2</v>
      </c>
      <c r="H66" s="229">
        <v>2.3536215521971798E-2</v>
      </c>
      <c r="I66" s="229">
        <v>2.990497927515974E-2</v>
      </c>
      <c r="J66" s="229">
        <v>2.298297340575077E-2</v>
      </c>
      <c r="K66" s="229">
        <v>1.965953337552204E-2</v>
      </c>
      <c r="L66" s="229">
        <v>1.965953337560148E-2</v>
      </c>
      <c r="M66" s="229">
        <v>1.9936652850022302E-2</v>
      </c>
      <c r="N66" s="229">
        <v>2.990497927500153E-2</v>
      </c>
      <c r="O66" s="229">
        <v>2.9074617684528199E-2</v>
      </c>
      <c r="P66" s="229">
        <v>4.5134588388037661E-2</v>
      </c>
      <c r="Q66" s="229">
        <v>2.6858658719714601E-2</v>
      </c>
      <c r="R66" s="229">
        <v>3.3781661422384313E-2</v>
      </c>
      <c r="S66" s="229">
        <v>1.910629125916239E-2</v>
      </c>
      <c r="T66" s="229">
        <v>2.353621552221297E-2</v>
      </c>
      <c r="U66" s="229">
        <v>1.9106291258851001E-2</v>
      </c>
      <c r="V66" s="229">
        <v>1.7721690718416099E-2</v>
      </c>
      <c r="W66" s="229">
        <v>2.4090454471667629E-2</v>
      </c>
      <c r="X66" s="229">
        <v>2.2428734456524761E-2</v>
      </c>
      <c r="Y66" s="229">
        <v>1.9382413900791151E-2</v>
      </c>
      <c r="DA66" s="73" t="s">
        <v>3115</v>
      </c>
    </row>
    <row r="67" spans="1:105" ht="12" customHeight="1" x14ac:dyDescent="0.25">
      <c r="A67" s="60" t="s">
        <v>3116</v>
      </c>
      <c r="B67" s="262">
        <v>0.45792510874676667</v>
      </c>
      <c r="C67" s="262">
        <v>0.5064856850221372</v>
      </c>
      <c r="D67" s="262">
        <v>0.58958976210575043</v>
      </c>
      <c r="E67" s="262">
        <v>0.7052606620217774</v>
      </c>
      <c r="F67" s="262">
        <v>0.97393080861683501</v>
      </c>
      <c r="G67" s="262">
        <v>1.0858441910033281</v>
      </c>
      <c r="H67" s="262">
        <v>1.1870360455529609</v>
      </c>
      <c r="I67" s="262">
        <v>1.2537797817938321</v>
      </c>
      <c r="J67" s="262">
        <v>1.224701863994647</v>
      </c>
      <c r="K67" s="262">
        <v>0.99499062941729066</v>
      </c>
      <c r="L67" s="262">
        <v>1.0571457787839811</v>
      </c>
      <c r="M67" s="262">
        <v>1.2478359111154289</v>
      </c>
      <c r="N67" s="262">
        <v>1.363092838338775</v>
      </c>
      <c r="O67" s="262">
        <v>1.533550975334109</v>
      </c>
      <c r="P67" s="262">
        <v>1.677311829601619</v>
      </c>
      <c r="Q67" s="262">
        <v>2.072374136061621</v>
      </c>
      <c r="R67" s="262">
        <v>2.03077112074563</v>
      </c>
      <c r="S67" s="262">
        <v>2.045263694464555</v>
      </c>
      <c r="T67" s="262">
        <v>2.3491786064921691</v>
      </c>
      <c r="U67" s="262">
        <v>2.3920676553019411</v>
      </c>
      <c r="V67" s="262">
        <v>2.3592108462023482</v>
      </c>
      <c r="W67" s="262">
        <v>2.3934577403455708</v>
      </c>
      <c r="X67" s="262">
        <v>2.321638120108183</v>
      </c>
      <c r="Y67" s="262">
        <v>1.9255555929260919</v>
      </c>
      <c r="DA67" s="72" t="s">
        <v>3117</v>
      </c>
    </row>
    <row r="68" spans="1:105" ht="12" customHeight="1" x14ac:dyDescent="0.25">
      <c r="A68" s="57" t="s">
        <v>3118</v>
      </c>
      <c r="B68" s="261">
        <v>10.263805389219669</v>
      </c>
      <c r="C68" s="261">
        <v>9.7206374756191529</v>
      </c>
      <c r="D68" s="261">
        <v>10.3784340349227</v>
      </c>
      <c r="E68" s="261">
        <v>10.79856116166488</v>
      </c>
      <c r="F68" s="261">
        <v>11.19164068389494</v>
      </c>
      <c r="G68" s="261">
        <v>12.715904550110301</v>
      </c>
      <c r="H68" s="261">
        <v>12.90849935699371</v>
      </c>
      <c r="I68" s="261">
        <v>12.26242784470916</v>
      </c>
      <c r="J68" s="261">
        <v>13.67971897471956</v>
      </c>
      <c r="K68" s="261">
        <v>6.8633550685340214</v>
      </c>
      <c r="L68" s="261">
        <v>8.4795295701885482</v>
      </c>
      <c r="M68" s="261">
        <v>9.1385240235446918</v>
      </c>
      <c r="N68" s="261">
        <v>9.6059697762194425</v>
      </c>
      <c r="O68" s="261">
        <v>9.0798776327660651</v>
      </c>
      <c r="P68" s="261">
        <v>8.8470872826444378</v>
      </c>
      <c r="Q68" s="261">
        <v>7.7551953223555161</v>
      </c>
      <c r="R68" s="261">
        <v>7.3329364171750049</v>
      </c>
      <c r="S68" s="261">
        <v>8.6239157140198284</v>
      </c>
      <c r="T68" s="261">
        <v>8.6714405086389039</v>
      </c>
      <c r="U68" s="261">
        <v>9.0517077465883986</v>
      </c>
      <c r="V68" s="261">
        <v>8.3465037953634997</v>
      </c>
      <c r="W68" s="261">
        <v>7.8363827957510557</v>
      </c>
      <c r="X68" s="261">
        <v>10.204179255638101</v>
      </c>
      <c r="Y68" s="261">
        <v>9.5970069253272037</v>
      </c>
      <c r="DA68" s="70" t="s">
        <v>3119</v>
      </c>
    </row>
    <row r="69" spans="1:105" ht="12" customHeight="1" x14ac:dyDescent="0.25">
      <c r="A69" s="41" t="s">
        <v>3120</v>
      </c>
      <c r="B69" s="350">
        <v>16.444768938044241</v>
      </c>
      <c r="C69" s="350">
        <v>16.631979111087752</v>
      </c>
      <c r="D69" s="350">
        <v>18.755186835292431</v>
      </c>
      <c r="E69" s="350">
        <v>21.33518456599381</v>
      </c>
      <c r="F69" s="350">
        <v>27.070256764075971</v>
      </c>
      <c r="G69" s="350">
        <v>29.82133351662435</v>
      </c>
      <c r="H69" s="350">
        <v>32.288167199169287</v>
      </c>
      <c r="I69" s="350">
        <v>34.274111629012687</v>
      </c>
      <c r="J69" s="350">
        <v>33.527040155826263</v>
      </c>
      <c r="K69" s="350">
        <v>26.356518117156281</v>
      </c>
      <c r="L69" s="350">
        <v>27.823432679618829</v>
      </c>
      <c r="M69" s="350">
        <v>31.54046251099459</v>
      </c>
      <c r="N69" s="350">
        <v>33.416179221222833</v>
      </c>
      <c r="O69" s="350">
        <v>37.245019650937678</v>
      </c>
      <c r="P69" s="350">
        <v>39.592298682307693</v>
      </c>
      <c r="Q69" s="350">
        <v>49.48850286803777</v>
      </c>
      <c r="R69" s="350">
        <v>49.083409665242932</v>
      </c>
      <c r="S69" s="350">
        <v>49.00221053602268</v>
      </c>
      <c r="T69" s="350">
        <v>55.847443105212413</v>
      </c>
      <c r="U69" s="350">
        <v>56.668841122670493</v>
      </c>
      <c r="V69" s="350">
        <v>56.245445659229638</v>
      </c>
      <c r="W69" s="350">
        <v>57.302205523194758</v>
      </c>
      <c r="X69" s="350">
        <v>55.389776484505127</v>
      </c>
      <c r="Y69" s="350">
        <v>47.069711667736208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0.99999999999999978</v>
      </c>
      <c r="E73" s="232">
        <f t="shared" si="3"/>
        <v>1</v>
      </c>
      <c r="F73" s="232">
        <f t="shared" si="3"/>
        <v>1</v>
      </c>
      <c r="G73" s="232">
        <f t="shared" si="3"/>
        <v>0.99999999999999989</v>
      </c>
      <c r="H73" s="232">
        <f t="shared" si="3"/>
        <v>1</v>
      </c>
      <c r="I73" s="232">
        <f t="shared" si="3"/>
        <v>1.0000000000000004</v>
      </c>
      <c r="J73" s="232">
        <f t="shared" si="3"/>
        <v>0.99999999999999956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0.99999999999999967</v>
      </c>
      <c r="O73" s="232">
        <f t="shared" si="3"/>
        <v>1.0000000000000004</v>
      </c>
      <c r="P73" s="232">
        <f t="shared" si="3"/>
        <v>1.0000000000000002</v>
      </c>
      <c r="Q73" s="232">
        <f t="shared" si="3"/>
        <v>0.99999999999999956</v>
      </c>
      <c r="R73" s="232">
        <f t="shared" si="3"/>
        <v>0.99999999999999967</v>
      </c>
      <c r="S73" s="232">
        <f t="shared" si="3"/>
        <v>0.99999999999999978</v>
      </c>
      <c r="T73" s="232">
        <f t="shared" si="3"/>
        <v>0.99999999999999956</v>
      </c>
      <c r="U73" s="232">
        <f t="shared" si="3"/>
        <v>1.0000000000000002</v>
      </c>
      <c r="V73" s="232">
        <f t="shared" si="3"/>
        <v>1</v>
      </c>
      <c r="W73" s="232">
        <f t="shared" si="3"/>
        <v>0.99999999999999978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2.3229443010899974E-2</v>
      </c>
      <c r="C74" s="299">
        <f t="shared" si="4"/>
        <v>2.1567590760406725E-2</v>
      </c>
      <c r="D74" s="299">
        <f t="shared" si="4"/>
        <v>2.0433616389215072E-2</v>
      </c>
      <c r="E74" s="299">
        <f t="shared" si="4"/>
        <v>1.9840224550066513E-2</v>
      </c>
      <c r="F74" s="299">
        <f t="shared" si="4"/>
        <v>2.0587163064061217E-2</v>
      </c>
      <c r="G74" s="299">
        <f t="shared" si="4"/>
        <v>2.0533718071223003E-2</v>
      </c>
      <c r="H74" s="299">
        <f t="shared" si="4"/>
        <v>2.1492158741392115E-2</v>
      </c>
      <c r="I74" s="299">
        <f t="shared" si="4"/>
        <v>2.2443772222928884E-2</v>
      </c>
      <c r="J74" s="299">
        <f t="shared" si="4"/>
        <v>2.2533386038032146E-2</v>
      </c>
      <c r="K74" s="299">
        <f t="shared" si="4"/>
        <v>2.4476274780662451E-2</v>
      </c>
      <c r="L74" s="299">
        <f t="shared" si="4"/>
        <v>2.3151854588460457E-2</v>
      </c>
      <c r="M74" s="299">
        <f t="shared" si="4"/>
        <v>2.1432956947418768E-2</v>
      </c>
      <c r="N74" s="299">
        <f t="shared" si="4"/>
        <v>2.127782076889705E-2</v>
      </c>
      <c r="O74" s="299">
        <f t="shared" si="4"/>
        <v>2.3476612679341945E-2</v>
      </c>
      <c r="P74" s="299">
        <f t="shared" si="4"/>
        <v>2.3320056587102161E-2</v>
      </c>
      <c r="Q74" s="299">
        <f t="shared" si="4"/>
        <v>2.6594572378887776E-2</v>
      </c>
      <c r="R74" s="299">
        <f t="shared" si="4"/>
        <v>2.7851920972710519E-2</v>
      </c>
      <c r="S74" s="299">
        <f t="shared" si="4"/>
        <v>2.6154764670014388E-2</v>
      </c>
      <c r="T74" s="299">
        <f t="shared" si="4"/>
        <v>2.7711103696473689E-2</v>
      </c>
      <c r="U74" s="299">
        <f t="shared" si="4"/>
        <v>2.7307356200058665E-2</v>
      </c>
      <c r="V74" s="299">
        <f t="shared" si="4"/>
        <v>2.6976553509253876E-2</v>
      </c>
      <c r="W74" s="299">
        <f t="shared" si="4"/>
        <v>2.6607052479154191E-2</v>
      </c>
      <c r="X74" s="299">
        <f t="shared" si="4"/>
        <v>2.5503168565680287E-2</v>
      </c>
      <c r="Y74" s="299">
        <f t="shared" si="4"/>
        <v>2.4766085411955314E-2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1.1019027425239055E-2</v>
      </c>
      <c r="C75" s="233">
        <f t="shared" si="5"/>
        <v>1.0429292999383768E-2</v>
      </c>
      <c r="D75" s="233">
        <f t="shared" si="5"/>
        <v>9.9585836636817554E-3</v>
      </c>
      <c r="E75" s="233">
        <f t="shared" si="5"/>
        <v>9.8023526803382756E-3</v>
      </c>
      <c r="F75" s="233">
        <f t="shared" si="5"/>
        <v>1.0453588639999423E-2</v>
      </c>
      <c r="G75" s="233">
        <f t="shared" si="5"/>
        <v>1.0472435338654816E-2</v>
      </c>
      <c r="H75" s="233">
        <f t="shared" si="5"/>
        <v>1.1001255348804327E-2</v>
      </c>
      <c r="I75" s="233">
        <f t="shared" si="5"/>
        <v>1.1466558403557458E-2</v>
      </c>
      <c r="J75" s="233">
        <f t="shared" si="5"/>
        <v>1.1506140319322445E-2</v>
      </c>
      <c r="K75" s="233">
        <f t="shared" si="5"/>
        <v>1.2661821625629335E-2</v>
      </c>
      <c r="L75" s="233">
        <f t="shared" si="5"/>
        <v>1.2008939457363692E-2</v>
      </c>
      <c r="M75" s="233">
        <f t="shared" si="5"/>
        <v>1.1321086823216009E-2</v>
      </c>
      <c r="N75" s="233">
        <f t="shared" si="5"/>
        <v>1.1412842540759886E-2</v>
      </c>
      <c r="O75" s="233">
        <f t="shared" si="5"/>
        <v>1.2655372951450878E-2</v>
      </c>
      <c r="P75" s="233">
        <f t="shared" si="5"/>
        <v>1.2776927030940308E-2</v>
      </c>
      <c r="Q75" s="233">
        <f t="shared" si="5"/>
        <v>1.4472132046169853E-2</v>
      </c>
      <c r="R75" s="233">
        <f t="shared" si="5"/>
        <v>1.5053686381336686E-2</v>
      </c>
      <c r="S75" s="233">
        <f t="shared" si="5"/>
        <v>1.4206014660293712E-2</v>
      </c>
      <c r="T75" s="233">
        <f t="shared" si="5"/>
        <v>1.5118998541945721E-2</v>
      </c>
      <c r="U75" s="233">
        <f t="shared" si="5"/>
        <v>1.4929319219658749E-2</v>
      </c>
      <c r="V75" s="233">
        <f t="shared" si="5"/>
        <v>1.4693955558066034E-2</v>
      </c>
      <c r="W75" s="233">
        <f t="shared" si="5"/>
        <v>1.4457756185755621E-2</v>
      </c>
      <c r="X75" s="233">
        <f t="shared" si="5"/>
        <v>1.3885601857804988E-2</v>
      </c>
      <c r="Y75" s="233">
        <f t="shared" si="5"/>
        <v>1.3304037734651438E-2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1.8109173841458829E-2</v>
      </c>
      <c r="C76" s="233">
        <f t="shared" si="6"/>
        <v>1.7385423522186822E-2</v>
      </c>
      <c r="D76" s="233">
        <f t="shared" si="6"/>
        <v>1.6694897782634499E-2</v>
      </c>
      <c r="E76" s="233">
        <f t="shared" si="6"/>
        <v>1.6592951734438314E-2</v>
      </c>
      <c r="F76" s="233">
        <f t="shared" si="6"/>
        <v>1.8030227948172089E-2</v>
      </c>
      <c r="G76" s="233">
        <f t="shared" si="6"/>
        <v>1.811583260849146E-2</v>
      </c>
      <c r="H76" s="233">
        <f t="shared" si="6"/>
        <v>1.9076606114849758E-2</v>
      </c>
      <c r="I76" s="233">
        <f t="shared" si="6"/>
        <v>1.9858486627185486E-2</v>
      </c>
      <c r="J76" s="233">
        <f t="shared" si="6"/>
        <v>1.9919919552811804E-2</v>
      </c>
      <c r="K76" s="233">
        <f t="shared" si="6"/>
        <v>2.210852597619899E-2</v>
      </c>
      <c r="L76" s="233">
        <f t="shared" si="6"/>
        <v>2.1005099300889032E-2</v>
      </c>
      <c r="M76" s="233">
        <f t="shared" si="6"/>
        <v>2.0032266305986802E-2</v>
      </c>
      <c r="N76" s="233">
        <f t="shared" si="6"/>
        <v>2.0387434862994849E-2</v>
      </c>
      <c r="O76" s="233">
        <f t="shared" si="6"/>
        <v>2.2676080245958279E-2</v>
      </c>
      <c r="P76" s="233">
        <f t="shared" si="6"/>
        <v>2.3117885170624179E-2</v>
      </c>
      <c r="Q76" s="233">
        <f t="shared" si="6"/>
        <v>2.6079279110942977E-2</v>
      </c>
      <c r="R76" s="233">
        <f t="shared" si="6"/>
        <v>2.7016644087976452E-2</v>
      </c>
      <c r="S76" s="233">
        <f t="shared" si="6"/>
        <v>2.5570867526386924E-2</v>
      </c>
      <c r="T76" s="233">
        <f t="shared" si="6"/>
        <v>2.7287273426628868E-2</v>
      </c>
      <c r="U76" s="233">
        <f t="shared" si="6"/>
        <v>2.6977820990095842E-2</v>
      </c>
      <c r="V76" s="233">
        <f t="shared" si="6"/>
        <v>2.6494052240190906E-2</v>
      </c>
      <c r="W76" s="233">
        <f t="shared" si="6"/>
        <v>2.6030566734233235E-2</v>
      </c>
      <c r="X76" s="233">
        <f t="shared" si="6"/>
        <v>2.503028930757922E-2</v>
      </c>
      <c r="Y76" s="233">
        <f t="shared" si="6"/>
        <v>2.3787853474948939E-2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8.3690267155738848E-3</v>
      </c>
      <c r="C77" s="233">
        <f t="shared" si="7"/>
        <v>7.7424790403966002E-3</v>
      </c>
      <c r="D77" s="233">
        <f t="shared" si="7"/>
        <v>7.3245198092278651E-3</v>
      </c>
      <c r="E77" s="233">
        <f t="shared" si="7"/>
        <v>7.0931868989396428E-3</v>
      </c>
      <c r="F77" s="233">
        <f t="shared" si="7"/>
        <v>7.3206917947040992E-3</v>
      </c>
      <c r="G77" s="233">
        <f t="shared" si="7"/>
        <v>7.2952444316720854E-3</v>
      </c>
      <c r="H77" s="233">
        <f t="shared" si="7"/>
        <v>7.6301556953821932E-3</v>
      </c>
      <c r="I77" s="233">
        <f t="shared" si="7"/>
        <v>7.9710524910692471E-3</v>
      </c>
      <c r="J77" s="233">
        <f t="shared" si="7"/>
        <v>8.0037483335408249E-3</v>
      </c>
      <c r="K77" s="233">
        <f t="shared" si="7"/>
        <v>8.6709332347080833E-3</v>
      </c>
      <c r="L77" s="233">
        <f t="shared" si="7"/>
        <v>8.197227020396592E-3</v>
      </c>
      <c r="M77" s="233">
        <f t="shared" si="7"/>
        <v>7.5600827357505838E-3</v>
      </c>
      <c r="N77" s="233">
        <f t="shared" si="7"/>
        <v>7.4810253340618707E-3</v>
      </c>
      <c r="O77" s="233">
        <f t="shared" si="7"/>
        <v>8.2452453651833176E-3</v>
      </c>
      <c r="P77" s="233">
        <f t="shared" si="7"/>
        <v>8.1614071865432816E-3</v>
      </c>
      <c r="Q77" s="233">
        <f t="shared" si="7"/>
        <v>9.3212556200123926E-3</v>
      </c>
      <c r="R77" s="233">
        <f t="shared" si="7"/>
        <v>9.7763332652241689E-3</v>
      </c>
      <c r="S77" s="233">
        <f t="shared" si="7"/>
        <v>9.1708579663363817E-3</v>
      </c>
      <c r="T77" s="233">
        <f t="shared" si="7"/>
        <v>9.7070910780796826E-3</v>
      </c>
      <c r="U77" s="233">
        <f t="shared" si="7"/>
        <v>9.5613723726430747E-3</v>
      </c>
      <c r="V77" s="233">
        <f t="shared" si="7"/>
        <v>9.4531823358704921E-3</v>
      </c>
      <c r="W77" s="233">
        <f t="shared" si="7"/>
        <v>9.32859542808725E-3</v>
      </c>
      <c r="X77" s="233">
        <f t="shared" si="7"/>
        <v>8.9376896444824348E-3</v>
      </c>
      <c r="Y77" s="233">
        <f t="shared" si="7"/>
        <v>8.7046291259616701E-3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1.7834193590972124E-2</v>
      </c>
      <c r="C78" s="300">
        <f t="shared" si="8"/>
        <v>1.6671385006830533E-2</v>
      </c>
      <c r="D78" s="300">
        <f t="shared" si="8"/>
        <v>1.6191400277116477E-2</v>
      </c>
      <c r="E78" s="300">
        <f t="shared" si="8"/>
        <v>1.5736055709195933E-2</v>
      </c>
      <c r="F78" s="300">
        <f t="shared" si="8"/>
        <v>1.6822325139002739E-2</v>
      </c>
      <c r="G78" s="300">
        <f t="shared" si="8"/>
        <v>1.6478006275708775E-2</v>
      </c>
      <c r="H78" s="300">
        <f t="shared" si="8"/>
        <v>1.7395075602157067E-2</v>
      </c>
      <c r="I78" s="300">
        <f t="shared" si="8"/>
        <v>1.8288075460136041E-2</v>
      </c>
      <c r="J78" s="300">
        <f t="shared" si="8"/>
        <v>1.8686132631387978E-2</v>
      </c>
      <c r="K78" s="300">
        <f t="shared" si="8"/>
        <v>2.0148890022067489E-2</v>
      </c>
      <c r="L78" s="300">
        <f t="shared" si="8"/>
        <v>1.9184433255964396E-2</v>
      </c>
      <c r="M78" s="300">
        <f t="shared" si="8"/>
        <v>1.7614434870159644E-2</v>
      </c>
      <c r="N78" s="300">
        <f t="shared" si="8"/>
        <v>1.7627465084461658E-2</v>
      </c>
      <c r="O78" s="300">
        <f t="shared" si="8"/>
        <v>1.9318686816258361E-2</v>
      </c>
      <c r="P78" s="300">
        <f t="shared" si="8"/>
        <v>1.9336523037401108E-2</v>
      </c>
      <c r="Q78" s="300">
        <f t="shared" si="8"/>
        <v>2.2286202110715237E-2</v>
      </c>
      <c r="R78" s="300">
        <f t="shared" si="8"/>
        <v>2.3428851832259345E-2</v>
      </c>
      <c r="S78" s="300">
        <f t="shared" si="8"/>
        <v>2.1821851305985341E-2</v>
      </c>
      <c r="T78" s="300">
        <f t="shared" si="8"/>
        <v>2.3601242776674317E-2</v>
      </c>
      <c r="U78" s="300">
        <f t="shared" si="8"/>
        <v>2.3311110288929019E-2</v>
      </c>
      <c r="V78" s="300">
        <f t="shared" si="8"/>
        <v>2.3006245818385271E-2</v>
      </c>
      <c r="W78" s="300">
        <f t="shared" si="8"/>
        <v>2.2943556850470528E-2</v>
      </c>
      <c r="X78" s="300">
        <f t="shared" si="8"/>
        <v>2.2055127430864123E-2</v>
      </c>
      <c r="Y78" s="300">
        <f t="shared" si="8"/>
        <v>2.1431639218413137E-2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0.23395938707964953</v>
      </c>
      <c r="C79" s="301">
        <f t="shared" si="9"/>
        <v>0.246722137002789</v>
      </c>
      <c r="D79" s="301">
        <f t="shared" si="9"/>
        <v>0.25557815493406016</v>
      </c>
      <c r="E79" s="301">
        <f t="shared" si="9"/>
        <v>0.27700066647288574</v>
      </c>
      <c r="F79" s="301">
        <f t="shared" si="9"/>
        <v>0.26027966026501176</v>
      </c>
      <c r="G79" s="301">
        <f t="shared" si="9"/>
        <v>0.2323260352671179</v>
      </c>
      <c r="H79" s="301">
        <f t="shared" si="9"/>
        <v>0.22168634581712066</v>
      </c>
      <c r="I79" s="301">
        <f t="shared" si="9"/>
        <v>0.21656882764953564</v>
      </c>
      <c r="J79" s="301">
        <f t="shared" si="9"/>
        <v>0.19222515248206537</v>
      </c>
      <c r="K79" s="301">
        <f t="shared" si="9"/>
        <v>0.21934918536210671</v>
      </c>
      <c r="L79" s="301">
        <f t="shared" si="9"/>
        <v>0.20126995855746918</v>
      </c>
      <c r="M79" s="301">
        <f t="shared" si="9"/>
        <v>0.2054930261323954</v>
      </c>
      <c r="N79" s="301">
        <f t="shared" si="9"/>
        <v>0.20302735030567076</v>
      </c>
      <c r="O79" s="301">
        <f t="shared" si="9"/>
        <v>0.18527153746644723</v>
      </c>
      <c r="P79" s="301">
        <f t="shared" si="9"/>
        <v>0.17838246788926568</v>
      </c>
      <c r="Q79" s="301">
        <f t="shared" si="9"/>
        <v>0.16962866449577488</v>
      </c>
      <c r="R79" s="301">
        <f t="shared" si="9"/>
        <v>0.15648768082441308</v>
      </c>
      <c r="S79" s="301">
        <f t="shared" si="9"/>
        <v>0.15857230886546742</v>
      </c>
      <c r="T79" s="301">
        <f t="shared" si="9"/>
        <v>0.14160310270798651</v>
      </c>
      <c r="U79" s="301">
        <f t="shared" si="9"/>
        <v>0.14476980317444557</v>
      </c>
      <c r="V79" s="301">
        <f t="shared" si="9"/>
        <v>0.14682217725976734</v>
      </c>
      <c r="W79" s="301">
        <f t="shared" si="9"/>
        <v>0.15402429798670467</v>
      </c>
      <c r="X79" s="301">
        <f t="shared" si="9"/>
        <v>0.15965435705184847</v>
      </c>
      <c r="Y79" s="301">
        <f t="shared" si="9"/>
        <v>0.17289714724743382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0.26582043812215461</v>
      </c>
      <c r="C80" s="301">
        <f t="shared" si="10"/>
        <v>0.26378237740756005</v>
      </c>
      <c r="D80" s="301">
        <f t="shared" si="10"/>
        <v>0.2730649848473275</v>
      </c>
      <c r="E80" s="301">
        <f t="shared" si="10"/>
        <v>0.25442676130723668</v>
      </c>
      <c r="F80" s="301">
        <f t="shared" si="10"/>
        <v>0.24643415077080713</v>
      </c>
      <c r="G80" s="301">
        <f t="shared" si="10"/>
        <v>0.26721709938184096</v>
      </c>
      <c r="H80" s="301">
        <f t="shared" si="10"/>
        <v>0.26306683505569811</v>
      </c>
      <c r="I80" s="301">
        <f t="shared" si="10"/>
        <v>0.2610584651379213</v>
      </c>
      <c r="J80" s="301">
        <f t="shared" si="10"/>
        <v>0.27654087533394317</v>
      </c>
      <c r="K80" s="301">
        <f t="shared" si="10"/>
        <v>0.2305432454751267</v>
      </c>
      <c r="L80" s="301">
        <f t="shared" si="10"/>
        <v>0.26150415631328555</v>
      </c>
      <c r="M80" s="301">
        <f t="shared" si="10"/>
        <v>0.26557707994182422</v>
      </c>
      <c r="N80" s="301">
        <f t="shared" si="10"/>
        <v>0.2551999254632879</v>
      </c>
      <c r="O80" s="301">
        <f t="shared" si="10"/>
        <v>0.23727245611641751</v>
      </c>
      <c r="P80" s="301">
        <f t="shared" si="10"/>
        <v>0.23065188394722613</v>
      </c>
      <c r="Q80" s="301">
        <f t="shared" si="10"/>
        <v>0.19994857616864017</v>
      </c>
      <c r="R80" s="301">
        <f t="shared" si="10"/>
        <v>0.20290510128614353</v>
      </c>
      <c r="S80" s="301">
        <f t="shared" si="10"/>
        <v>0.22122721827869468</v>
      </c>
      <c r="T80" s="301">
        <f t="shared" si="10"/>
        <v>0.20793819433033831</v>
      </c>
      <c r="U80" s="301">
        <f t="shared" si="10"/>
        <v>0.207006575169846</v>
      </c>
      <c r="V80" s="301">
        <f t="shared" si="10"/>
        <v>0.22318121200972477</v>
      </c>
      <c r="W80" s="301">
        <f t="shared" si="10"/>
        <v>0.22801671097223786</v>
      </c>
      <c r="X80" s="301">
        <f t="shared" si="10"/>
        <v>0.22504825471352438</v>
      </c>
      <c r="Y80" s="301">
        <f t="shared" si="10"/>
        <v>0.23674049558387972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0.25577099254179392</v>
      </c>
      <c r="C81" s="302">
        <f t="shared" si="11"/>
        <v>0.25290312131574461</v>
      </c>
      <c r="D81" s="302">
        <f t="shared" si="11"/>
        <v>0.26215220286675944</v>
      </c>
      <c r="E81" s="302">
        <f t="shared" si="11"/>
        <v>0.24279383887252098</v>
      </c>
      <c r="F81" s="302">
        <f t="shared" si="11"/>
        <v>0.23216230220418005</v>
      </c>
      <c r="G81" s="302">
        <f t="shared" si="11"/>
        <v>0.25262365179853075</v>
      </c>
      <c r="H81" s="302">
        <f t="shared" si="11"/>
        <v>0.247480211911421</v>
      </c>
      <c r="I81" s="302">
        <f t="shared" si="11"/>
        <v>0.24495175183749537</v>
      </c>
      <c r="J81" s="302">
        <f t="shared" si="11"/>
        <v>0.26041822180463053</v>
      </c>
      <c r="K81" s="302">
        <f t="shared" si="11"/>
        <v>0.21175455117134739</v>
      </c>
      <c r="L81" s="302">
        <f t="shared" si="11"/>
        <v>0.24348056815232974</v>
      </c>
      <c r="M81" s="302">
        <f t="shared" si="11"/>
        <v>0.24730256832304728</v>
      </c>
      <c r="N81" s="302">
        <f t="shared" si="11"/>
        <v>0.23570294301102734</v>
      </c>
      <c r="O81" s="302">
        <f t="shared" si="11"/>
        <v>0.21526811492247763</v>
      </c>
      <c r="P81" s="302">
        <f t="shared" si="11"/>
        <v>0.20718802552678989</v>
      </c>
      <c r="Q81" s="302">
        <f t="shared" si="11"/>
        <v>0.17396123680102271</v>
      </c>
      <c r="R81" s="302">
        <f t="shared" si="11"/>
        <v>0.17648983957842379</v>
      </c>
      <c r="S81" s="302">
        <f t="shared" si="11"/>
        <v>0.19587854600082596</v>
      </c>
      <c r="T81" s="302">
        <f t="shared" si="11"/>
        <v>0.18055348451866435</v>
      </c>
      <c r="U81" s="302">
        <f t="shared" si="11"/>
        <v>0.17978217660437495</v>
      </c>
      <c r="V81" s="302">
        <f t="shared" si="11"/>
        <v>0.19671174630234714</v>
      </c>
      <c r="W81" s="302">
        <f t="shared" si="11"/>
        <v>0.20218226685003335</v>
      </c>
      <c r="X81" s="302">
        <f t="shared" si="11"/>
        <v>0.20006979530801855</v>
      </c>
      <c r="Y81" s="302">
        <f t="shared" si="11"/>
        <v>0.21388976608963869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1.0049445580360685E-2</v>
      </c>
      <c r="C82" s="302">
        <f t="shared" si="12"/>
        <v>1.0879256091815455E-2</v>
      </c>
      <c r="D82" s="302">
        <f t="shared" si="12"/>
        <v>1.0912781980568043E-2</v>
      </c>
      <c r="E82" s="302">
        <f t="shared" si="12"/>
        <v>1.1632922434715713E-2</v>
      </c>
      <c r="F82" s="302">
        <f t="shared" si="12"/>
        <v>1.4271848566627103E-2</v>
      </c>
      <c r="G82" s="302">
        <f t="shared" si="12"/>
        <v>1.4593447583310255E-2</v>
      </c>
      <c r="H82" s="302">
        <f t="shared" si="12"/>
        <v>1.5586623144277122E-2</v>
      </c>
      <c r="I82" s="302">
        <f t="shared" si="12"/>
        <v>1.6106713300425977E-2</v>
      </c>
      <c r="J82" s="302">
        <f t="shared" si="12"/>
        <v>1.6122653529312653E-2</v>
      </c>
      <c r="K82" s="302">
        <f t="shared" si="12"/>
        <v>1.8788694303779316E-2</v>
      </c>
      <c r="L82" s="302">
        <f t="shared" si="12"/>
        <v>1.8023588160955811E-2</v>
      </c>
      <c r="M82" s="302">
        <f t="shared" si="12"/>
        <v>1.8274511618776912E-2</v>
      </c>
      <c r="N82" s="302">
        <f t="shared" si="12"/>
        <v>1.9496982452260558E-2</v>
      </c>
      <c r="O82" s="302">
        <f t="shared" si="12"/>
        <v>2.2004341193939896E-2</v>
      </c>
      <c r="P82" s="302">
        <f t="shared" si="12"/>
        <v>2.3463858420436239E-2</v>
      </c>
      <c r="Q82" s="302">
        <f t="shared" si="12"/>
        <v>2.5987339367617449E-2</v>
      </c>
      <c r="R82" s="302">
        <f t="shared" si="12"/>
        <v>2.6415261707719736E-2</v>
      </c>
      <c r="S82" s="302">
        <f t="shared" si="12"/>
        <v>2.5348672277868717E-2</v>
      </c>
      <c r="T82" s="302">
        <f t="shared" si="12"/>
        <v>2.7384709811673975E-2</v>
      </c>
      <c r="U82" s="302">
        <f t="shared" si="12"/>
        <v>2.7224398565471038E-2</v>
      </c>
      <c r="V82" s="302">
        <f t="shared" si="12"/>
        <v>2.646946570737763E-2</v>
      </c>
      <c r="W82" s="302">
        <f t="shared" si="12"/>
        <v>2.5834444122204495E-2</v>
      </c>
      <c r="X82" s="302">
        <f t="shared" si="12"/>
        <v>2.4978459405505832E-2</v>
      </c>
      <c r="Y82" s="302">
        <f t="shared" si="12"/>
        <v>2.285072949424103E-2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2.3434288868273631E-2</v>
      </c>
      <c r="C83" s="301">
        <f t="shared" si="13"/>
        <v>2.9244058668467209E-2</v>
      </c>
      <c r="D83" s="301">
        <f t="shared" si="13"/>
        <v>3.1429643418182836E-2</v>
      </c>
      <c r="E83" s="301">
        <f t="shared" si="13"/>
        <v>3.5635587530876672E-2</v>
      </c>
      <c r="F83" s="301">
        <f t="shared" si="13"/>
        <v>3.437580551566425E-2</v>
      </c>
      <c r="G83" s="301">
        <f t="shared" si="13"/>
        <v>3.3567170483244549E-2</v>
      </c>
      <c r="H83" s="301">
        <f t="shared" si="13"/>
        <v>3.0234626128686805E-2</v>
      </c>
      <c r="I83" s="301">
        <f t="shared" si="13"/>
        <v>3.0363067966454309E-2</v>
      </c>
      <c r="J83" s="301">
        <f t="shared" si="13"/>
        <v>2.3962002830698402E-2</v>
      </c>
      <c r="K83" s="301">
        <f t="shared" si="13"/>
        <v>2.9486239305466181E-2</v>
      </c>
      <c r="L83" s="301">
        <f t="shared" si="13"/>
        <v>2.7022589333650177E-2</v>
      </c>
      <c r="M83" s="301">
        <f t="shared" si="13"/>
        <v>3.6919709938382554E-2</v>
      </c>
      <c r="N83" s="301">
        <f t="shared" si="13"/>
        <v>3.5954948884943605E-2</v>
      </c>
      <c r="O83" s="301">
        <f t="shared" si="13"/>
        <v>3.0414022614441823E-2</v>
      </c>
      <c r="P83" s="301">
        <f t="shared" si="13"/>
        <v>3.355400233475006E-2</v>
      </c>
      <c r="Q83" s="301">
        <f t="shared" si="13"/>
        <v>3.3095254974287724E-2</v>
      </c>
      <c r="R83" s="301">
        <f t="shared" si="13"/>
        <v>2.8609884497507173E-2</v>
      </c>
      <c r="S83" s="301">
        <f t="shared" si="13"/>
        <v>2.8074381898886256E-2</v>
      </c>
      <c r="T83" s="301">
        <f t="shared" si="13"/>
        <v>2.5636757246436742E-2</v>
      </c>
      <c r="U83" s="301">
        <f t="shared" si="13"/>
        <v>2.7353889213842915E-2</v>
      </c>
      <c r="V83" s="301">
        <f t="shared" si="13"/>
        <v>2.6542734358855933E-2</v>
      </c>
      <c r="W83" s="301">
        <f t="shared" si="13"/>
        <v>2.9729775236096538E-2</v>
      </c>
      <c r="X83" s="301">
        <f t="shared" si="13"/>
        <v>3.0002841506863536E-2</v>
      </c>
      <c r="Y83" s="301">
        <f t="shared" si="13"/>
        <v>3.1755456928613049E-2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1.6079917652739621E-3</v>
      </c>
      <c r="C84" s="302">
        <f t="shared" si="14"/>
        <v>3.4958669961173191E-3</v>
      </c>
      <c r="D84" s="302">
        <f t="shared" si="14"/>
        <v>5.0774933563982969E-3</v>
      </c>
      <c r="E84" s="302">
        <f t="shared" si="14"/>
        <v>4.7043957559210429E-3</v>
      </c>
      <c r="F84" s="302">
        <f t="shared" si="14"/>
        <v>4.2538770410387276E-3</v>
      </c>
      <c r="G84" s="302">
        <f t="shared" si="14"/>
        <v>7.0254780181090749E-3</v>
      </c>
      <c r="H84" s="302">
        <f t="shared" si="14"/>
        <v>5.6968771383192713E-3</v>
      </c>
      <c r="I84" s="302">
        <f t="shared" si="14"/>
        <v>6.5225904456729846E-3</v>
      </c>
      <c r="J84" s="302">
        <f t="shared" si="14"/>
        <v>4.5622194014288946E-3</v>
      </c>
      <c r="K84" s="302">
        <f t="shared" si="14"/>
        <v>4.1417834666342941E-3</v>
      </c>
      <c r="L84" s="302">
        <f t="shared" si="14"/>
        <v>5.2489044548113487E-3</v>
      </c>
      <c r="M84" s="302">
        <f t="shared" si="14"/>
        <v>1.1359429125258219E-2</v>
      </c>
      <c r="N84" s="302">
        <f t="shared" si="14"/>
        <v>1.0769472121287359E-2</v>
      </c>
      <c r="O84" s="302">
        <f t="shared" si="14"/>
        <v>7.7722330387366475E-3</v>
      </c>
      <c r="P84" s="302">
        <f t="shared" si="14"/>
        <v>8.6058184655522871E-3</v>
      </c>
      <c r="Q84" s="302">
        <f t="shared" si="14"/>
        <v>7.0683084857238289E-3</v>
      </c>
      <c r="R84" s="302">
        <f t="shared" si="14"/>
        <v>6.1651972399771439E-3</v>
      </c>
      <c r="S84" s="302">
        <f t="shared" si="14"/>
        <v>6.5123809918527006E-3</v>
      </c>
      <c r="T84" s="302">
        <f t="shared" si="14"/>
        <v>6.0794950231052849E-3</v>
      </c>
      <c r="U84" s="302">
        <f t="shared" si="14"/>
        <v>6.4338926647273019E-3</v>
      </c>
      <c r="V84" s="302">
        <f t="shared" si="14"/>
        <v>6.6388943499185692E-3</v>
      </c>
      <c r="W84" s="302">
        <f t="shared" si="14"/>
        <v>8.4140380349681364E-3</v>
      </c>
      <c r="X84" s="302">
        <f t="shared" si="14"/>
        <v>7.8058566004464928E-3</v>
      </c>
      <c r="Y84" s="302">
        <f t="shared" si="14"/>
        <v>8.089714778117563E-3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2.0785461667890887E-2</v>
      </c>
      <c r="C85" s="302">
        <f t="shared" si="15"/>
        <v>2.4621411577126141E-2</v>
      </c>
      <c r="D85" s="302">
        <f t="shared" si="15"/>
        <v>2.5221897642368565E-2</v>
      </c>
      <c r="E85" s="302">
        <f t="shared" si="15"/>
        <v>2.9726353379931503E-2</v>
      </c>
      <c r="F85" s="302">
        <f t="shared" si="15"/>
        <v>2.8643772730224858E-2</v>
      </c>
      <c r="G85" s="302">
        <f t="shared" si="15"/>
        <v>2.5030228251149769E-2</v>
      </c>
      <c r="H85" s="302">
        <f t="shared" si="15"/>
        <v>2.2923420164710263E-2</v>
      </c>
      <c r="I85" s="302">
        <f t="shared" si="15"/>
        <v>2.217228221466578E-2</v>
      </c>
      <c r="J85" s="302">
        <f t="shared" si="15"/>
        <v>1.7729937170876408E-2</v>
      </c>
      <c r="K85" s="302">
        <f t="shared" si="15"/>
        <v>2.3398483928797606E-2</v>
      </c>
      <c r="L85" s="302">
        <f t="shared" si="15"/>
        <v>1.9906956105025547E-2</v>
      </c>
      <c r="M85" s="302">
        <f t="shared" si="15"/>
        <v>2.3667563538322441E-2</v>
      </c>
      <c r="N85" s="302">
        <f t="shared" si="15"/>
        <v>2.3166146438243541E-2</v>
      </c>
      <c r="O85" s="302">
        <f t="shared" si="15"/>
        <v>2.036276852347569E-2</v>
      </c>
      <c r="P85" s="302">
        <f t="shared" si="15"/>
        <v>2.2517998532795451E-2</v>
      </c>
      <c r="Q85" s="302">
        <f t="shared" si="15"/>
        <v>2.3335400625489233E-2</v>
      </c>
      <c r="R85" s="302">
        <f t="shared" si="15"/>
        <v>1.970882086637334E-2</v>
      </c>
      <c r="S85" s="302">
        <f t="shared" si="15"/>
        <v>1.8936602706825723E-2</v>
      </c>
      <c r="T85" s="302">
        <f t="shared" si="15"/>
        <v>1.6720988707122367E-2</v>
      </c>
      <c r="U85" s="302">
        <f t="shared" si="15"/>
        <v>1.8100326697691828E-2</v>
      </c>
      <c r="V85" s="302">
        <f t="shared" si="15"/>
        <v>1.7162359632101824E-2</v>
      </c>
      <c r="W85" s="302">
        <f t="shared" si="15"/>
        <v>1.8640026917042935E-2</v>
      </c>
      <c r="X85" s="302">
        <f t="shared" si="15"/>
        <v>1.960993018227537E-2</v>
      </c>
      <c r="Y85" s="302">
        <f t="shared" si="15"/>
        <v>2.1299059452877668E-2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1.0408354351087855E-3</v>
      </c>
      <c r="C86" s="302">
        <f t="shared" si="16"/>
        <v>1.1267800952237438E-3</v>
      </c>
      <c r="D86" s="302">
        <f t="shared" si="16"/>
        <v>1.1302524194159761E-3</v>
      </c>
      <c r="E86" s="302">
        <f t="shared" si="16"/>
        <v>1.2048383950241277E-3</v>
      </c>
      <c r="F86" s="302">
        <f t="shared" si="16"/>
        <v>1.4781557444006636E-3</v>
      </c>
      <c r="G86" s="302">
        <f t="shared" si="16"/>
        <v>1.5114642139857051E-3</v>
      </c>
      <c r="H86" s="302">
        <f t="shared" si="16"/>
        <v>1.6143288256572732E-3</v>
      </c>
      <c r="I86" s="302">
        <f t="shared" si="16"/>
        <v>1.6681953061155473E-3</v>
      </c>
      <c r="J86" s="302">
        <f t="shared" si="16"/>
        <v>1.6698462583930969E-3</v>
      </c>
      <c r="K86" s="302">
        <f t="shared" si="16"/>
        <v>1.9459719100342865E-3</v>
      </c>
      <c r="L86" s="302">
        <f t="shared" si="16"/>
        <v>1.8667287738132808E-3</v>
      </c>
      <c r="M86" s="302">
        <f t="shared" si="16"/>
        <v>1.8927172748018945E-3</v>
      </c>
      <c r="N86" s="302">
        <f t="shared" si="16"/>
        <v>2.0193303254127013E-3</v>
      </c>
      <c r="O86" s="302">
        <f t="shared" si="16"/>
        <v>2.279021052229489E-3</v>
      </c>
      <c r="P86" s="302">
        <f t="shared" si="16"/>
        <v>2.4301853364023249E-3</v>
      </c>
      <c r="Q86" s="302">
        <f t="shared" si="16"/>
        <v>2.6915458630746639E-3</v>
      </c>
      <c r="R86" s="302">
        <f t="shared" si="16"/>
        <v>2.7358663911566878E-3</v>
      </c>
      <c r="S86" s="302">
        <f t="shared" si="16"/>
        <v>2.6253982002078309E-3</v>
      </c>
      <c r="T86" s="302">
        <f t="shared" si="16"/>
        <v>2.8362735162090909E-3</v>
      </c>
      <c r="U86" s="302">
        <f t="shared" si="16"/>
        <v>2.8196698514237864E-3</v>
      </c>
      <c r="V86" s="302">
        <f t="shared" si="16"/>
        <v>2.7414803768355403E-3</v>
      </c>
      <c r="W86" s="302">
        <f t="shared" si="16"/>
        <v>2.6757102840854661E-3</v>
      </c>
      <c r="X86" s="302">
        <f t="shared" si="16"/>
        <v>2.5870547241416755E-3</v>
      </c>
      <c r="Y86" s="302">
        <f t="shared" si="16"/>
        <v>2.3666826976178213E-3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8.8632895335881163E-3</v>
      </c>
      <c r="C87" s="301">
        <f t="shared" si="17"/>
        <v>1.0435484305480639E-2</v>
      </c>
      <c r="D87" s="301">
        <f t="shared" si="17"/>
        <v>1.1116494659549283E-2</v>
      </c>
      <c r="E87" s="301">
        <f t="shared" si="17"/>
        <v>1.1780796731993247E-2</v>
      </c>
      <c r="F87" s="301">
        <f t="shared" si="17"/>
        <v>1.3241616595036488E-2</v>
      </c>
      <c r="G87" s="301">
        <f t="shared" si="17"/>
        <v>1.4229760470245597E-2</v>
      </c>
      <c r="H87" s="301">
        <f t="shared" si="17"/>
        <v>1.4187144868243054E-2</v>
      </c>
      <c r="I87" s="301">
        <f t="shared" si="17"/>
        <v>1.4849893938641378E-2</v>
      </c>
      <c r="J87" s="301">
        <f t="shared" si="17"/>
        <v>1.3798353800450169E-2</v>
      </c>
      <c r="K87" s="301">
        <f t="shared" si="17"/>
        <v>1.5848175066511871E-2</v>
      </c>
      <c r="L87" s="301">
        <f t="shared" si="17"/>
        <v>1.5502847555872949E-2</v>
      </c>
      <c r="M87" s="301">
        <f t="shared" si="17"/>
        <v>1.8306269606569031E-2</v>
      </c>
      <c r="N87" s="301">
        <f t="shared" si="17"/>
        <v>1.885180953045688E-2</v>
      </c>
      <c r="O87" s="301">
        <f t="shared" si="17"/>
        <v>1.9120349051529935E-2</v>
      </c>
      <c r="P87" s="301">
        <f t="shared" si="17"/>
        <v>2.0567599814576593E-2</v>
      </c>
      <c r="Q87" s="301">
        <f t="shared" si="17"/>
        <v>2.1730141964290933E-2</v>
      </c>
      <c r="R87" s="301">
        <f t="shared" si="17"/>
        <v>2.1393259474594403E-2</v>
      </c>
      <c r="S87" s="301">
        <f t="shared" si="17"/>
        <v>2.0762882550682007E-2</v>
      </c>
      <c r="T87" s="301">
        <f t="shared" si="17"/>
        <v>2.1783083496692075E-2</v>
      </c>
      <c r="U87" s="301">
        <f t="shared" si="17"/>
        <v>2.1914864823146672E-2</v>
      </c>
      <c r="V87" s="301">
        <f t="shared" si="17"/>
        <v>2.1423637307926402E-2</v>
      </c>
      <c r="W87" s="301">
        <f t="shared" si="17"/>
        <v>2.1808207795861716E-2</v>
      </c>
      <c r="X87" s="301">
        <f t="shared" si="17"/>
        <v>2.108023553703876E-2</v>
      </c>
      <c r="Y87" s="301">
        <f t="shared" si="17"/>
        <v>1.990130747716801E-2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6.2378990894248532E-4</v>
      </c>
      <c r="C88" s="302">
        <f t="shared" si="18"/>
        <v>1.3561553002179251E-3</v>
      </c>
      <c r="D88" s="302">
        <f t="shared" si="18"/>
        <v>1.9697172503269252E-3</v>
      </c>
      <c r="E88" s="302">
        <f t="shared" si="18"/>
        <v>1.8167470851665323E-3</v>
      </c>
      <c r="F88" s="302">
        <f t="shared" si="18"/>
        <v>1.6060140916849047E-3</v>
      </c>
      <c r="G88" s="302">
        <f t="shared" si="18"/>
        <v>2.6523897497366753E-3</v>
      </c>
      <c r="H88" s="302">
        <f t="shared" si="18"/>
        <v>2.1085277483439053E-3</v>
      </c>
      <c r="I88" s="302">
        <f t="shared" si="18"/>
        <v>2.4823003039567805E-3</v>
      </c>
      <c r="J88" s="302">
        <f t="shared" si="18"/>
        <v>1.7543916162078177E-3</v>
      </c>
      <c r="K88" s="302">
        <f t="shared" si="18"/>
        <v>1.6067263448150276E-3</v>
      </c>
      <c r="L88" s="302">
        <f t="shared" si="18"/>
        <v>2.0323333936704858E-3</v>
      </c>
      <c r="M88" s="302">
        <f t="shared" si="18"/>
        <v>4.3861408631069168E-3</v>
      </c>
      <c r="N88" s="302">
        <f t="shared" si="18"/>
        <v>4.1573350467194788E-3</v>
      </c>
      <c r="O88" s="302">
        <f t="shared" si="18"/>
        <v>2.9711844201037595E-3</v>
      </c>
      <c r="P88" s="302">
        <f t="shared" si="18"/>
        <v>3.2867497736165717E-3</v>
      </c>
      <c r="Q88" s="302">
        <f t="shared" si="18"/>
        <v>2.7114822437188271E-3</v>
      </c>
      <c r="R88" s="302">
        <f t="shared" si="18"/>
        <v>2.3631831827463094E-3</v>
      </c>
      <c r="S88" s="302">
        <f t="shared" si="18"/>
        <v>2.4994242980517895E-3</v>
      </c>
      <c r="T88" s="302">
        <f t="shared" si="18"/>
        <v>2.3338065589656311E-3</v>
      </c>
      <c r="U88" s="302">
        <f t="shared" si="18"/>
        <v>2.4683057110536661E-3</v>
      </c>
      <c r="V88" s="302">
        <f t="shared" si="18"/>
        <v>2.5491373638011389E-3</v>
      </c>
      <c r="W88" s="302">
        <f t="shared" si="18"/>
        <v>3.2443711587209858E-3</v>
      </c>
      <c r="X88" s="302">
        <f t="shared" si="18"/>
        <v>3.0120465402723802E-3</v>
      </c>
      <c r="Y88" s="302">
        <f t="shared" si="18"/>
        <v>3.1194572383118229E-3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1.5637964891203173E-3</v>
      </c>
      <c r="C89" s="302">
        <f t="shared" si="19"/>
        <v>1.8523946014138775E-3</v>
      </c>
      <c r="D89" s="302">
        <f t="shared" si="19"/>
        <v>1.8975722364164445E-3</v>
      </c>
      <c r="E89" s="302">
        <f t="shared" si="19"/>
        <v>2.2364654580512722E-3</v>
      </c>
      <c r="F89" s="302">
        <f t="shared" si="19"/>
        <v>2.1550173840921526E-3</v>
      </c>
      <c r="G89" s="302">
        <f t="shared" si="19"/>
        <v>1.8831519687385401E-3</v>
      </c>
      <c r="H89" s="302">
        <f t="shared" si="19"/>
        <v>1.7246460312007723E-3</v>
      </c>
      <c r="I89" s="302">
        <f t="shared" si="19"/>
        <v>1.668134085115921E-3</v>
      </c>
      <c r="J89" s="302">
        <f t="shared" si="19"/>
        <v>1.3339137683417985E-3</v>
      </c>
      <c r="K89" s="302">
        <f t="shared" si="19"/>
        <v>1.7603875056148668E-3</v>
      </c>
      <c r="L89" s="302">
        <f t="shared" si="19"/>
        <v>1.4977020267103857E-3</v>
      </c>
      <c r="M89" s="302">
        <f t="shared" si="19"/>
        <v>1.7806317395603088E-3</v>
      </c>
      <c r="N89" s="302">
        <f t="shared" si="19"/>
        <v>1.7429075690214577E-3</v>
      </c>
      <c r="O89" s="302">
        <f t="shared" si="19"/>
        <v>1.5319951240232493E-3</v>
      </c>
      <c r="P89" s="302">
        <f t="shared" si="19"/>
        <v>1.6941440902416643E-3</v>
      </c>
      <c r="Q89" s="302">
        <f t="shared" si="19"/>
        <v>1.7556414263690963E-3</v>
      </c>
      <c r="R89" s="302">
        <f t="shared" si="19"/>
        <v>1.4827953002914107E-3</v>
      </c>
      <c r="S89" s="302">
        <f t="shared" si="19"/>
        <v>1.4246973823317155E-3</v>
      </c>
      <c r="T89" s="302">
        <f t="shared" si="19"/>
        <v>1.2580054199715885E-3</v>
      </c>
      <c r="U89" s="302">
        <f t="shared" si="19"/>
        <v>1.361780065030106E-3</v>
      </c>
      <c r="V89" s="302">
        <f t="shared" si="19"/>
        <v>1.2912120099386952E-3</v>
      </c>
      <c r="W89" s="302">
        <f t="shared" si="19"/>
        <v>1.4023844702477455E-3</v>
      </c>
      <c r="X89" s="302">
        <f t="shared" si="19"/>
        <v>1.4753552488232249E-3</v>
      </c>
      <c r="Y89" s="302">
        <f t="shared" si="19"/>
        <v>1.6024370748246523E-3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6.675703135525313E-3</v>
      </c>
      <c r="C90" s="302">
        <f t="shared" si="20"/>
        <v>7.2269344038488363E-3</v>
      </c>
      <c r="D90" s="302">
        <f t="shared" si="20"/>
        <v>7.2492051728059127E-3</v>
      </c>
      <c r="E90" s="302">
        <f t="shared" si="20"/>
        <v>7.7275841887754423E-3</v>
      </c>
      <c r="F90" s="302">
        <f t="shared" si="20"/>
        <v>9.4805851192594319E-3</v>
      </c>
      <c r="G90" s="302">
        <f t="shared" si="20"/>
        <v>9.6942187517703813E-3</v>
      </c>
      <c r="H90" s="302">
        <f t="shared" si="20"/>
        <v>1.0353971088698377E-2</v>
      </c>
      <c r="I90" s="302">
        <f t="shared" si="20"/>
        <v>1.0699459549568677E-2</v>
      </c>
      <c r="J90" s="302">
        <f t="shared" si="20"/>
        <v>1.0710048415900552E-2</v>
      </c>
      <c r="K90" s="302">
        <f t="shared" si="20"/>
        <v>1.2481061216081977E-2</v>
      </c>
      <c r="L90" s="302">
        <f t="shared" si="20"/>
        <v>1.1972812135492077E-2</v>
      </c>
      <c r="M90" s="302">
        <f t="shared" si="20"/>
        <v>1.2139497003901807E-2</v>
      </c>
      <c r="N90" s="302">
        <f t="shared" si="20"/>
        <v>1.2951566914715947E-2</v>
      </c>
      <c r="O90" s="302">
        <f t="shared" si="20"/>
        <v>1.4617169507402928E-2</v>
      </c>
      <c r="P90" s="302">
        <f t="shared" si="20"/>
        <v>1.5586705950718359E-2</v>
      </c>
      <c r="Q90" s="302">
        <f t="shared" si="20"/>
        <v>1.7263018294203011E-2</v>
      </c>
      <c r="R90" s="302">
        <f t="shared" si="20"/>
        <v>1.7547280991556686E-2</v>
      </c>
      <c r="S90" s="302">
        <f t="shared" si="20"/>
        <v>1.6838760870298501E-2</v>
      </c>
      <c r="T90" s="302">
        <f t="shared" si="20"/>
        <v>1.8191271517754855E-2</v>
      </c>
      <c r="U90" s="302">
        <f t="shared" si="20"/>
        <v>1.8084779047062901E-2</v>
      </c>
      <c r="V90" s="302">
        <f t="shared" si="20"/>
        <v>1.7583287934186568E-2</v>
      </c>
      <c r="W90" s="302">
        <f t="shared" si="20"/>
        <v>1.7161452166892983E-2</v>
      </c>
      <c r="X90" s="302">
        <f t="shared" si="20"/>
        <v>1.6592833747943157E-2</v>
      </c>
      <c r="Y90" s="302">
        <f t="shared" si="20"/>
        <v>1.5179413164031534E-2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0.14962734410164433</v>
      </c>
      <c r="C91" s="301">
        <f t="shared" si="21"/>
        <v>0.13870166813663035</v>
      </c>
      <c r="D91" s="301">
        <f t="shared" si="21"/>
        <v>0.12760635025764261</v>
      </c>
      <c r="E91" s="301">
        <f t="shared" si="21"/>
        <v>0.11832049480143753</v>
      </c>
      <c r="F91" s="301">
        <f t="shared" si="21"/>
        <v>0.10894336762846579</v>
      </c>
      <c r="G91" s="301">
        <f t="shared" si="21"/>
        <v>0.11352527494897632</v>
      </c>
      <c r="H91" s="301">
        <f t="shared" si="21"/>
        <v>0.11259492046724989</v>
      </c>
      <c r="I91" s="301">
        <f t="shared" si="21"/>
        <v>0.10464465339858593</v>
      </c>
      <c r="J91" s="301">
        <f t="shared" si="21"/>
        <v>0.11962948440143824</v>
      </c>
      <c r="K91" s="301">
        <f t="shared" si="21"/>
        <v>8.6093227639989903E-2</v>
      </c>
      <c r="L91" s="301">
        <f t="shared" si="21"/>
        <v>9.6035775366760376E-2</v>
      </c>
      <c r="M91" s="301">
        <f t="shared" si="21"/>
        <v>8.8903584209833991E-2</v>
      </c>
      <c r="N91" s="301">
        <f t="shared" si="21"/>
        <v>9.1272110628259615E-2</v>
      </c>
      <c r="O91" s="301">
        <f t="shared" si="21"/>
        <v>8.6545613807002625E-2</v>
      </c>
      <c r="P91" s="301">
        <f t="shared" si="21"/>
        <v>8.2213065907769167E-2</v>
      </c>
      <c r="Q91" s="301">
        <f t="shared" si="21"/>
        <v>6.4601307454726933E-2</v>
      </c>
      <c r="R91" s="301">
        <f t="shared" si="21"/>
        <v>6.3361692753511459E-2</v>
      </c>
      <c r="S91" s="301">
        <f t="shared" si="21"/>
        <v>7.1001140276929733E-2</v>
      </c>
      <c r="T91" s="301">
        <f t="shared" si="21"/>
        <v>6.7148801843660247E-2</v>
      </c>
      <c r="U91" s="301">
        <f t="shared" si="21"/>
        <v>6.8433739419036563E-2</v>
      </c>
      <c r="V91" s="301">
        <f t="shared" si="21"/>
        <v>6.2206809414214602E-2</v>
      </c>
      <c r="W91" s="301">
        <f t="shared" si="21"/>
        <v>5.6188043868001573E-2</v>
      </c>
      <c r="X91" s="301">
        <f t="shared" si="21"/>
        <v>7.2929647586559967E-2</v>
      </c>
      <c r="Y91" s="301">
        <f t="shared" si="21"/>
        <v>7.5654493587609978E-2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0.23973438771054581</v>
      </c>
      <c r="C92" s="235">
        <f t="shared" si="22"/>
        <v>0.23731810314986829</v>
      </c>
      <c r="D92" s="235">
        <f t="shared" si="22"/>
        <v>0.2306013539613618</v>
      </c>
      <c r="E92" s="235">
        <f t="shared" si="22"/>
        <v>0.23377092158259166</v>
      </c>
      <c r="F92" s="235">
        <f t="shared" si="22"/>
        <v>0.26351140263907491</v>
      </c>
      <c r="G92" s="235">
        <f t="shared" si="22"/>
        <v>0.26623942272282441</v>
      </c>
      <c r="H92" s="235">
        <f t="shared" si="22"/>
        <v>0.28163487616041594</v>
      </c>
      <c r="I92" s="235">
        <f t="shared" si="22"/>
        <v>0.29248714670398479</v>
      </c>
      <c r="J92" s="235">
        <f t="shared" si="22"/>
        <v>0.29319480427630895</v>
      </c>
      <c r="K92" s="235">
        <f t="shared" si="22"/>
        <v>0.33061348151153225</v>
      </c>
      <c r="L92" s="235">
        <f t="shared" si="22"/>
        <v>0.31511711924988767</v>
      </c>
      <c r="M92" s="235">
        <f t="shared" si="22"/>
        <v>0.30683950248846292</v>
      </c>
      <c r="N92" s="235">
        <f t="shared" si="22"/>
        <v>0.31750726659620565</v>
      </c>
      <c r="O92" s="235">
        <f t="shared" si="22"/>
        <v>0.35500402288596833</v>
      </c>
      <c r="P92" s="235">
        <f t="shared" si="22"/>
        <v>0.36791818109380148</v>
      </c>
      <c r="Q92" s="235">
        <f t="shared" si="22"/>
        <v>0.41224261367555082</v>
      </c>
      <c r="R92" s="235">
        <f t="shared" si="22"/>
        <v>0.42411494462432286</v>
      </c>
      <c r="S92" s="235">
        <f t="shared" si="22"/>
        <v>0.40343771200032291</v>
      </c>
      <c r="T92" s="235">
        <f t="shared" si="22"/>
        <v>0.43246435085508345</v>
      </c>
      <c r="U92" s="235">
        <f t="shared" si="22"/>
        <v>0.42843414912829708</v>
      </c>
      <c r="V92" s="235">
        <f t="shared" si="22"/>
        <v>0.4191994401877443</v>
      </c>
      <c r="W92" s="235">
        <f t="shared" si="22"/>
        <v>0.41086543646339652</v>
      </c>
      <c r="X92" s="235">
        <f t="shared" si="22"/>
        <v>0.3958727867977539</v>
      </c>
      <c r="Y92" s="235">
        <f t="shared" si="22"/>
        <v>0.37105685420936468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15.291335265586547</v>
      </c>
      <c r="C96" s="320">
        <f t="shared" si="23"/>
        <v>16.390114890185121</v>
      </c>
      <c r="D96" s="320">
        <f t="shared" si="23"/>
        <v>17.656231083649857</v>
      </c>
      <c r="E96" s="320">
        <f t="shared" si="23"/>
        <v>18.403766957879764</v>
      </c>
      <c r="F96" s="320">
        <f t="shared" si="23"/>
        <v>18.598960559853726</v>
      </c>
      <c r="G96" s="320">
        <f t="shared" si="23"/>
        <v>19.490219726988322</v>
      </c>
      <c r="H96" s="320">
        <f t="shared" si="23"/>
        <v>17.887487249920337</v>
      </c>
      <c r="I96" s="320">
        <f t="shared" si="23"/>
        <v>16.652246401134214</v>
      </c>
      <c r="J96" s="320">
        <f t="shared" si="23"/>
        <v>15.628576032236561</v>
      </c>
      <c r="K96" s="320">
        <f t="shared" si="23"/>
        <v>16.792360215719878</v>
      </c>
      <c r="L96" s="320">
        <f t="shared" si="23"/>
        <v>17.058212387560353</v>
      </c>
      <c r="M96" s="320">
        <f t="shared" si="23"/>
        <v>19.478082404579357</v>
      </c>
      <c r="N96" s="320">
        <f t="shared" si="23"/>
        <v>21.030505582885585</v>
      </c>
      <c r="O96" s="320">
        <f t="shared" si="23"/>
        <v>21.453054348909514</v>
      </c>
      <c r="P96" s="320">
        <f t="shared" si="23"/>
        <v>21.988786466544791</v>
      </c>
      <c r="Q96" s="320">
        <f t="shared" si="23"/>
        <v>21.685665927011172</v>
      </c>
      <c r="R96" s="320">
        <f t="shared" si="23"/>
        <v>21.314615930857151</v>
      </c>
      <c r="S96" s="320">
        <f t="shared" si="23"/>
        <v>20.670601470019232</v>
      </c>
      <c r="T96" s="320">
        <f t="shared" si="23"/>
        <v>20.937666326660661</v>
      </c>
      <c r="U96" s="320">
        <f t="shared" si="23"/>
        <v>21.671974105440817</v>
      </c>
      <c r="V96" s="320">
        <f t="shared" si="23"/>
        <v>21.076756694768328</v>
      </c>
      <c r="W96" s="320">
        <f t="shared" si="23"/>
        <v>21.755264608502795</v>
      </c>
      <c r="X96" s="320">
        <f t="shared" si="23"/>
        <v>20.565707459147667</v>
      </c>
      <c r="Y96" s="320">
        <f t="shared" si="23"/>
        <v>19.181595433882507</v>
      </c>
      <c r="DA96" s="95"/>
    </row>
    <row r="97" spans="1:105" ht="12" customHeight="1" x14ac:dyDescent="0.25">
      <c r="A97" s="55" t="s">
        <v>91</v>
      </c>
      <c r="B97" s="330">
        <f>IF(B$6=0,0,B$6/OIS!B$5*1000)</f>
        <v>0.35520920111250764</v>
      </c>
      <c r="C97" s="330">
        <f>IF(C$6=0,0,C$6/OIS!C$5*1000)</f>
        <v>0.35349529046756123</v>
      </c>
      <c r="D97" s="330">
        <f>IF(D$6=0,0,D$6/OIS!D$5*1000)</f>
        <v>0.36078065284263638</v>
      </c>
      <c r="E97" s="330">
        <f>IF(E$6=0,0,E$6/OIS!E$5*1000)</f>
        <v>0.36513486901142889</v>
      </c>
      <c r="F97" s="330">
        <f>IF(F$6=0,0,F$6/OIS!F$5*1000)</f>
        <v>0.382899833867752</v>
      </c>
      <c r="G97" s="330">
        <f>IF(G$6=0,0,G$6/OIS!G$5*1000)</f>
        <v>0.40020667702016716</v>
      </c>
      <c r="H97" s="330">
        <f>IF(H$6=0,0,H$6/OIS!H$5*1000)</f>
        <v>0.38444071545991537</v>
      </c>
      <c r="I97" s="330">
        <f>IF(I$6=0,0,I$6/OIS!I$5*1000)</f>
        <v>0.37373922522714337</v>
      </c>
      <c r="J97" s="330">
        <f>IF(J$6=0,0,J$6/OIS!J$5*1000)</f>
        <v>0.35216473695912331</v>
      </c>
      <c r="K97" s="330">
        <f>IF(K$6=0,0,K$6/OIS!K$5*1000)</f>
        <v>0.4110144228558239</v>
      </c>
      <c r="L97" s="330">
        <f>IF(L$6=0,0,L$6/OIS!L$5*1000)</f>
        <v>0.39492925273587215</v>
      </c>
      <c r="M97" s="330">
        <f>IF(M$6=0,0,M$6/OIS!M$5*1000)</f>
        <v>0.41747290159562433</v>
      </c>
      <c r="N97" s="330">
        <f>IF(N$6=0,0,N$6/OIS!N$5*1000)</f>
        <v>0.44748332847192834</v>
      </c>
      <c r="O97" s="330">
        <f>IF(O$6=0,0,O$6/OIS!O$5*1000)</f>
        <v>0.50364504773822083</v>
      </c>
      <c r="P97" s="330">
        <f>IF(P$6=0,0,P$6/OIS!P$5*1000)</f>
        <v>0.51277974468153065</v>
      </c>
      <c r="Q97" s="330">
        <f>IF(Q$6=0,0,Q$6/OIS!Q$5*1000)</f>
        <v>0.57672101208027937</v>
      </c>
      <c r="R97" s="330">
        <f>IF(R$6=0,0,R$6/OIS!R$5*1000)</f>
        <v>0.59365299846991026</v>
      </c>
      <c r="S97" s="330">
        <f>IF(S$6=0,0,S$6/OIS!S$5*1000)</f>
        <v>0.54063471703600652</v>
      </c>
      <c r="T97" s="330">
        <f>IF(T$6=0,0,T$6/OIS!T$5*1000)</f>
        <v>0.5802058427402591</v>
      </c>
      <c r="U97" s="330">
        <f>IF(U$6=0,0,U$6/OIS!U$5*1000)</f>
        <v>0.59180431645572007</v>
      </c>
      <c r="V97" s="330">
        <f>IF(V$6=0,0,V$6/OIS!V$5*1000)</f>
        <v>0.56857825477794266</v>
      </c>
      <c r="W97" s="330">
        <f>IF(W$6=0,0,W$6/OIS!W$5*1000)</f>
        <v>0.57884346713631984</v>
      </c>
      <c r="X97" s="330">
        <f>IF(X$6=0,0,X$6/OIS!X$5*1000)</f>
        <v>0.52449070400311126</v>
      </c>
      <c r="Y97" s="330">
        <f>IF(Y$6=0,0,Y$6/OIS!Y$5*1000)</f>
        <v>0.47505303085310635</v>
      </c>
      <c r="DA97" s="67"/>
    </row>
    <row r="98" spans="1:105" ht="12" customHeight="1" x14ac:dyDescent="0.25">
      <c r="A98" s="173" t="s">
        <v>92</v>
      </c>
      <c r="B98" s="331">
        <f>IF(B$7=0,0,B$7/OIS!B$5*1000)</f>
        <v>0.16849564266002326</v>
      </c>
      <c r="C98" s="331">
        <f>IF(C$7=0,0,C$7/OIS!C$5*1000)</f>
        <v>0.17093731048330332</v>
      </c>
      <c r="D98" s="331">
        <f>IF(D$7=0,0,D$7/OIS!D$5*1000)</f>
        <v>0.17583105443182551</v>
      </c>
      <c r="E98" s="331">
        <f>IF(E$7=0,0,E$7/OIS!E$5*1000)</f>
        <v>0.18040021436789366</v>
      </c>
      <c r="F98" s="331">
        <f>IF(F$7=0,0,F$7/OIS!F$5*1000)</f>
        <v>0.19442588282428427</v>
      </c>
      <c r="G98" s="331">
        <f>IF(G$7=0,0,G$7/OIS!G$5*1000)</f>
        <v>0.20411006582705973</v>
      </c>
      <c r="H98" s="331">
        <f>IF(H$7=0,0,H$7/OIS!H$5*1000)</f>
        <v>0.19678481478485532</v>
      </c>
      <c r="I98" s="331">
        <f>IF(I$7=0,0,I$7/OIS!I$5*1000)</f>
        <v>0.19094395590903487</v>
      </c>
      <c r="J98" s="331">
        <f>IF(J$7=0,0,J$7/OIS!J$5*1000)</f>
        <v>0.17982458881811358</v>
      </c>
      <c r="K98" s="331">
        <f>IF(K$7=0,0,K$7/OIS!K$5*1000)</f>
        <v>0.21262186972475966</v>
      </c>
      <c r="L98" s="331">
        <f>IF(L$7=0,0,L$7/OIS!L$5*1000)</f>
        <v>0.2048510398130636</v>
      </c>
      <c r="M98" s="331">
        <f>IF(M$7=0,0,M$7/OIS!M$5*1000)</f>
        <v>0.22051306205199891</v>
      </c>
      <c r="N98" s="331">
        <f>IF(N$7=0,0,N$7/OIS!N$5*1000)</f>
        <v>0.24001784877004492</v>
      </c>
      <c r="O98" s="331">
        <f>IF(O$7=0,0,O$7/OIS!O$5*1000)</f>
        <v>0.271496403733195</v>
      </c>
      <c r="P98" s="331">
        <f>IF(P$7=0,0,P$7/OIS!P$5*1000)</f>
        <v>0.28094912018197049</v>
      </c>
      <c r="Q98" s="331">
        <f>IF(Q$7=0,0,Q$7/OIS!Q$5*1000)</f>
        <v>0.31383782080483225</v>
      </c>
      <c r="R98" s="331">
        <f>IF(R$7=0,0,R$7/OIS!R$5*1000)</f>
        <v>0.32086354356176633</v>
      </c>
      <c r="S98" s="331">
        <f>IF(S$7=0,0,S$7/OIS!S$5*1000)</f>
        <v>0.29364686752018199</v>
      </c>
      <c r="T98" s="331">
        <f>IF(T$7=0,0,T$7/OIS!T$5*1000)</f>
        <v>0.31655654666452865</v>
      </c>
      <c r="U98" s="331">
        <f>IF(U$7=0,0,U$7/OIS!U$5*1000)</f>
        <v>0.32354781954030426</v>
      </c>
      <c r="V98" s="331">
        <f>IF(V$7=0,0,V$7/OIS!V$5*1000)</f>
        <v>0.30970092618109663</v>
      </c>
      <c r="W98" s="331">
        <f>IF(W$7=0,0,W$7/OIS!W$5*1000)</f>
        <v>0.3145323114663317</v>
      </c>
      <c r="X98" s="331">
        <f>IF(X$7=0,0,X$7/OIS!X$5*1000)</f>
        <v>0.2855672257018147</v>
      </c>
      <c r="Y98" s="331">
        <f>IF(Y$7=0,0,Y$7/OIS!Y$5*1000)</f>
        <v>0.25519266946319069</v>
      </c>
      <c r="DA98" s="177"/>
    </row>
    <row r="99" spans="1:105" ht="12" customHeight="1" x14ac:dyDescent="0.25">
      <c r="A99" s="173" t="s">
        <v>93</v>
      </c>
      <c r="B99" s="331">
        <f>IF(B$8=0,0,B$8/OIS!B$5*1000)</f>
        <v>0.2769134485925368</v>
      </c>
      <c r="C99" s="331">
        <f>IF(C$8=0,0,C$8/OIS!C$5*1000)</f>
        <v>0.28494908894316884</v>
      </c>
      <c r="D99" s="331">
        <f>IF(D$8=0,0,D$8/OIS!D$5*1000)</f>
        <v>0.29476897316810835</v>
      </c>
      <c r="E99" s="331">
        <f>IF(E$8=0,0,E$8/OIS!E$5*1000)</f>
        <v>0.30537281686394951</v>
      </c>
      <c r="F99" s="331">
        <f>IF(F$8=0,0,F$8/OIS!F$5*1000)</f>
        <v>0.33534349849322515</v>
      </c>
      <c r="G99" s="331">
        <f>IF(G$8=0,0,G$8/OIS!G$5*1000)</f>
        <v>0.35308155807683866</v>
      </c>
      <c r="H99" s="331">
        <f>IF(H$8=0,0,H$8/OIS!H$5*1000)</f>
        <v>0.34123254865112734</v>
      </c>
      <c r="I99" s="331">
        <f>IF(I$8=0,0,I$8/OIS!I$5*1000)</f>
        <v>0.33068841246952119</v>
      </c>
      <c r="J99" s="331">
        <f>IF(J$8=0,0,J$8/OIS!J$5*1000)</f>
        <v>0.3113199772871551</v>
      </c>
      <c r="K99" s="331">
        <f>IF(K$8=0,0,K$8/OIS!K$5*1000)</f>
        <v>0.37125433203093339</v>
      </c>
      <c r="L99" s="331">
        <f>IF(L$8=0,0,L$8/OIS!L$5*1000)</f>
        <v>0.35830944509636053</v>
      </c>
      <c r="M99" s="331">
        <f>IF(M$8=0,0,M$8/OIS!M$5*1000)</f>
        <v>0.39019013385848939</v>
      </c>
      <c r="N99" s="331">
        <f>IF(N$8=0,0,N$8/OIS!N$5*1000)</f>
        <v>0.42875806270692945</v>
      </c>
      <c r="O99" s="331">
        <f>IF(O$8=0,0,O$8/OIS!O$5*1000)</f>
        <v>0.4864711819367763</v>
      </c>
      <c r="P99" s="331">
        <f>IF(P$8=0,0,P$8/OIS!P$5*1000)</f>
        <v>0.50833424057495735</v>
      </c>
      <c r="Q99" s="331">
        <f>IF(Q$8=0,0,Q$8/OIS!Q$5*1000)</f>
        <v>0.56554653441719061</v>
      </c>
      <c r="R99" s="331">
        <f>IF(R$8=0,0,R$8/OIS!R$5*1000)</f>
        <v>0.57584939247588074</v>
      </c>
      <c r="S99" s="331">
        <f>IF(S$8=0,0,S$8/OIS!S$5*1000)</f>
        <v>0.52856521188060068</v>
      </c>
      <c r="T99" s="331">
        <f>IF(T$8=0,0,T$8/OIS!T$5*1000)</f>
        <v>0.57133182597110965</v>
      </c>
      <c r="U99" s="331">
        <f>IF(U$8=0,0,U$8/OIS!U$5*1000)</f>
        <v>0.58466263791857476</v>
      </c>
      <c r="V99" s="331">
        <f>IF(V$8=0,0,V$8/OIS!V$5*1000)</f>
        <v>0.55840869292498552</v>
      </c>
      <c r="W99" s="331">
        <f>IF(W$8=0,0,W$8/OIS!W$5*1000)</f>
        <v>0.56630186721253462</v>
      </c>
      <c r="X99" s="331">
        <f>IF(X$8=0,0,X$8/OIS!X$5*1000)</f>
        <v>0.514765607517506</v>
      </c>
      <c r="Y99" s="331">
        <f>IF(Y$8=0,0,Y$8/OIS!Y$5*1000)</f>
        <v>0.45628898159694681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0.12797359335449091</v>
      </c>
      <c r="C100" s="331">
        <f>IF(C$9=0,0,C$9/OIS!C$5*1000)</f>
        <v>0.12690012100695053</v>
      </c>
      <c r="D100" s="331">
        <f>IF(D$9=0,0,D$9/OIS!D$5*1000)</f>
        <v>0.12932341432849817</v>
      </c>
      <c r="E100" s="331">
        <f>IF(E$9=0,0,E$9/OIS!E$5*1000)</f>
        <v>0.130541358676771</v>
      </c>
      <c r="F100" s="331">
        <f>IF(F$9=0,0,F$9/OIS!F$5*1000)</f>
        <v>0.13615725796054634</v>
      </c>
      <c r="G100" s="331">
        <f>IF(G$9=0,0,G$9/OIS!G$5*1000)</f>
        <v>0.14218591693537699</v>
      </c>
      <c r="H100" s="331">
        <f>IF(H$9=0,0,H$9/OIS!H$5*1000)</f>
        <v>0.13648431271605604</v>
      </c>
      <c r="I100" s="331">
        <f>IF(I$9=0,0,I$9/OIS!I$5*1000)</f>
        <v>0.13273593015765969</v>
      </c>
      <c r="J100" s="331">
        <f>IF(J$9=0,0,J$9/OIS!J$5*1000)</f>
        <v>0.1250871893736295</v>
      </c>
      <c r="K100" s="331">
        <f>IF(K$9=0,0,K$9/OIS!K$5*1000)</f>
        <v>0.14560543428367528</v>
      </c>
      <c r="L100" s="331">
        <f>IF(L$9=0,0,L$9/OIS!L$5*1000)</f>
        <v>0.1398300395029736</v>
      </c>
      <c r="M100" s="331">
        <f>IF(M$9=0,0,M$9/OIS!M$5*1000)</f>
        <v>0.14725591451238762</v>
      </c>
      <c r="N100" s="331">
        <f>IF(N$9=0,0,N$9/OIS!N$5*1000)</f>
        <v>0.15732974505369668</v>
      </c>
      <c r="O100" s="331">
        <f>IF(O$9=0,0,O$9/OIS!O$5*1000)</f>
        <v>0.17688569693937195</v>
      </c>
      <c r="P100" s="331">
        <f>IF(P$9=0,0,P$9/OIS!P$5*1000)</f>
        <v>0.17945943989142429</v>
      </c>
      <c r="Q100" s="331">
        <f>IF(Q$9=0,0,Q$9/OIS!Q$5*1000)</f>
        <v>0.20213763539586421</v>
      </c>
      <c r="R100" s="331">
        <f>IF(R$9=0,0,R$9/OIS!R$5*1000)</f>
        <v>0.20837878876031585</v>
      </c>
      <c r="S100" s="331">
        <f>IF(S$9=0,0,S$9/OIS!S$5*1000)</f>
        <v>0.18956715016029041</v>
      </c>
      <c r="T100" s="331">
        <f>IF(T$9=0,0,T$9/OIS!T$5*1000)</f>
        <v>0.20324383399533716</v>
      </c>
      <c r="U100" s="331">
        <f>IF(U$9=0,0,U$9/OIS!U$5*1000)</f>
        <v>0.20721381447239792</v>
      </c>
      <c r="V100" s="331">
        <f>IF(V$9=0,0,V$9/OIS!V$5*1000)</f>
        <v>0.19924242408442411</v>
      </c>
      <c r="W100" s="331">
        <f>IF(W$9=0,0,W$9/OIS!W$5*1000)</f>
        <v>0.20294606196370757</v>
      </c>
      <c r="X100" s="331">
        <f>IF(X$9=0,0,X$9/OIS!X$5*1000)</f>
        <v>0.18380991058907928</v>
      </c>
      <c r="Y100" s="331">
        <f>IF(Y$9=0,0,Y$9/OIS!Y$5*1000)</f>
        <v>0.16696867429618709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0.2727086333909296</v>
      </c>
      <c r="C101" s="332">
        <f>IF(C$10=0,0,C$10/OIS!C$5*1000)</f>
        <v>0.27324591564046208</v>
      </c>
      <c r="D101" s="332">
        <f>IF(D$10=0,0,D$10/OIS!D$5*1000)</f>
        <v>0.28587910486064089</v>
      </c>
      <c r="E101" s="332">
        <f>IF(E$10=0,0,E$10/OIS!E$5*1000)</f>
        <v>0.28960270210825528</v>
      </c>
      <c r="F101" s="332">
        <f>IF(F$10=0,0,F$10/OIS!F$5*1000)</f>
        <v>0.31287776178534782</v>
      </c>
      <c r="G101" s="332">
        <f>IF(G$10=0,0,G$10/OIS!G$5*1000)</f>
        <v>0.3211599629762566</v>
      </c>
      <c r="H101" s="332">
        <f>IF(H$10=0,0,H$10/OIS!H$5*1000)</f>
        <v>0.31115419304498487</v>
      </c>
      <c r="I101" s="332">
        <f>IF(I$10=0,0,I$10/OIS!I$5*1000)</f>
        <v>0.30453753876472117</v>
      </c>
      <c r="J101" s="332">
        <f>IF(J$10=0,0,J$10/OIS!J$5*1000)</f>
        <v>0.29203764457810377</v>
      </c>
      <c r="K101" s="332">
        <f>IF(K$10=0,0,K$10/OIS!K$5*1000)</f>
        <v>0.33834741919748135</v>
      </c>
      <c r="L101" s="332">
        <f>IF(L$10=0,0,L$10/OIS!L$5*1000)</f>
        <v>0.32725213701521666</v>
      </c>
      <c r="M101" s="332">
        <f>IF(M$10=0,0,M$10/OIS!M$5*1000)</f>
        <v>0.34309541391106557</v>
      </c>
      <c r="N101" s="332">
        <f>IF(N$10=0,0,N$10/OIS!N$5*1000)</f>
        <v>0.37071450287089169</v>
      </c>
      <c r="O101" s="332">
        <f>IF(O$10=0,0,O$10/OIS!O$5*1000)</f>
        <v>0.41444483821875228</v>
      </c>
      <c r="P101" s="332">
        <f>IF(P$10=0,0,P$10/OIS!P$5*1000)</f>
        <v>0.42518667607483701</v>
      </c>
      <c r="Q101" s="332">
        <f>IF(Q$10=0,0,Q$10/OIS!Q$5*1000)</f>
        <v>0.48329113375482213</v>
      </c>
      <c r="R101" s="332">
        <f>IF(R$10=0,0,R$10/OIS!R$5*1000)</f>
        <v>0.499376978505567</v>
      </c>
      <c r="S101" s="332">
        <f>IF(S$10=0,0,S$10/OIS!S$5*1000)</f>
        <v>0.45107079168404174</v>
      </c>
      <c r="T101" s="332">
        <f>IF(T$10=0,0,T$10/OIS!T$5*1000)</f>
        <v>0.49415494615251715</v>
      </c>
      <c r="U101" s="332">
        <f>IF(U$10=0,0,U$10/OIS!U$5*1000)</f>
        <v>0.50519777855074455</v>
      </c>
      <c r="V101" s="332">
        <f>IF(V$10=0,0,V$10/OIS!V$5*1000)</f>
        <v>0.48489704557413765</v>
      </c>
      <c r="W101" s="332">
        <f>IF(W$10=0,0,W$10/OIS!W$5*1000)</f>
        <v>0.49914315034221346</v>
      </c>
      <c r="X101" s="332">
        <f>IF(X$10=0,0,X$10/OIS!X$5*1000)</f>
        <v>0.45357929871737451</v>
      </c>
      <c r="Y101" s="332">
        <f>IF(Y$10=0,0,Y$10/OIS!Y$5*1000)</f>
        <v>0.4110930329725308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3.5775514263660582</v>
      </c>
      <c r="C102" s="348">
        <f>IF(C$16=0,0,C$16/OIS!C$5*1000)</f>
        <v>4.0438041714277055</v>
      </c>
      <c r="D102" s="348">
        <f>IF(D$16=0,0,D$16/OIS!D$5*1000)</f>
        <v>4.5125469634486333</v>
      </c>
      <c r="E102" s="348">
        <f>IF(E$16=0,0,E$16/OIS!E$5*1000)</f>
        <v>5.0978557129443658</v>
      </c>
      <c r="F102" s="348">
        <f>IF(F$16=0,0,F$16/OIS!F$5*1000)</f>
        <v>4.8409311358010818</v>
      </c>
      <c r="G102" s="348">
        <f>IF(G$16=0,0,G$16/OIS!G$5*1000)</f>
        <v>4.5280854756561659</v>
      </c>
      <c r="H102" s="348">
        <f>IF(H$16=0,0,H$16/OIS!H$5*1000)</f>
        <v>3.9654116842851765</v>
      </c>
      <c r="I102" s="348">
        <f>IF(I$16=0,0,I$16/OIS!I$5*1000)</f>
        <v>3.6063574808248342</v>
      </c>
      <c r="J102" s="348">
        <f>IF(J$16=0,0,J$16/OIS!J$5*1000)</f>
        <v>3.0042054108742264</v>
      </c>
      <c r="K102" s="348">
        <f>IF(K$16=0,0,K$16/OIS!K$5*1000)</f>
        <v>3.6833905336252055</v>
      </c>
      <c r="L102" s="348">
        <f>IF(L$16=0,0,L$16/OIS!L$5*1000)</f>
        <v>3.4333057003087797</v>
      </c>
      <c r="M102" s="348">
        <f>IF(M$16=0,0,M$16/OIS!M$5*1000)</f>
        <v>4.0026100965731768</v>
      </c>
      <c r="N102" s="348">
        <f>IF(N$16=0,0,N$16/OIS!N$5*1000)</f>
        <v>4.2697678240818773</v>
      </c>
      <c r="O102" s="348">
        <f>IF(O$16=0,0,O$16/OIS!O$5*1000)</f>
        <v>3.9746403625737163</v>
      </c>
      <c r="P102" s="348">
        <f>IF(P$16=0,0,P$16/OIS!P$5*1000)</f>
        <v>3.9224139957923456</v>
      </c>
      <c r="Q102" s="348">
        <f>IF(Q$16=0,0,Q$16/OIS!Q$5*1000)</f>
        <v>3.6785105499004365</v>
      </c>
      <c r="R102" s="348">
        <f>IF(R$16=0,0,R$16/OIS!R$5*1000)</f>
        <v>3.3354748146829252</v>
      </c>
      <c r="S102" s="348">
        <f>IF(S$16=0,0,S$16/OIS!S$5*1000)</f>
        <v>3.2777850007388749</v>
      </c>
      <c r="T102" s="348">
        <f>IF(T$16=0,0,T$16/OIS!T$5*1000)</f>
        <v>2.964838515319681</v>
      </c>
      <c r="U102" s="348">
        <f>IF(U$16=0,0,U$16/OIS!U$5*1000)</f>
        <v>3.1374474256463483</v>
      </c>
      <c r="V102" s="348">
        <f>IF(V$16=0,0,V$16/OIS!V$5*1000)</f>
        <v>3.094535307500264</v>
      </c>
      <c r="W102" s="348">
        <f>IF(W$16=0,0,W$16/OIS!W$5*1000)</f>
        <v>3.3508393588396452</v>
      </c>
      <c r="X102" s="348">
        <f>IF(X$16=0,0,X$16/OIS!X$5*1000)</f>
        <v>3.2834048017066246</v>
      </c>
      <c r="Y102" s="348">
        <f>IF(Y$16=0,0,Y$16/OIS!Y$5*1000)</f>
        <v>3.3164431301726891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4.0647494397709698</v>
      </c>
      <c r="C103" s="348">
        <f>IF(C$27=0,0,C$27/OIS!C$5*1000)</f>
        <v>4.3234234717160813</v>
      </c>
      <c r="D103" s="348">
        <f>IF(D$27=0,0,D$27/OIS!D$5*1000)</f>
        <v>4.8212984733177615</v>
      </c>
      <c r="E103" s="348">
        <f>IF(E$27=0,0,E$27/OIS!E$5*1000)</f>
        <v>4.6824108229464834</v>
      </c>
      <c r="F103" s="348">
        <f>IF(F$27=0,0,F$27/OIS!F$5*1000)</f>
        <v>4.5834190507872892</v>
      </c>
      <c r="G103" s="348">
        <f>IF(G$27=0,0,G$27/OIS!G$5*1000)</f>
        <v>5.2081199817605563</v>
      </c>
      <c r="H103" s="348">
        <f>IF(H$27=0,0,H$27/OIS!H$5*1000)</f>
        <v>4.7056046579356972</v>
      </c>
      <c r="I103" s="348">
        <f>IF(I$27=0,0,I$27/OIS!I$5*1000)</f>
        <v>4.34720988657857</v>
      </c>
      <c r="J103" s="348">
        <f>IF(J$27=0,0,J$27/OIS!J$5*1000)</f>
        <v>4.3219400961777854</v>
      </c>
      <c r="K103" s="348">
        <f>IF(K$27=0,0,K$27/OIS!K$5*1000)</f>
        <v>3.8713652233194598</v>
      </c>
      <c r="L103" s="348">
        <f>IF(L$27=0,0,L$27/OIS!L$5*1000)</f>
        <v>4.4607934386218053</v>
      </c>
      <c r="M103" s="348">
        <f>IF(M$27=0,0,M$27/OIS!M$5*1000)</f>
        <v>5.1729322478744111</v>
      </c>
      <c r="N103" s="348">
        <f>IF(N$27=0,0,N$27/OIS!N$5*1000)</f>
        <v>5.3669834572076622</v>
      </c>
      <c r="O103" s="348">
        <f>IF(O$27=0,0,O$27/OIS!O$5*1000)</f>
        <v>5.0902188965647506</v>
      </c>
      <c r="P103" s="348">
        <f>IF(P$27=0,0,P$27/OIS!P$5*1000)</f>
        <v>5.071755024221825</v>
      </c>
      <c r="Q103" s="348">
        <f>IF(Q$27=0,0,Q$27/OIS!Q$5*1000)</f>
        <v>4.3360180253746794</v>
      </c>
      <c r="R103" s="348">
        <f>IF(R$27=0,0,R$27/OIS!R$5*1000)</f>
        <v>4.3248443043258202</v>
      </c>
      <c r="S103" s="348">
        <f>IF(S$27=0,0,S$27/OIS!S$5*1000)</f>
        <v>4.572899663359852</v>
      </c>
      <c r="T103" s="348">
        <f>IF(T$27=0,0,T$27/OIS!T$5*1000)</f>
        <v>4.353740529456946</v>
      </c>
      <c r="U103" s="348">
        <f>IF(U$27=0,0,U$27/OIS!U$5*1000)</f>
        <v>4.4862411367368891</v>
      </c>
      <c r="V103" s="348">
        <f>IF(V$27=0,0,V$27/OIS!V$5*1000)</f>
        <v>4.7039361043724766</v>
      </c>
      <c r="W103" s="348">
        <f>IF(W$27=0,0,W$27/OIS!W$5*1000)</f>
        <v>4.9605638823615381</v>
      </c>
      <c r="X103" s="348">
        <f>IF(X$27=0,0,X$27/OIS!X$5*1000)</f>
        <v>4.6282765706300912</v>
      </c>
      <c r="Y103" s="348">
        <f>IF(Y$27=0,0,Y$27/OIS!Y$5*1000)</f>
        <v>4.5410604091068301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0.35834156779537485</v>
      </c>
      <c r="C104" s="348">
        <f>IF(C$35=0,0,C$35/OIS!C$5*1000)</f>
        <v>0.47931348143149155</v>
      </c>
      <c r="D104" s="348">
        <f>IF(D$35=0,0,D$35/OIS!D$5*1000)</f>
        <v>0.55492904706815105</v>
      </c>
      <c r="E104" s="348">
        <f>IF(E$35=0,0,E$35/OIS!E$5*1000)</f>
        <v>0.65582904832538014</v>
      </c>
      <c r="F104" s="348">
        <f>IF(F$35=0,0,F$35/OIS!F$5*1000)</f>
        <v>0.63935425099904164</v>
      </c>
      <c r="G104" s="348">
        <f>IF(G$35=0,0,G$35/OIS!G$5*1000)</f>
        <v>0.65423152833171316</v>
      </c>
      <c r="H104" s="348">
        <f>IF(H$35=0,0,H$35/OIS!H$5*1000)</f>
        <v>0.54082148938299346</v>
      </c>
      <c r="I104" s="348">
        <f>IF(I$35=0,0,I$35/OIS!I$5*1000)</f>
        <v>0.50561328927178217</v>
      </c>
      <c r="J104" s="348">
        <f>IF(J$35=0,0,J$35/OIS!J$5*1000)</f>
        <v>0.37449198312423781</v>
      </c>
      <c r="K104" s="348">
        <f>IF(K$35=0,0,K$35/OIS!K$5*1000)</f>
        <v>0.49514355182430608</v>
      </c>
      <c r="L104" s="348">
        <f>IF(L$35=0,0,L$35/OIS!L$5*1000)</f>
        <v>0.46095706811522774</v>
      </c>
      <c r="M104" s="348">
        <f>IF(M$35=0,0,M$35/OIS!M$5*1000)</f>
        <v>0.71912515253298281</v>
      </c>
      <c r="N104" s="348">
        <f>IF(N$35=0,0,N$35/OIS!N$5*1000)</f>
        <v>0.7561507532571724</v>
      </c>
      <c r="O104" s="348">
        <f>IF(O$35=0,0,O$35/OIS!O$5*1000)</f>
        <v>0.65247368011658335</v>
      </c>
      <c r="P104" s="348">
        <f>IF(P$35=0,0,P$35/OIS!P$5*1000)</f>
        <v>0.73781179243676431</v>
      </c>
      <c r="Q104" s="348">
        <f>IF(Q$35=0,0,Q$35/OIS!Q$5*1000)</f>
        <v>0.71769264314165859</v>
      </c>
      <c r="R104" s="348">
        <f>IF(R$35=0,0,R$35/OIS!R$5*1000)</f>
        <v>0.60980869989054953</v>
      </c>
      <c r="S104" s="348">
        <f>IF(S$35=0,0,S$35/OIS!S$5*1000)</f>
        <v>0.5803143597489997</v>
      </c>
      <c r="T104" s="348">
        <f>IF(T$35=0,0,T$35/OIS!T$5*1000)</f>
        <v>0.53677386892349244</v>
      </c>
      <c r="U104" s="348">
        <f>IF(U$35=0,0,U$35/OIS!U$5*1000)</f>
        <v>0.59281277872550053</v>
      </c>
      <c r="V104" s="348">
        <f>IF(V$35=0,0,V$35/OIS!V$5*1000)</f>
        <v>0.55943475409547416</v>
      </c>
      <c r="W104" s="348">
        <f>IF(W$35=0,0,W$35/OIS!W$5*1000)</f>
        <v>0.64677912701259399</v>
      </c>
      <c r="X104" s="348">
        <f>IF(X$35=0,0,X$35/OIS!X$5*1000)</f>
        <v>0.6170296613733286</v>
      </c>
      <c r="Y104" s="348">
        <f>IF(Y$35=0,0,Y$35/OIS!Y$5*1000)</f>
        <v>0.60912032762273693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0.13553153181406008</v>
      </c>
      <c r="C105" s="348">
        <f>IF(C$54=0,0,C$54/OIS!C$5*1000)</f>
        <v>0.17103878670155132</v>
      </c>
      <c r="D105" s="348">
        <f>IF(D$54=0,0,D$54/OIS!D$5*1000)</f>
        <v>0.19627539854916173</v>
      </c>
      <c r="E105" s="348">
        <f>IF(E$54=0,0,E$54/OIS!E$5*1000)</f>
        <v>0.21681103763375517</v>
      </c>
      <c r="F105" s="348">
        <f>IF(F$54=0,0,F$54/OIS!F$5*1000)</f>
        <v>0.2462803047997883</v>
      </c>
      <c r="G105" s="348">
        <f>IF(G$54=0,0,G$54/OIS!G$5*1000)</f>
        <v>0.27734115822749938</v>
      </c>
      <c r="H105" s="348">
        <f>IF(H$54=0,0,H$54/OIS!H$5*1000)</f>
        <v>0.25377237294347038</v>
      </c>
      <c r="I105" s="348">
        <f>IF(I$54=0,0,I$54/OIS!I$5*1000)</f>
        <v>0.24728409289696551</v>
      </c>
      <c r="J105" s="348">
        <f>IF(J$54=0,0,J$54/OIS!J$5*1000)</f>
        <v>0.21564862149003586</v>
      </c>
      <c r="K105" s="348">
        <f>IF(K$54=0,0,K$54/OIS!K$5*1000)</f>
        <v>0.26612826447865767</v>
      </c>
      <c r="L105" s="348">
        <f>IF(L$54=0,0,L$54/OIS!L$5*1000)</f>
        <v>0.26445086622005171</v>
      </c>
      <c r="M105" s="348">
        <f>IF(M$54=0,0,M$54/OIS!M$5*1000)</f>
        <v>0.35657102791719814</v>
      </c>
      <c r="N105" s="348">
        <f>IF(N$54=0,0,N$54/OIS!N$5*1000)</f>
        <v>0.39646308557776921</v>
      </c>
      <c r="O105" s="348">
        <f>IF(O$54=0,0,O$54/OIS!O$5*1000)</f>
        <v>0.4101898873725921</v>
      </c>
      <c r="P105" s="348">
        <f>IF(P$54=0,0,P$54/OIS!P$5*1000)</f>
        <v>0.45225656045207085</v>
      </c>
      <c r="Q105" s="348">
        <f>IF(Q$54=0,0,Q$54/OIS!Q$5*1000)</f>
        <v>0.47123259918413973</v>
      </c>
      <c r="R105" s="348">
        <f>IF(R$54=0,0,R$54/OIS!R$5*1000)</f>
        <v>0.45598910921015068</v>
      </c>
      <c r="S105" s="348">
        <f>IF(S$54=0,0,S$54/OIS!S$5*1000)</f>
        <v>0.42918127057396416</v>
      </c>
      <c r="T105" s="348">
        <f>IF(T$54=0,0,T$54/OIS!T$5*1000)</f>
        <v>0.45608693381952736</v>
      </c>
      <c r="U105" s="348">
        <f>IF(U$54=0,0,U$54/OIS!U$5*1000)</f>
        <v>0.47493838297147045</v>
      </c>
      <c r="V105" s="348">
        <f>IF(V$54=0,0,V$54/OIS!V$5*1000)</f>
        <v>0.45154079105612632</v>
      </c>
      <c r="W105" s="348">
        <f>IF(W$54=0,0,W$54/OIS!W$5*1000)</f>
        <v>0.47444333123618526</v>
      </c>
      <c r="X105" s="348">
        <f>IF(X$54=0,0,X$54/OIS!X$5*1000)</f>
        <v>0.43352995722466775</v>
      </c>
      <c r="Y105" s="348">
        <f>IF(Y$54=0,0,Y$54/OIS!Y$5*1000)</f>
        <v>0.38173882863233782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2.2880018835575271</v>
      </c>
      <c r="C106" s="348">
        <f>IF(C$68=0,0,C$68/OIS!C$5*1000)</f>
        <v>2.2733362762197</v>
      </c>
      <c r="D106" s="348">
        <f>IF(D$68=0,0,D$68/OIS!D$5*1000)</f>
        <v>2.2530472078901012</v>
      </c>
      <c r="E106" s="348">
        <f>IF(E$68=0,0,E$68/OIS!E$5*1000)</f>
        <v>2.1775428126666796</v>
      </c>
      <c r="F106" s="348">
        <f>IF(F$68=0,0,F$68/OIS!F$5*1000)</f>
        <v>2.0262333977794809</v>
      </c>
      <c r="G106" s="348">
        <f>IF(G$68=0,0,G$68/OIS!G$5*1000)</f>
        <v>2.2126325533223117</v>
      </c>
      <c r="H106" s="348">
        <f>IF(H$68=0,0,H$68/OIS!H$5*1000)</f>
        <v>2.0140402042637269</v>
      </c>
      <c r="I106" s="348">
        <f>IF(I$68=0,0,I$68/OIS!I$5*1000)</f>
        <v>1.7425685529545389</v>
      </c>
      <c r="J106" s="348">
        <f>IF(J$68=0,0,J$68/OIS!J$5*1000)</f>
        <v>1.8696384926651359</v>
      </c>
      <c r="K106" s="348">
        <f>IF(K$68=0,0,K$68/OIS!K$5*1000)</f>
        <v>1.4457084906646813</v>
      </c>
      <c r="L106" s="348">
        <f>IF(L$68=0,0,L$68/OIS!L$5*1000)</f>
        <v>1.6381986530102353</v>
      </c>
      <c r="M106" s="348">
        <f>IF(M$68=0,0,M$68/OIS!M$5*1000)</f>
        <v>1.7316713393016068</v>
      </c>
      <c r="N106" s="348">
        <f>IF(N$68=0,0,N$68/OIS!N$5*1000)</f>
        <v>1.9194986321293648</v>
      </c>
      <c r="O106" s="348">
        <f>IF(O$68=0,0,O$68/OIS!O$5*1000)</f>
        <v>1.8566677566613605</v>
      </c>
      <c r="P106" s="348">
        <f>IF(P$68=0,0,P$68/OIS!P$5*1000)</f>
        <v>1.8077655510059092</v>
      </c>
      <c r="Q106" s="348">
        <f>IF(Q$68=0,0,Q$68/OIS!Q$5*1000)</f>
        <v>1.4009223719113453</v>
      </c>
      <c r="R106" s="348">
        <f>IF(R$68=0,0,R$68/OIS!R$5*1000)</f>
        <v>1.350530145770072</v>
      </c>
      <c r="S106" s="348">
        <f>IF(S$68=0,0,S$68/OIS!S$5*1000)</f>
        <v>1.4676362745813458</v>
      </c>
      <c r="T106" s="348">
        <f>IF(T$68=0,0,T$68/OIS!T$5*1000)</f>
        <v>1.4059392072376149</v>
      </c>
      <c r="U106" s="348">
        <f>IF(U$68=0,0,U$68/OIS!U$5*1000)</f>
        <v>1.4830942286278446</v>
      </c>
      <c r="V106" s="348">
        <f>IF(V$68=0,0,V$68/OIS!V$5*1000)</f>
        <v>1.3111177867812251</v>
      </c>
      <c r="W106" s="348">
        <f>IF(W$68=0,0,W$68/OIS!W$5*1000)</f>
        <v>1.2223857621825374</v>
      </c>
      <c r="X106" s="348">
        <f>IF(X$68=0,0,X$68/OIS!X$5*1000)</f>
        <v>1.4998497973639269</v>
      </c>
      <c r="Y106" s="348">
        <f>IF(Y$68=0,0,Y$68/OIS!Y$5*1000)</f>
        <v>1.4511738887527934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3.6658588971720674</v>
      </c>
      <c r="C107" s="333">
        <f>IF(C$69=0,0,C$69/OIS!C$5*1000)</f>
        <v>3.8896709761471442</v>
      </c>
      <c r="D107" s="333">
        <f>IF(D$69=0,0,D$69/OIS!D$5*1000)</f>
        <v>4.0715507937443407</v>
      </c>
      <c r="E107" s="333">
        <f>IF(E$69=0,0,E$69/OIS!E$5*1000)</f>
        <v>4.3022655623348003</v>
      </c>
      <c r="F107" s="333">
        <f>IF(F$69=0,0,F$69/OIS!F$5*1000)</f>
        <v>4.9010381847558904</v>
      </c>
      <c r="G107" s="333">
        <f>IF(G$69=0,0,G$69/OIS!G$5*1000)</f>
        <v>5.1890648488543754</v>
      </c>
      <c r="H107" s="333">
        <f>IF(H$69=0,0,H$69/OIS!H$5*1000)</f>
        <v>5.0377402564523344</v>
      </c>
      <c r="I107" s="333">
        <f>IF(I$69=0,0,I$69/OIS!I$5*1000)</f>
        <v>4.870568036079443</v>
      </c>
      <c r="J107" s="333">
        <f>IF(J$69=0,0,J$69/OIS!J$5*1000)</f>
        <v>4.5822172908890142</v>
      </c>
      <c r="K107" s="333">
        <f>IF(K$69=0,0,K$69/OIS!K$5*1000)</f>
        <v>5.5517806737148927</v>
      </c>
      <c r="L107" s="333">
        <f>IF(L$69=0,0,L$69/OIS!L$5*1000)</f>
        <v>5.3753347471207666</v>
      </c>
      <c r="M107" s="333">
        <f>IF(M$69=0,0,M$69/OIS!M$5*1000)</f>
        <v>5.976645114450414</v>
      </c>
      <c r="N107" s="333">
        <f>IF(N$69=0,0,N$69/OIS!N$5*1000)</f>
        <v>6.6773383427582464</v>
      </c>
      <c r="O107" s="333">
        <f>IF(O$69=0,0,O$69/OIS!O$5*1000)</f>
        <v>7.6159205970541946</v>
      </c>
      <c r="P107" s="333">
        <f>IF(P$69=0,0,P$69/OIS!P$5*1000)</f>
        <v>8.0900743212311568</v>
      </c>
      <c r="Q107" s="333">
        <f>IF(Q$69=0,0,Q$69/OIS!Q$5*1000)</f>
        <v>8.9397556010459258</v>
      </c>
      <c r="R107" s="333">
        <f>IF(R$69=0,0,R$69/OIS!R$5*1000)</f>
        <v>9.0398471552041926</v>
      </c>
      <c r="S107" s="333">
        <f>IF(S$69=0,0,S$69/OIS!S$5*1000)</f>
        <v>8.3393001627350714</v>
      </c>
      <c r="T107" s="333">
        <f>IF(T$69=0,0,T$69/OIS!T$5*1000)</f>
        <v>9.0547942763796438</v>
      </c>
      <c r="U107" s="333">
        <f>IF(U$69=0,0,U$69/OIS!U$5*1000)</f>
        <v>9.285013785795023</v>
      </c>
      <c r="V107" s="333">
        <f>IF(V$69=0,0,V$69/OIS!V$5*1000)</f>
        <v>8.8353646074201748</v>
      </c>
      <c r="W107" s="333">
        <f>IF(W$69=0,0,W$69/OIS!W$5*1000)</f>
        <v>8.9384862887491874</v>
      </c>
      <c r="X107" s="333">
        <f>IF(X$69=0,0,X$69/OIS!X$5*1000)</f>
        <v>8.1414039243201408</v>
      </c>
      <c r="Y107" s="333">
        <f>IF(Y$69=0,0,Y$69/OIS!Y$5*1000)</f>
        <v>7.1174624604131598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24.750632613278039</v>
      </c>
      <c r="C5" s="223">
        <v>25.143793334039689</v>
      </c>
      <c r="D5" s="223">
        <v>28.911783185736201</v>
      </c>
      <c r="E5" s="223">
        <v>32.518931993703077</v>
      </c>
      <c r="F5" s="223">
        <v>37.254359137969757</v>
      </c>
      <c r="G5" s="223">
        <v>40.48221720995052</v>
      </c>
      <c r="H5" s="223">
        <v>41.927206654202116</v>
      </c>
      <c r="I5" s="223">
        <v>43.303893323580901</v>
      </c>
      <c r="J5" s="223">
        <v>42.161705491962017</v>
      </c>
      <c r="K5" s="223">
        <v>30.332764998359149</v>
      </c>
      <c r="L5" s="223">
        <v>33.037280777904549</v>
      </c>
      <c r="M5" s="223">
        <v>38.128574918534618</v>
      </c>
      <c r="N5" s="223">
        <v>39.414324073453741</v>
      </c>
      <c r="O5" s="223">
        <v>40.232837024884361</v>
      </c>
      <c r="P5" s="223">
        <v>41.552695265153893</v>
      </c>
      <c r="Q5" s="223">
        <v>47.631443670474198</v>
      </c>
      <c r="R5" s="223">
        <v>46.379097822960873</v>
      </c>
      <c r="S5" s="223">
        <v>47.899611801838986</v>
      </c>
      <c r="T5" s="223">
        <v>51.907588624121772</v>
      </c>
      <c r="U5" s="223">
        <v>52.971412382023182</v>
      </c>
      <c r="V5" s="223">
        <v>53.392611423173278</v>
      </c>
      <c r="W5" s="223">
        <v>55.342492625582693</v>
      </c>
      <c r="X5" s="223">
        <v>55.01125269261189</v>
      </c>
      <c r="Y5" s="223">
        <v>49.121772817423768</v>
      </c>
      <c r="DA5" s="89" t="s">
        <v>3123</v>
      </c>
    </row>
    <row r="6" spans="1:105" ht="12" customHeight="1" x14ac:dyDescent="0.25">
      <c r="A6" s="55" t="s">
        <v>91</v>
      </c>
      <c r="B6" s="259">
        <v>0.72154910192810939</v>
      </c>
      <c r="C6" s="259">
        <v>0.68356445986805592</v>
      </c>
      <c r="D6" s="259">
        <v>0.75179128024806308</v>
      </c>
      <c r="E6" s="259">
        <v>0.81846178443092521</v>
      </c>
      <c r="F6" s="259">
        <v>0.95423808766788309</v>
      </c>
      <c r="G6" s="259">
        <v>1.037393666939926</v>
      </c>
      <c r="H6" s="259">
        <v>1.1111725234119849</v>
      </c>
      <c r="I6" s="259">
        <v>1.1863632036619789</v>
      </c>
      <c r="J6" s="259">
        <v>1.162118239331378</v>
      </c>
      <c r="K6" s="259">
        <v>0.87835275709126781</v>
      </c>
      <c r="L6" s="259">
        <v>0.9200425798879539</v>
      </c>
      <c r="M6" s="259">
        <v>0.99092209429686162</v>
      </c>
      <c r="N6" s="259">
        <v>1.0057819939520649</v>
      </c>
      <c r="O6" s="259">
        <v>1.105873397266721</v>
      </c>
      <c r="P6" s="259">
        <v>1.125470641621197</v>
      </c>
      <c r="Q6" s="259">
        <v>1.431696147774471</v>
      </c>
      <c r="R6" s="259">
        <v>1.446266898418709</v>
      </c>
      <c r="S6" s="259">
        <v>1.4252457428451759</v>
      </c>
      <c r="T6" s="259">
        <v>1.6045659329432049</v>
      </c>
      <c r="U6" s="259">
        <v>1.6202541540182189</v>
      </c>
      <c r="V6" s="259">
        <v>1.6246956460497159</v>
      </c>
      <c r="W6" s="259">
        <v>1.666128166414325</v>
      </c>
      <c r="X6" s="259">
        <v>1.60209930021266</v>
      </c>
      <c r="Y6" s="259">
        <v>1.411816924713027</v>
      </c>
      <c r="DA6" s="67" t="s">
        <v>3124</v>
      </c>
    </row>
    <row r="7" spans="1:105" ht="12" customHeight="1" x14ac:dyDescent="0.25">
      <c r="A7" s="173" t="s">
        <v>92</v>
      </c>
      <c r="B7" s="224">
        <v>8.7904143480947425E-2</v>
      </c>
      <c r="C7" s="224">
        <v>8.4871269672801605E-2</v>
      </c>
      <c r="D7" s="224">
        <v>9.4056645404419853E-2</v>
      </c>
      <c r="E7" s="224">
        <v>0.10378877309030669</v>
      </c>
      <c r="F7" s="224">
        <v>0.12433496589186541</v>
      </c>
      <c r="G7" s="224">
        <v>0.1357633708972405</v>
      </c>
      <c r="H7" s="224">
        <v>0.14594474592516399</v>
      </c>
      <c r="I7" s="224">
        <v>0.15552249331578591</v>
      </c>
      <c r="J7" s="224">
        <v>0.15226835284485071</v>
      </c>
      <c r="K7" s="224">
        <v>0.116609112787407</v>
      </c>
      <c r="L7" s="224">
        <v>0.12247142865566479</v>
      </c>
      <c r="M7" s="224">
        <v>0.13430400282491489</v>
      </c>
      <c r="N7" s="224">
        <v>0.13843669314184071</v>
      </c>
      <c r="O7" s="224">
        <v>0.15297723301060101</v>
      </c>
      <c r="P7" s="224">
        <v>0.1582465997497022</v>
      </c>
      <c r="Q7" s="224">
        <v>0.19995789662152469</v>
      </c>
      <c r="R7" s="224">
        <v>0.20061710023828189</v>
      </c>
      <c r="S7" s="224">
        <v>0.19866696138401541</v>
      </c>
      <c r="T7" s="224">
        <v>0.2246849754411431</v>
      </c>
      <c r="U7" s="224">
        <v>0.22731893014156959</v>
      </c>
      <c r="V7" s="224">
        <v>0.2270771242790228</v>
      </c>
      <c r="W7" s="224">
        <v>0.23229923129652519</v>
      </c>
      <c r="X7" s="224">
        <v>0.2238144510188729</v>
      </c>
      <c r="Y7" s="224">
        <v>0.1945910035353218</v>
      </c>
      <c r="DA7" s="177" t="s">
        <v>3125</v>
      </c>
    </row>
    <row r="8" spans="1:105" ht="12" customHeight="1" x14ac:dyDescent="0.25">
      <c r="A8" s="173" t="s">
        <v>93</v>
      </c>
      <c r="B8" s="224">
        <v>0.78758603270632521</v>
      </c>
      <c r="C8" s="224">
        <v>0.77121434658435861</v>
      </c>
      <c r="D8" s="224">
        <v>0.85942840442828083</v>
      </c>
      <c r="E8" s="224">
        <v>0.9575288700338912</v>
      </c>
      <c r="F8" s="224">
        <v>1.1687424811523259</v>
      </c>
      <c r="G8" s="224">
        <v>1.27992723026504</v>
      </c>
      <c r="H8" s="224">
        <v>1.3792299502361689</v>
      </c>
      <c r="I8" s="224">
        <v>1.4678706638920931</v>
      </c>
      <c r="J8" s="224">
        <v>1.4366797511591261</v>
      </c>
      <c r="K8" s="224">
        <v>1.109811133609429</v>
      </c>
      <c r="L8" s="224">
        <v>1.167641348738031</v>
      </c>
      <c r="M8" s="224">
        <v>1.2953151821643241</v>
      </c>
      <c r="N8" s="224">
        <v>1.348073025978122</v>
      </c>
      <c r="O8" s="224">
        <v>1.4942460058175899</v>
      </c>
      <c r="P8" s="224">
        <v>1.5609780913975639</v>
      </c>
      <c r="Q8" s="224">
        <v>1.9645306084247141</v>
      </c>
      <c r="R8" s="224">
        <v>1.962878154363727</v>
      </c>
      <c r="S8" s="224">
        <v>1.949543008860962</v>
      </c>
      <c r="T8" s="224">
        <v>2.2109131462825231</v>
      </c>
      <c r="U8" s="224">
        <v>2.2394076184183151</v>
      </c>
      <c r="V8" s="224">
        <v>2.2319381230431299</v>
      </c>
      <c r="W8" s="224">
        <v>2.2799081595676109</v>
      </c>
      <c r="X8" s="224">
        <v>2.199252520009793</v>
      </c>
      <c r="Y8" s="224">
        <v>1.8964968150025701</v>
      </c>
      <c r="DA8" s="177" t="s">
        <v>3126</v>
      </c>
    </row>
    <row r="9" spans="1:105" ht="12" customHeight="1" x14ac:dyDescent="0.25">
      <c r="A9" s="173" t="s">
        <v>94</v>
      </c>
      <c r="B9" s="224">
        <v>0.25788912398584152</v>
      </c>
      <c r="C9" s="224">
        <v>0.243453029044781</v>
      </c>
      <c r="D9" s="224">
        <v>0.2673669295370345</v>
      </c>
      <c r="E9" s="224">
        <v>0.29032748073102782</v>
      </c>
      <c r="F9" s="224">
        <v>0.33669550605872378</v>
      </c>
      <c r="G9" s="224">
        <v>0.36571627811581942</v>
      </c>
      <c r="H9" s="224">
        <v>0.39144217146057447</v>
      </c>
      <c r="I9" s="224">
        <v>0.41809095022527593</v>
      </c>
      <c r="J9" s="224">
        <v>0.40958757751111158</v>
      </c>
      <c r="K9" s="224">
        <v>0.3087541111494313</v>
      </c>
      <c r="L9" s="224">
        <v>0.3232320239169747</v>
      </c>
      <c r="M9" s="224">
        <v>0.34684070613760798</v>
      </c>
      <c r="N9" s="224">
        <v>0.35089937294579338</v>
      </c>
      <c r="O9" s="224">
        <v>0.38540752865528449</v>
      </c>
      <c r="P9" s="224">
        <v>0.39085761883362552</v>
      </c>
      <c r="Q9" s="224">
        <v>0.49793035161022348</v>
      </c>
      <c r="R9" s="224">
        <v>0.5037398829394556</v>
      </c>
      <c r="S9" s="224">
        <v>0.49589730498989609</v>
      </c>
      <c r="T9" s="224">
        <v>0.5577383049438116</v>
      </c>
      <c r="U9" s="224">
        <v>0.56295569158652981</v>
      </c>
      <c r="V9" s="224">
        <v>0.56496533435231022</v>
      </c>
      <c r="W9" s="224">
        <v>0.57967963620963836</v>
      </c>
      <c r="X9" s="224">
        <v>0.55716411034418534</v>
      </c>
      <c r="Y9" s="224">
        <v>0.49241354809747651</v>
      </c>
      <c r="DA9" s="177" t="s">
        <v>3127</v>
      </c>
    </row>
    <row r="10" spans="1:105" ht="12" customHeight="1" x14ac:dyDescent="0.25">
      <c r="A10" s="56" t="s">
        <v>95</v>
      </c>
      <c r="B10" s="260">
        <v>0.9313834146505402</v>
      </c>
      <c r="C10" s="260">
        <v>0.88493676247185982</v>
      </c>
      <c r="D10" s="260">
        <v>0.99065149727373569</v>
      </c>
      <c r="E10" s="260">
        <v>1.081611215205059</v>
      </c>
      <c r="F10" s="260">
        <v>1.306380503076831</v>
      </c>
      <c r="G10" s="260">
        <v>1.383001433158594</v>
      </c>
      <c r="H10" s="260">
        <v>1.5004131973430721</v>
      </c>
      <c r="I10" s="260">
        <v>1.618186295686497</v>
      </c>
      <c r="J10" s="260">
        <v>1.6042695003651071</v>
      </c>
      <c r="K10" s="260">
        <v>1.2312837936151431</v>
      </c>
      <c r="L10" s="260">
        <v>1.2839484586301191</v>
      </c>
      <c r="M10" s="260">
        <v>1.3522706110484231</v>
      </c>
      <c r="N10" s="260">
        <v>1.3861594871773339</v>
      </c>
      <c r="O10" s="260">
        <v>1.540338967464667</v>
      </c>
      <c r="P10" s="260">
        <v>1.5819726827774869</v>
      </c>
      <c r="Q10" s="260">
        <v>2.0661339449444478</v>
      </c>
      <c r="R10" s="260">
        <v>2.0968536944007181</v>
      </c>
      <c r="S10" s="260">
        <v>2.0358370980376841</v>
      </c>
      <c r="T10" s="260">
        <v>2.361475548316577</v>
      </c>
      <c r="U10" s="260">
        <v>2.3896825662604431</v>
      </c>
      <c r="V10" s="260">
        <v>2.3895125051737138</v>
      </c>
      <c r="W10" s="260">
        <v>2.490829694258911</v>
      </c>
      <c r="X10" s="260">
        <v>2.4041876033367831</v>
      </c>
      <c r="Y10" s="260">
        <v>2.1194138769587019</v>
      </c>
      <c r="DA10" s="68" t="s">
        <v>3128</v>
      </c>
    </row>
    <row r="11" spans="1:105" ht="12" customHeight="1" x14ac:dyDescent="0.25">
      <c r="A11" s="37" t="s">
        <v>159</v>
      </c>
      <c r="B11" s="226">
        <v>4.8180520253994788E-2</v>
      </c>
      <c r="C11" s="226">
        <v>4.7335604974541028E-2</v>
      </c>
      <c r="D11" s="226">
        <v>4.6676504998278932E-2</v>
      </c>
      <c r="E11" s="226">
        <v>4.6509093594558869E-2</v>
      </c>
      <c r="F11" s="226">
        <v>4.2774711731135742E-2</v>
      </c>
      <c r="G11" s="226">
        <v>6.5472030737275644E-2</v>
      </c>
      <c r="H11" s="226">
        <v>5.6345471658695939E-2</v>
      </c>
      <c r="I11" s="226">
        <v>5.4622278152867E-2</v>
      </c>
      <c r="J11" s="226">
        <v>5.8248574440371063E-2</v>
      </c>
      <c r="K11" s="226">
        <v>1.4799697814050159E-2</v>
      </c>
      <c r="L11" s="226">
        <v>2.359498763629329E-2</v>
      </c>
      <c r="M11" s="226">
        <v>3.8365404259233557E-2</v>
      </c>
      <c r="N11" s="226">
        <v>4.6900434984291181E-2</v>
      </c>
      <c r="O11" s="226">
        <v>3.3841178712217361E-2</v>
      </c>
      <c r="P11" s="226">
        <v>3.5795509047379249E-2</v>
      </c>
      <c r="Q11" s="226">
        <v>1.4724543077665291E-2</v>
      </c>
      <c r="R11" s="226">
        <v>1.11587428433923E-2</v>
      </c>
      <c r="S11" s="226">
        <v>1.7165034223685129E-2</v>
      </c>
      <c r="T11" s="226">
        <v>1.480243558793057E-2</v>
      </c>
      <c r="U11" s="226">
        <v>1.7583403337999619E-2</v>
      </c>
      <c r="V11" s="226">
        <v>1.297721074121475E-2</v>
      </c>
      <c r="W11" s="226">
        <v>1.154942740486992E-2</v>
      </c>
      <c r="X11" s="226">
        <v>2.2800465401003309E-2</v>
      </c>
      <c r="Y11" s="226">
        <v>2.379262430467308E-2</v>
      </c>
      <c r="DA11" s="69" t="s">
        <v>3129</v>
      </c>
    </row>
    <row r="12" spans="1:105" ht="12" customHeight="1" x14ac:dyDescent="0.25">
      <c r="A12" s="37" t="s">
        <v>35</v>
      </c>
      <c r="B12" s="226">
        <v>6.1358902185702648E-2</v>
      </c>
      <c r="C12" s="226">
        <v>7.0599414362935028E-2</v>
      </c>
      <c r="D12" s="226">
        <v>0.1199952337187488</v>
      </c>
      <c r="E12" s="226">
        <v>0.12638211181590889</v>
      </c>
      <c r="F12" s="226">
        <v>0.1405976088958639</v>
      </c>
      <c r="G12" s="226">
        <v>0.1664260273024083</v>
      </c>
      <c r="H12" s="226">
        <v>0.17639479542018929</v>
      </c>
      <c r="I12" s="226">
        <v>0.18317774969574019</v>
      </c>
      <c r="J12" s="226">
        <v>0.21261112084366629</v>
      </c>
      <c r="K12" s="226">
        <v>9.1205303247095817E-2</v>
      </c>
      <c r="L12" s="226">
        <v>0.14284190539602859</v>
      </c>
      <c r="M12" s="226">
        <v>0.20791798087193189</v>
      </c>
      <c r="N12" s="226">
        <v>0.19263779249952381</v>
      </c>
      <c r="O12" s="226">
        <v>0.12636955039091791</v>
      </c>
      <c r="P12" s="226">
        <v>0.1177986581623342</v>
      </c>
      <c r="Q12" s="226">
        <v>6.8980185500109384E-2</v>
      </c>
      <c r="R12" s="226">
        <v>6.9325993725885507E-2</v>
      </c>
      <c r="S12" s="226">
        <v>0.1125407297226516</v>
      </c>
      <c r="T12" s="226">
        <v>8.9304798458986798E-2</v>
      </c>
      <c r="U12" s="226">
        <v>9.3550018748843444E-2</v>
      </c>
      <c r="V12" s="226">
        <v>0.1243556062276468</v>
      </c>
      <c r="W12" s="226">
        <v>0.13286568463927459</v>
      </c>
      <c r="X12" s="226">
        <v>0.12773283999535229</v>
      </c>
      <c r="Y12" s="226">
        <v>0.1270082875802209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8.4484891291977282E-2</v>
      </c>
      <c r="U14" s="226">
        <v>9.6140150209888933E-2</v>
      </c>
      <c r="V14" s="226">
        <v>0.1089201100262866</v>
      </c>
      <c r="W14" s="226">
        <v>0.22111180439217579</v>
      </c>
      <c r="X14" s="226">
        <v>0.27395176113672032</v>
      </c>
      <c r="Y14" s="226">
        <v>0.2765233348798416</v>
      </c>
      <c r="DA14" s="69" t="s">
        <v>3132</v>
      </c>
    </row>
    <row r="15" spans="1:105" ht="12" customHeight="1" x14ac:dyDescent="0.25">
      <c r="A15" s="37" t="s">
        <v>40</v>
      </c>
      <c r="B15" s="226">
        <v>0.82184399221084281</v>
      </c>
      <c r="C15" s="226">
        <v>0.76700174313438374</v>
      </c>
      <c r="D15" s="226">
        <v>0.82397975855670791</v>
      </c>
      <c r="E15" s="226">
        <v>0.90872000979459089</v>
      </c>
      <c r="F15" s="226">
        <v>1.1230081824498319</v>
      </c>
      <c r="G15" s="226">
        <v>1.1511033751189099</v>
      </c>
      <c r="H15" s="226">
        <v>1.2676729302641869</v>
      </c>
      <c r="I15" s="226">
        <v>1.38038626783789</v>
      </c>
      <c r="J15" s="226">
        <v>1.333409805081069</v>
      </c>
      <c r="K15" s="226">
        <v>1.1252787925539971</v>
      </c>
      <c r="L15" s="226">
        <v>1.117511565597797</v>
      </c>
      <c r="M15" s="226">
        <v>1.1059872259172581</v>
      </c>
      <c r="N15" s="226">
        <v>1.146621259693519</v>
      </c>
      <c r="O15" s="226">
        <v>1.3801282383615321</v>
      </c>
      <c r="P15" s="226">
        <v>1.428378515567774</v>
      </c>
      <c r="Q15" s="226">
        <v>1.982429216366673</v>
      </c>
      <c r="R15" s="226">
        <v>2.0163689578314399</v>
      </c>
      <c r="S15" s="226">
        <v>1.9061313340913471</v>
      </c>
      <c r="T15" s="226">
        <v>2.1728834229776819</v>
      </c>
      <c r="U15" s="226">
        <v>2.1824089939637101</v>
      </c>
      <c r="V15" s="226">
        <v>2.1432595781785651</v>
      </c>
      <c r="W15" s="226">
        <v>2.1253027778225908</v>
      </c>
      <c r="X15" s="226">
        <v>1.9797025368037069</v>
      </c>
      <c r="Y15" s="226">
        <v>1.6920896301939661</v>
      </c>
      <c r="DA15" s="69" t="s">
        <v>3133</v>
      </c>
    </row>
    <row r="16" spans="1:105" ht="12" customHeight="1" x14ac:dyDescent="0.25">
      <c r="A16" s="57" t="s">
        <v>3057</v>
      </c>
      <c r="B16" s="261">
        <v>5.7896205897481599</v>
      </c>
      <c r="C16" s="261">
        <v>6.1951273425640796</v>
      </c>
      <c r="D16" s="261">
        <v>7.325888341066082</v>
      </c>
      <c r="E16" s="261">
        <v>8.8069100008934509</v>
      </c>
      <c r="F16" s="261">
        <v>9.3038678385287881</v>
      </c>
      <c r="G16" s="261">
        <v>9.1341363941449867</v>
      </c>
      <c r="H16" s="261">
        <v>8.9505624256705385</v>
      </c>
      <c r="I16" s="261">
        <v>9.0478375789307801</v>
      </c>
      <c r="J16" s="261">
        <v>7.8927472024792298</v>
      </c>
      <c r="K16" s="261">
        <v>6.2031190231799131</v>
      </c>
      <c r="L16" s="261">
        <v>6.3322096650975661</v>
      </c>
      <c r="M16" s="261">
        <v>7.555590866288326</v>
      </c>
      <c r="N16" s="261">
        <v>7.6946314757628551</v>
      </c>
      <c r="O16" s="261">
        <v>6.9866046513866928</v>
      </c>
      <c r="P16" s="261">
        <v>6.9505894287540047</v>
      </c>
      <c r="Q16" s="261">
        <v>7.1809378208841599</v>
      </c>
      <c r="R16" s="261">
        <v>6.5048704730254387</v>
      </c>
      <c r="S16" s="261">
        <v>6.8932007468297796</v>
      </c>
      <c r="T16" s="261">
        <v>6.5793247752653858</v>
      </c>
      <c r="U16" s="261">
        <v>6.8148880946572854</v>
      </c>
      <c r="V16" s="261">
        <v>7.0271478202393096</v>
      </c>
      <c r="W16" s="261">
        <v>7.7367807651083913</v>
      </c>
      <c r="X16" s="261">
        <v>7.9578112590434991</v>
      </c>
      <c r="Y16" s="261">
        <v>7.7705507919576826</v>
      </c>
      <c r="DA16" s="70" t="s">
        <v>3134</v>
      </c>
    </row>
    <row r="17" spans="1:105" ht="12" customHeight="1" x14ac:dyDescent="0.25">
      <c r="A17" s="46" t="s">
        <v>28</v>
      </c>
      <c r="B17" s="229">
        <v>1.4081245205365781E-2</v>
      </c>
      <c r="C17" s="229">
        <v>1.291230012199749E-2</v>
      </c>
      <c r="D17" s="229">
        <v>1.2070576132511279E-2</v>
      </c>
      <c r="E17" s="229">
        <v>1.740421814083731E-2</v>
      </c>
      <c r="F17" s="229">
        <v>2.0769991454110199E-2</v>
      </c>
      <c r="G17" s="229">
        <v>4.0423559086963608E-2</v>
      </c>
      <c r="H17" s="229">
        <v>3.5506205689926969E-2</v>
      </c>
      <c r="I17" s="229">
        <v>2.4532044761266469E-2</v>
      </c>
      <c r="J17" s="229">
        <v>2.5066504319599978E-2</v>
      </c>
      <c r="K17" s="229">
        <v>0</v>
      </c>
      <c r="L17" s="229">
        <v>8.7931302305845199E-3</v>
      </c>
      <c r="M17" s="229">
        <v>4.0419243514038181E-2</v>
      </c>
      <c r="N17" s="229">
        <v>2.2808741897673072E-2</v>
      </c>
      <c r="O17" s="229">
        <v>1.6487460740685859E-2</v>
      </c>
      <c r="P17" s="229">
        <v>4.773436766533902E-2</v>
      </c>
      <c r="Q17" s="229">
        <v>2.1081456139087931E-2</v>
      </c>
      <c r="R17" s="229">
        <v>1.1785444353127689E-2</v>
      </c>
      <c r="S17" s="229">
        <v>2.3032606317470131E-2</v>
      </c>
      <c r="T17" s="229">
        <v>2.594494523187954E-2</v>
      </c>
      <c r="U17" s="229">
        <v>2.094304669552512E-2</v>
      </c>
      <c r="V17" s="229">
        <v>1.072439279357134E-2</v>
      </c>
      <c r="W17" s="229">
        <v>1.0415904466146189E-2</v>
      </c>
      <c r="X17" s="229">
        <v>2.2863549879191258E-3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6.1055413552379097E-2</v>
      </c>
      <c r="C19" s="229">
        <v>3.0972887277742729E-2</v>
      </c>
      <c r="D19" s="229">
        <v>5.7905424504320208E-2</v>
      </c>
      <c r="E19" s="229">
        <v>5.4495108282526079E-2</v>
      </c>
      <c r="F19" s="229">
        <v>7.1732938787544345E-2</v>
      </c>
      <c r="G19" s="229">
        <v>0.1066406216439128</v>
      </c>
      <c r="H19" s="229">
        <v>9.9889119319544764E-2</v>
      </c>
      <c r="I19" s="229">
        <v>6.658410772698091E-2</v>
      </c>
      <c r="J19" s="229">
        <v>0.1196481249803185</v>
      </c>
      <c r="K19" s="229">
        <v>6.34229811351191E-2</v>
      </c>
      <c r="L19" s="229">
        <v>0.1104582405602349</v>
      </c>
      <c r="M19" s="229">
        <v>0.13381468087483109</v>
      </c>
      <c r="N19" s="229">
        <v>0.12747772338389921</v>
      </c>
      <c r="O19" s="229">
        <v>0.102987223819728</v>
      </c>
      <c r="P19" s="229">
        <v>0.1141861502027582</v>
      </c>
      <c r="Q19" s="229">
        <v>9.7004283888366738E-2</v>
      </c>
      <c r="R19" s="229">
        <v>9.6259867911089952E-2</v>
      </c>
      <c r="S19" s="229">
        <v>0.12748827803223109</v>
      </c>
      <c r="T19" s="229">
        <v>0.12479240810728209</v>
      </c>
      <c r="U19" s="229">
        <v>0.13142222705697479</v>
      </c>
      <c r="V19" s="229">
        <v>0.1711088972067106</v>
      </c>
      <c r="W19" s="229">
        <v>0.19706363356614401</v>
      </c>
      <c r="X19" s="229">
        <v>0.1727409297184633</v>
      </c>
      <c r="Y19" s="229">
        <v>0.2135099699124563</v>
      </c>
      <c r="DA19" s="73" t="s">
        <v>3137</v>
      </c>
    </row>
    <row r="20" spans="1:105" ht="12" customHeight="1" x14ac:dyDescent="0.25">
      <c r="A20" s="46" t="s">
        <v>159</v>
      </c>
      <c r="B20" s="229">
        <v>0.1882052631273983</v>
      </c>
      <c r="C20" s="229">
        <v>0.17665092799166901</v>
      </c>
      <c r="D20" s="229">
        <v>0.15117589080771371</v>
      </c>
      <c r="E20" s="229">
        <v>0.1905569727954938</v>
      </c>
      <c r="F20" s="229">
        <v>0.18408853800682209</v>
      </c>
      <c r="G20" s="229">
        <v>0.33572898798202921</v>
      </c>
      <c r="H20" s="229">
        <v>0.32490538327418589</v>
      </c>
      <c r="I20" s="229">
        <v>0.29994492473137963</v>
      </c>
      <c r="J20" s="229">
        <v>0.25543322352609532</v>
      </c>
      <c r="K20" s="229">
        <v>7.7674016802100371E-2</v>
      </c>
      <c r="L20" s="229">
        <v>9.7787942088549087E-2</v>
      </c>
      <c r="M20" s="229">
        <v>0.25266675725170518</v>
      </c>
      <c r="N20" s="229">
        <v>0.24269419497846201</v>
      </c>
      <c r="O20" s="229">
        <v>0.26810671581160428</v>
      </c>
      <c r="P20" s="229">
        <v>0.29643504019071598</v>
      </c>
      <c r="Q20" s="229">
        <v>0.1884902045360683</v>
      </c>
      <c r="R20" s="229">
        <v>0.14935631474360259</v>
      </c>
      <c r="S20" s="229">
        <v>0.1902946581623029</v>
      </c>
      <c r="T20" s="229">
        <v>0.2065872584458297</v>
      </c>
      <c r="U20" s="229">
        <v>0.2743741344738222</v>
      </c>
      <c r="V20" s="229">
        <v>0.20457355803293101</v>
      </c>
      <c r="W20" s="229">
        <v>0.20042918935151069</v>
      </c>
      <c r="X20" s="229">
        <v>0.24287519770533239</v>
      </c>
      <c r="Y20" s="229">
        <v>0.23061727710126889</v>
      </c>
      <c r="DA20" s="73" t="s">
        <v>3138</v>
      </c>
    </row>
    <row r="21" spans="1:105" ht="12" customHeight="1" x14ac:dyDescent="0.25">
      <c r="A21" s="46" t="s">
        <v>32</v>
      </c>
      <c r="B21" s="229">
        <v>0.14106798690079919</v>
      </c>
      <c r="C21" s="229">
        <v>0.15637021106134039</v>
      </c>
      <c r="D21" s="229">
        <v>0.15359337608198551</v>
      </c>
      <c r="E21" s="229">
        <v>9.5792446110671836E-2</v>
      </c>
      <c r="F21" s="229">
        <v>9.8596834079439449E-2</v>
      </c>
      <c r="G21" s="229">
        <v>7.5500826731443718E-2</v>
      </c>
      <c r="H21" s="229">
        <v>5.1093314769960867E-2</v>
      </c>
      <c r="I21" s="229">
        <v>5.0585597375853109E-2</v>
      </c>
      <c r="J21" s="229">
        <v>9.0898098876651026E-2</v>
      </c>
      <c r="K21" s="229">
        <v>2.4092005567098791E-2</v>
      </c>
      <c r="L21" s="229">
        <v>5.5538738556747368E-2</v>
      </c>
      <c r="M21" s="229">
        <v>5.3562598734054327E-2</v>
      </c>
      <c r="N21" s="229">
        <v>2.573494422594352E-2</v>
      </c>
      <c r="O21" s="229">
        <v>2.6794612316487429E-2</v>
      </c>
      <c r="P21" s="229">
        <v>3.4874617710833639E-2</v>
      </c>
      <c r="Q21" s="229">
        <v>3.9411676039492173E-2</v>
      </c>
      <c r="R21" s="229">
        <v>3.7121706904627537E-2</v>
      </c>
      <c r="S21" s="229">
        <v>2.835478792581745E-2</v>
      </c>
      <c r="T21" s="229">
        <v>7.1239294834403097E-3</v>
      </c>
      <c r="U21" s="229">
        <v>7.5092693816987766E-3</v>
      </c>
      <c r="V21" s="229">
        <v>1.0879217594796591E-2</v>
      </c>
      <c r="W21" s="229">
        <v>7.2526145521497366E-3</v>
      </c>
      <c r="X21" s="229">
        <v>0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0.72959767340225701</v>
      </c>
      <c r="C22" s="229">
        <v>0.36478389634338287</v>
      </c>
      <c r="D22" s="229">
        <v>0.36478389633955849</v>
      </c>
      <c r="E22" s="229">
        <v>0.36478389633876113</v>
      </c>
      <c r="F22" s="229">
        <v>0.36478389633934277</v>
      </c>
      <c r="G22" s="229">
        <v>0.7295976734045625</v>
      </c>
      <c r="H22" s="229">
        <v>0.36478389633967018</v>
      </c>
      <c r="I22" s="229">
        <v>0.37177598609670942</v>
      </c>
      <c r="J22" s="229">
        <v>0.37177598609482349</v>
      </c>
      <c r="K22" s="229">
        <v>0.37177598609541429</v>
      </c>
      <c r="L22" s="229">
        <v>0.37177598609787232</v>
      </c>
      <c r="M22" s="229">
        <v>0.37177598609839613</v>
      </c>
      <c r="N22" s="229">
        <v>0.37177598609701662</v>
      </c>
      <c r="O22" s="229">
        <v>0.37177598609406048</v>
      </c>
      <c r="P22" s="229">
        <v>0</v>
      </c>
      <c r="Q22" s="229">
        <v>0</v>
      </c>
      <c r="R22" s="229">
        <v>0</v>
      </c>
      <c r="S22" s="229">
        <v>0.13918400445383011</v>
      </c>
      <c r="T22" s="229">
        <v>0.26462204577405651</v>
      </c>
      <c r="U22" s="229">
        <v>0.17552459097495729</v>
      </c>
      <c r="V22" s="229">
        <v>0.1389263266668509</v>
      </c>
      <c r="W22" s="229">
        <v>0.17538081171906311</v>
      </c>
      <c r="X22" s="229">
        <v>0.1755245909769893</v>
      </c>
      <c r="Y22" s="229">
        <v>0.16868711450726981</v>
      </c>
      <c r="DA22" s="73" t="s">
        <v>3140</v>
      </c>
    </row>
    <row r="23" spans="1:105" ht="12" customHeight="1" x14ac:dyDescent="0.25">
      <c r="A23" s="46" t="s">
        <v>35</v>
      </c>
      <c r="B23" s="229">
        <v>0.21365717703838821</v>
      </c>
      <c r="C23" s="229">
        <v>0.21060758567841989</v>
      </c>
      <c r="D23" s="229">
        <v>0.30801848572934831</v>
      </c>
      <c r="E23" s="229">
        <v>0.28817940921214752</v>
      </c>
      <c r="F23" s="229">
        <v>0.36112098507296492</v>
      </c>
      <c r="G23" s="229">
        <v>0.53694321418341795</v>
      </c>
      <c r="H23" s="229">
        <v>0.55005407156871855</v>
      </c>
      <c r="I23" s="229">
        <v>0.65727971753156678</v>
      </c>
      <c r="J23" s="229">
        <v>0.72870783818727036</v>
      </c>
      <c r="K23" s="229">
        <v>0.35402670505743838</v>
      </c>
      <c r="L23" s="229">
        <v>0.5417593584279814</v>
      </c>
      <c r="M23" s="229">
        <v>1.330680780280181</v>
      </c>
      <c r="N23" s="229">
        <v>1.2304230539871179</v>
      </c>
      <c r="O23" s="229">
        <v>0.69090100248270447</v>
      </c>
      <c r="P23" s="229">
        <v>0.80192310371206865</v>
      </c>
      <c r="Q23" s="229">
        <v>0.77692073781497917</v>
      </c>
      <c r="R23" s="229">
        <v>0.7568740352160922</v>
      </c>
      <c r="S23" s="229">
        <v>0.89906742341385137</v>
      </c>
      <c r="T23" s="229">
        <v>0.93714340245283012</v>
      </c>
      <c r="U23" s="229">
        <v>0.96610321451623515</v>
      </c>
      <c r="V23" s="229">
        <v>1.186499037158725</v>
      </c>
      <c r="W23" s="229">
        <v>1.5837264090610219</v>
      </c>
      <c r="X23" s="229">
        <v>1.329000517828395</v>
      </c>
      <c r="Y23" s="229">
        <v>1.175809600035892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2.7760628511253369</v>
      </c>
      <c r="C25" s="229">
        <v>3.4974691101942308</v>
      </c>
      <c r="D25" s="229">
        <v>4.770286644317915</v>
      </c>
      <c r="E25" s="229">
        <v>6.3045698984552541</v>
      </c>
      <c r="F25" s="229">
        <v>6.7002431573088721</v>
      </c>
      <c r="G25" s="229">
        <v>5.7768381179480226</v>
      </c>
      <c r="H25" s="229">
        <v>5.8791671714154612</v>
      </c>
      <c r="I25" s="229">
        <v>5.4552323013475794</v>
      </c>
      <c r="J25" s="229">
        <v>4.4175582679339316</v>
      </c>
      <c r="K25" s="229">
        <v>3.8653777419501201</v>
      </c>
      <c r="L25" s="229">
        <v>3.7504242935553491</v>
      </c>
      <c r="M25" s="229">
        <v>4.0708186417203507</v>
      </c>
      <c r="N25" s="229">
        <v>4.0117635933611204</v>
      </c>
      <c r="O25" s="229">
        <v>3.7907550464943882</v>
      </c>
      <c r="P25" s="229">
        <v>3.711093891543813</v>
      </c>
      <c r="Q25" s="229">
        <v>4.722243987853882</v>
      </c>
      <c r="R25" s="229">
        <v>3.8082521539723748</v>
      </c>
      <c r="S25" s="229">
        <v>3.9940084300263532</v>
      </c>
      <c r="T25" s="229">
        <v>3.531691167720834</v>
      </c>
      <c r="U25" s="229">
        <v>4.0128152119301426</v>
      </c>
      <c r="V25" s="229">
        <v>4.1503352538217122</v>
      </c>
      <c r="W25" s="229">
        <v>4.1462047501605408</v>
      </c>
      <c r="X25" s="229">
        <v>4.7403248637750091</v>
      </c>
      <c r="Y25" s="229">
        <v>4.8393939759419364</v>
      </c>
      <c r="DA25" s="73" t="s">
        <v>3143</v>
      </c>
    </row>
    <row r="26" spans="1:105" ht="12" customHeight="1" x14ac:dyDescent="0.25">
      <c r="A26" s="46" t="s">
        <v>39</v>
      </c>
      <c r="B26" s="229">
        <v>1.665892979396236</v>
      </c>
      <c r="C26" s="229">
        <v>1.745360423895296</v>
      </c>
      <c r="D26" s="229">
        <v>1.5080540471527299</v>
      </c>
      <c r="E26" s="229">
        <v>1.4911280515577601</v>
      </c>
      <c r="F26" s="229">
        <v>1.5025314974796919</v>
      </c>
      <c r="G26" s="229">
        <v>1.532463393164635</v>
      </c>
      <c r="H26" s="229">
        <v>1.6451632632930699</v>
      </c>
      <c r="I26" s="229">
        <v>2.121902899359446</v>
      </c>
      <c r="J26" s="229">
        <v>1.88365915856054</v>
      </c>
      <c r="K26" s="229">
        <v>1.4467495865726221</v>
      </c>
      <c r="L26" s="229">
        <v>1.395671975580248</v>
      </c>
      <c r="M26" s="229">
        <v>1.3018521778147689</v>
      </c>
      <c r="N26" s="229">
        <v>1.661953237831622</v>
      </c>
      <c r="O26" s="229">
        <v>1.7187966036270339</v>
      </c>
      <c r="P26" s="229">
        <v>1.944342257728475</v>
      </c>
      <c r="Q26" s="229">
        <v>1.335785474612283</v>
      </c>
      <c r="R26" s="229">
        <v>1.6452209499245241</v>
      </c>
      <c r="S26" s="229">
        <v>1.4917705584979239</v>
      </c>
      <c r="T26" s="229">
        <v>1.4814196180492341</v>
      </c>
      <c r="U26" s="229">
        <v>1.2261963996279279</v>
      </c>
      <c r="V26" s="229">
        <v>1.154101136964012</v>
      </c>
      <c r="W26" s="229">
        <v>1.4163074522318151</v>
      </c>
      <c r="X26" s="229">
        <v>1.2950588040513931</v>
      </c>
      <c r="Y26" s="229">
        <v>1.14253285445886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4.2952702998645282</v>
      </c>
      <c r="C27" s="261">
        <f t="shared" si="0"/>
        <v>4.3410202170202936</v>
      </c>
      <c r="D27" s="261">
        <f t="shared" si="0"/>
        <v>5.2560317212533283</v>
      </c>
      <c r="E27" s="261">
        <f t="shared" si="0"/>
        <v>5.5113280005407095</v>
      </c>
      <c r="F27" s="261">
        <f t="shared" si="0"/>
        <v>6.0366981171934935</v>
      </c>
      <c r="G27" s="261">
        <f t="shared" si="0"/>
        <v>7.1120296835742272</v>
      </c>
      <c r="H27" s="261">
        <f t="shared" si="0"/>
        <v>7.2137798274669827</v>
      </c>
      <c r="I27" s="261">
        <f t="shared" si="0"/>
        <v>7.3447230969863391</v>
      </c>
      <c r="J27" s="261">
        <f t="shared" si="0"/>
        <v>7.5880628797342302</v>
      </c>
      <c r="K27" s="261">
        <f t="shared" si="0"/>
        <v>4.4906023735676834</v>
      </c>
      <c r="L27" s="261">
        <f t="shared" si="0"/>
        <v>5.5917703918092689</v>
      </c>
      <c r="M27" s="261">
        <f t="shared" si="0"/>
        <v>6.5669041919146638</v>
      </c>
      <c r="N27" s="261">
        <f t="shared" si="0"/>
        <v>6.5072441167331174</v>
      </c>
      <c r="O27" s="261">
        <f t="shared" si="0"/>
        <v>6.0484533872596993</v>
      </c>
      <c r="P27" s="261">
        <f t="shared" si="0"/>
        <v>6.0182598758662689</v>
      </c>
      <c r="Q27" s="261">
        <f t="shared" si="0"/>
        <v>5.8889464798372044</v>
      </c>
      <c r="R27" s="261">
        <f t="shared" si="0"/>
        <v>5.7814957602210226</v>
      </c>
      <c r="S27" s="261">
        <f t="shared" si="0"/>
        <v>6.5963935772263396</v>
      </c>
      <c r="T27" s="261">
        <f t="shared" si="0"/>
        <v>6.6317326130463377</v>
      </c>
      <c r="U27" s="261">
        <f t="shared" si="0"/>
        <v>6.7553393630655725</v>
      </c>
      <c r="V27" s="261">
        <f t="shared" si="0"/>
        <v>7.4066276751425946</v>
      </c>
      <c r="W27" s="261">
        <f t="shared" si="0"/>
        <v>7.8663492487698132</v>
      </c>
      <c r="X27" s="261">
        <f t="shared" si="0"/>
        <v>7.7680477878293352</v>
      </c>
      <c r="Y27" s="261">
        <f t="shared" si="0"/>
        <v>7.3827729949622665</v>
      </c>
      <c r="DA27" s="70"/>
    </row>
    <row r="28" spans="1:105" ht="12" customHeight="1" x14ac:dyDescent="0.25">
      <c r="A28" s="60" t="s">
        <v>3070</v>
      </c>
      <c r="B28" s="262">
        <v>4.0908179972422749</v>
      </c>
      <c r="C28" s="262">
        <v>4.1148868109893746</v>
      </c>
      <c r="D28" s="262">
        <v>4.9927943879808083</v>
      </c>
      <c r="E28" s="262">
        <v>5.1964464543117481</v>
      </c>
      <c r="F28" s="262">
        <v>5.6018619559674434</v>
      </c>
      <c r="G28" s="262">
        <v>6.6272269485872783</v>
      </c>
      <c r="H28" s="262">
        <v>6.6837974173014674</v>
      </c>
      <c r="I28" s="262">
        <v>6.7849412495342243</v>
      </c>
      <c r="J28" s="262">
        <v>7.0412636076769743</v>
      </c>
      <c r="K28" s="262">
        <v>4.0463635201257624</v>
      </c>
      <c r="L28" s="262">
        <v>5.1197807923062113</v>
      </c>
      <c r="M28" s="262">
        <v>6.0097761365859252</v>
      </c>
      <c r="N28" s="262">
        <v>5.8986566770773887</v>
      </c>
      <c r="O28" s="262">
        <v>5.3637605802770434</v>
      </c>
      <c r="P28" s="262">
        <v>5.2693813819218871</v>
      </c>
      <c r="Q28" s="262">
        <v>4.9636823789623392</v>
      </c>
      <c r="R28" s="262">
        <v>4.874806382843329</v>
      </c>
      <c r="S28" s="262">
        <v>5.6832336219939696</v>
      </c>
      <c r="T28" s="262">
        <v>5.5828821215703064</v>
      </c>
      <c r="U28" s="262">
        <v>5.6873399657554984</v>
      </c>
      <c r="V28" s="262">
        <v>6.3532980352861266</v>
      </c>
      <c r="W28" s="262">
        <v>6.7977292126640441</v>
      </c>
      <c r="X28" s="262">
        <v>6.7314934464201848</v>
      </c>
      <c r="Y28" s="262">
        <v>6.5230597639531176</v>
      </c>
      <c r="DA28" s="72" t="s">
        <v>3145</v>
      </c>
    </row>
    <row r="29" spans="1:105" ht="12" customHeight="1" x14ac:dyDescent="0.25">
      <c r="A29" s="59" t="s">
        <v>28</v>
      </c>
      <c r="B29" s="230">
        <v>0.1139467958197511</v>
      </c>
      <c r="C29" s="230">
        <v>0.1028755829562036</v>
      </c>
      <c r="D29" s="230">
        <v>0.103394728445585</v>
      </c>
      <c r="E29" s="230">
        <v>0.1941181880251264</v>
      </c>
      <c r="F29" s="230">
        <v>0.24713702716033631</v>
      </c>
      <c r="G29" s="230">
        <v>0.23449358252709049</v>
      </c>
      <c r="H29" s="230">
        <v>0.23767441508913059</v>
      </c>
      <c r="I29" s="230">
        <v>0.15056728164379399</v>
      </c>
      <c r="J29" s="230">
        <v>0.15030160724694561</v>
      </c>
      <c r="K29" s="230">
        <v>0</v>
      </c>
      <c r="L29" s="230">
        <v>4.9488381479224512E-2</v>
      </c>
      <c r="M29" s="230">
        <v>0.15217441092730641</v>
      </c>
      <c r="N29" s="230">
        <v>4.0439472359576512E-2</v>
      </c>
      <c r="O29" s="230">
        <v>4.4520685515510472E-2</v>
      </c>
      <c r="P29" s="230">
        <v>0.1285548534504439</v>
      </c>
      <c r="Q29" s="230">
        <v>9.059729500221296E-2</v>
      </c>
      <c r="R29" s="230">
        <v>4.7556451629360931E-2</v>
      </c>
      <c r="S29" s="230">
        <v>9.5189744202339582E-2</v>
      </c>
      <c r="T29" s="230">
        <v>9.9448412602980291E-2</v>
      </c>
      <c r="U29" s="230">
        <v>7.6415566963770026E-2</v>
      </c>
      <c r="V29" s="230">
        <v>3.8928347087029913E-2</v>
      </c>
      <c r="W29" s="230">
        <v>2.64535523589302E-2</v>
      </c>
      <c r="X29" s="230">
        <v>1.085653299824523E-2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0.48919024329082977</v>
      </c>
      <c r="C30" s="230">
        <v>0.2443334585870473</v>
      </c>
      <c r="D30" s="230">
        <v>0.4911138707964115</v>
      </c>
      <c r="E30" s="230">
        <v>0.49319647425290758</v>
      </c>
      <c r="F30" s="230">
        <v>0.7060014170664064</v>
      </c>
      <c r="G30" s="230">
        <v>0.68390250244554618</v>
      </c>
      <c r="H30" s="230">
        <v>0.68824714085121963</v>
      </c>
      <c r="I30" s="230">
        <v>0.48536525284087562</v>
      </c>
      <c r="J30" s="230">
        <v>0.71596338700015838</v>
      </c>
      <c r="K30" s="230">
        <v>0.48729568179101768</v>
      </c>
      <c r="L30" s="230">
        <v>0.72157544284480157</v>
      </c>
      <c r="M30" s="230">
        <v>0.40196683453097998</v>
      </c>
      <c r="N30" s="230">
        <v>0.40597902245915091</v>
      </c>
      <c r="O30" s="230">
        <v>0.42167406262050589</v>
      </c>
      <c r="P30" s="230">
        <v>0.41483100348163487</v>
      </c>
      <c r="Q30" s="230">
        <v>0.41895171816230908</v>
      </c>
      <c r="R30" s="230">
        <v>0.41933423566910888</v>
      </c>
      <c r="S30" s="230">
        <v>0.52205258350572681</v>
      </c>
      <c r="T30" s="230">
        <v>0.47115336007650083</v>
      </c>
      <c r="U30" s="230">
        <v>0.49383748531181998</v>
      </c>
      <c r="V30" s="230">
        <v>0.6213650063873094</v>
      </c>
      <c r="W30" s="230">
        <v>0.57054649113825129</v>
      </c>
      <c r="X30" s="230">
        <v>0.62321769116690628</v>
      </c>
      <c r="Y30" s="230">
        <v>0.89171306401407358</v>
      </c>
      <c r="DA30" s="71" t="s">
        <v>3147</v>
      </c>
    </row>
    <row r="31" spans="1:105" ht="12" customHeight="1" x14ac:dyDescent="0.25">
      <c r="A31" s="59" t="s">
        <v>159</v>
      </c>
      <c r="B31" s="230">
        <v>1.2521878052783471</v>
      </c>
      <c r="C31" s="230">
        <v>1.1513639910099409</v>
      </c>
      <c r="D31" s="230">
        <v>1.0176418977546451</v>
      </c>
      <c r="E31" s="230">
        <v>1.1356786856820771</v>
      </c>
      <c r="F31" s="230">
        <v>1.051344783214923</v>
      </c>
      <c r="G31" s="230">
        <v>1.6980856538427209</v>
      </c>
      <c r="H31" s="230">
        <v>1.6648808194197</v>
      </c>
      <c r="I31" s="230">
        <v>1.5819262892313739</v>
      </c>
      <c r="J31" s="230">
        <v>1.3580404298098641</v>
      </c>
      <c r="K31" s="230">
        <v>0.49408724031461171</v>
      </c>
      <c r="L31" s="230">
        <v>0.57859348780709563</v>
      </c>
      <c r="M31" s="230">
        <v>0.99719920835598896</v>
      </c>
      <c r="N31" s="230">
        <v>1.1232241050187539</v>
      </c>
      <c r="O31" s="230">
        <v>1.200053738650126</v>
      </c>
      <c r="P31" s="230">
        <v>1.235008743507072</v>
      </c>
      <c r="Q31" s="230">
        <v>0.87933012386739196</v>
      </c>
      <c r="R31" s="230">
        <v>0.76772467091872043</v>
      </c>
      <c r="S31" s="230">
        <v>0.86736067206954048</v>
      </c>
      <c r="T31" s="230">
        <v>0.89397020347272371</v>
      </c>
      <c r="U31" s="230">
        <v>1.0353273121254529</v>
      </c>
      <c r="V31" s="230">
        <v>0.79260320852188193</v>
      </c>
      <c r="W31" s="230">
        <v>0.70932286662620769</v>
      </c>
      <c r="X31" s="230">
        <v>1.092626923378863</v>
      </c>
      <c r="Y31" s="230">
        <v>1.025008146211845</v>
      </c>
      <c r="DA31" s="71" t="s">
        <v>3148</v>
      </c>
    </row>
    <row r="32" spans="1:105" ht="12" customHeight="1" x14ac:dyDescent="0.25">
      <c r="A32" s="59" t="s">
        <v>32</v>
      </c>
      <c r="B32" s="230">
        <v>0.52973932238976085</v>
      </c>
      <c r="C32" s="230">
        <v>0.7221246935663852</v>
      </c>
      <c r="D32" s="230">
        <v>0.72384119134246061</v>
      </c>
      <c r="E32" s="230">
        <v>0.55204124441354296</v>
      </c>
      <c r="F32" s="230">
        <v>0.55030771475449158</v>
      </c>
      <c r="G32" s="230">
        <v>0.55889886806944056</v>
      </c>
      <c r="H32" s="230">
        <v>0.37212374563398581</v>
      </c>
      <c r="I32" s="230">
        <v>0.37325551042253391</v>
      </c>
      <c r="J32" s="230">
        <v>0.55058067514208753</v>
      </c>
      <c r="K32" s="230">
        <v>0.18737002429511909</v>
      </c>
      <c r="L32" s="230">
        <v>0.36724921987255399</v>
      </c>
      <c r="M32" s="230">
        <v>0.36847076875720908</v>
      </c>
      <c r="N32" s="230">
        <v>0.18470042782600909</v>
      </c>
      <c r="O32" s="230">
        <v>0.1842271549898781</v>
      </c>
      <c r="P32" s="230">
        <v>0.17776025201205289</v>
      </c>
      <c r="Q32" s="230">
        <v>0.17450127399967311</v>
      </c>
      <c r="R32" s="230">
        <v>0.1769164958961256</v>
      </c>
      <c r="S32" s="230">
        <v>0.14258485687746111</v>
      </c>
      <c r="T32" s="230">
        <v>3.5674419269224877E-2</v>
      </c>
      <c r="U32" s="230">
        <v>3.5454397785874801E-2</v>
      </c>
      <c r="V32" s="230">
        <v>5.4149181357772858E-2</v>
      </c>
      <c r="W32" s="230">
        <v>3.5667576701205891E-2</v>
      </c>
      <c r="X32" s="230">
        <v>0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1.705753830463586</v>
      </c>
      <c r="C33" s="230">
        <v>1.8941890848697991</v>
      </c>
      <c r="D33" s="230">
        <v>2.6568026996417058</v>
      </c>
      <c r="E33" s="230">
        <v>2.8214118619380941</v>
      </c>
      <c r="F33" s="230">
        <v>3.0470710137712862</v>
      </c>
      <c r="G33" s="230">
        <v>3.4518463417024798</v>
      </c>
      <c r="H33" s="230">
        <v>3.7208712963074309</v>
      </c>
      <c r="I33" s="230">
        <v>4.1938269153956478</v>
      </c>
      <c r="J33" s="230">
        <v>4.2663775084779187</v>
      </c>
      <c r="K33" s="230">
        <v>2.8776105737250139</v>
      </c>
      <c r="L33" s="230">
        <v>3.4028742603025348</v>
      </c>
      <c r="M33" s="230">
        <v>4.0899649140144412</v>
      </c>
      <c r="N33" s="230">
        <v>4.1443136494138981</v>
      </c>
      <c r="O33" s="230">
        <v>3.5132849385010219</v>
      </c>
      <c r="P33" s="230">
        <v>3.3132265294706831</v>
      </c>
      <c r="Q33" s="230">
        <v>3.4003019679307518</v>
      </c>
      <c r="R33" s="230">
        <v>3.463274528730012</v>
      </c>
      <c r="S33" s="230">
        <v>4.0560457653389026</v>
      </c>
      <c r="T33" s="230">
        <v>4.0826357261488759</v>
      </c>
      <c r="U33" s="230">
        <v>4.04630520356858</v>
      </c>
      <c r="V33" s="230">
        <v>4.8462522919321316</v>
      </c>
      <c r="W33" s="230">
        <v>5.4557387258394492</v>
      </c>
      <c r="X33" s="230">
        <v>5.0047922988761711</v>
      </c>
      <c r="Y33" s="230">
        <v>4.606338553727201</v>
      </c>
      <c r="DA33" s="71" t="s">
        <v>3150</v>
      </c>
    </row>
    <row r="34" spans="1:105" ht="12" customHeight="1" x14ac:dyDescent="0.25">
      <c r="A34" s="60" t="s">
        <v>3077</v>
      </c>
      <c r="B34" s="262">
        <v>0.20445230262225361</v>
      </c>
      <c r="C34" s="262">
        <v>0.22613340603091919</v>
      </c>
      <c r="D34" s="262">
        <v>0.26323733327251958</v>
      </c>
      <c r="E34" s="262">
        <v>0.31488154622896181</v>
      </c>
      <c r="F34" s="262">
        <v>0.43483616122604962</v>
      </c>
      <c r="G34" s="262">
        <v>0.48480273498694909</v>
      </c>
      <c r="H34" s="262">
        <v>0.52998241016551539</v>
      </c>
      <c r="I34" s="262">
        <v>0.55978184745211512</v>
      </c>
      <c r="J34" s="262">
        <v>0.54679927205725554</v>
      </c>
      <c r="K34" s="262">
        <v>0.44423885344192071</v>
      </c>
      <c r="L34" s="262">
        <v>0.47198959950305741</v>
      </c>
      <c r="M34" s="262">
        <v>0.55712805532873844</v>
      </c>
      <c r="N34" s="262">
        <v>0.60858743965572859</v>
      </c>
      <c r="O34" s="262">
        <v>0.68469280698265556</v>
      </c>
      <c r="P34" s="262">
        <v>0.74887849394438222</v>
      </c>
      <c r="Q34" s="262">
        <v>0.92526410087486544</v>
      </c>
      <c r="R34" s="262">
        <v>0.90668937737769373</v>
      </c>
      <c r="S34" s="262">
        <v>0.91315995523237015</v>
      </c>
      <c r="T34" s="262">
        <v>1.048850491476031</v>
      </c>
      <c r="U34" s="262">
        <v>1.0679993973100741</v>
      </c>
      <c r="V34" s="262">
        <v>1.053329639856468</v>
      </c>
      <c r="W34" s="262">
        <v>1.0686200361057689</v>
      </c>
      <c r="X34" s="262">
        <v>1.03655434140915</v>
      </c>
      <c r="Y34" s="262">
        <v>0.85971323100914876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0.33802261685367335</v>
      </c>
      <c r="C35" s="261">
        <f t="shared" si="1"/>
        <v>0.43336817314119519</v>
      </c>
      <c r="D35" s="261">
        <f t="shared" si="1"/>
        <v>0.54436293784085876</v>
      </c>
      <c r="E35" s="261">
        <f t="shared" si="1"/>
        <v>0.6733518919945386</v>
      </c>
      <c r="F35" s="261">
        <f t="shared" si="1"/>
        <v>0.7315769597121331</v>
      </c>
      <c r="G35" s="261">
        <f t="shared" si="1"/>
        <v>0.81180302749691258</v>
      </c>
      <c r="H35" s="261">
        <f t="shared" si="1"/>
        <v>0.74612846547507694</v>
      </c>
      <c r="I35" s="261">
        <f t="shared" si="1"/>
        <v>0.78381477191263949</v>
      </c>
      <c r="J35" s="261">
        <f t="shared" si="1"/>
        <v>0.60585908687318124</v>
      </c>
      <c r="K35" s="261">
        <f t="shared" si="1"/>
        <v>0.50930240005683647</v>
      </c>
      <c r="L35" s="261">
        <f t="shared" si="1"/>
        <v>0.53027761322136802</v>
      </c>
      <c r="M35" s="261">
        <f t="shared" si="1"/>
        <v>0.87997831451655972</v>
      </c>
      <c r="N35" s="261">
        <f t="shared" si="1"/>
        <v>0.88231109779511818</v>
      </c>
      <c r="O35" s="261">
        <f t="shared" si="1"/>
        <v>0.73277870475348761</v>
      </c>
      <c r="P35" s="261">
        <f t="shared" si="1"/>
        <v>0.83361650451381408</v>
      </c>
      <c r="Q35" s="261">
        <f t="shared" si="1"/>
        <v>0.89225619291072666</v>
      </c>
      <c r="R35" s="261">
        <f t="shared" si="1"/>
        <v>0.76060124985356514</v>
      </c>
      <c r="S35" s="261">
        <f t="shared" si="1"/>
        <v>0.7790844209093255</v>
      </c>
      <c r="T35" s="261">
        <f t="shared" si="1"/>
        <v>0.77187339247488262</v>
      </c>
      <c r="U35" s="261">
        <f t="shared" si="1"/>
        <v>0.83293947531718104</v>
      </c>
      <c r="V35" s="261">
        <f t="shared" si="1"/>
        <v>0.82683911944655253</v>
      </c>
      <c r="W35" s="261">
        <f t="shared" si="1"/>
        <v>0.97648549526519024</v>
      </c>
      <c r="X35" s="261">
        <f t="shared" si="1"/>
        <v>0.97214455792305599</v>
      </c>
      <c r="Y35" s="261">
        <f t="shared" si="1"/>
        <v>0.91972087712974981</v>
      </c>
      <c r="DA35" s="70"/>
    </row>
    <row r="36" spans="1:105" ht="12" customHeight="1" x14ac:dyDescent="0.25">
      <c r="A36" s="60" t="s">
        <v>3080</v>
      </c>
      <c r="B36" s="262">
        <v>3.13725582818613E-2</v>
      </c>
      <c r="C36" s="262">
        <v>6.9684571905371195E-2</v>
      </c>
      <c r="D36" s="262">
        <v>0.11745664148723051</v>
      </c>
      <c r="E36" s="262">
        <v>0.11897865491346631</v>
      </c>
      <c r="F36" s="262">
        <v>0.1179847263327399</v>
      </c>
      <c r="G36" s="262">
        <v>0.21308668200041331</v>
      </c>
      <c r="H36" s="262">
        <v>0.1747426598137134</v>
      </c>
      <c r="I36" s="262">
        <v>0.20831988270286239</v>
      </c>
      <c r="J36" s="262">
        <v>0.1441074027465177</v>
      </c>
      <c r="K36" s="262">
        <v>9.3912529954451554E-2</v>
      </c>
      <c r="L36" s="262">
        <v>0.13009781164487719</v>
      </c>
      <c r="M36" s="262">
        <v>0.32774802208503268</v>
      </c>
      <c r="N36" s="262">
        <v>0.31792519304167632</v>
      </c>
      <c r="O36" s="262">
        <v>0.2247329176116184</v>
      </c>
      <c r="P36" s="262">
        <v>0.25329279967300838</v>
      </c>
      <c r="Q36" s="262">
        <v>0.23458790661356571</v>
      </c>
      <c r="R36" s="262">
        <v>0.19770875398842849</v>
      </c>
      <c r="S36" s="262">
        <v>0.2198693466424046</v>
      </c>
      <c r="T36" s="262">
        <v>0.21810768610965911</v>
      </c>
      <c r="U36" s="262">
        <v>0.2361621228729239</v>
      </c>
      <c r="V36" s="262">
        <v>0.24798624228439789</v>
      </c>
      <c r="W36" s="262">
        <v>0.32900316999492912</v>
      </c>
      <c r="X36" s="262">
        <v>0.30725581503272159</v>
      </c>
      <c r="Y36" s="262">
        <v>0.28831159597331601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1.558491189613641E-2</v>
      </c>
      <c r="F37" s="230">
        <v>2.483430387374333E-2</v>
      </c>
      <c r="G37" s="230">
        <v>2.2819626396755562E-2</v>
      </c>
      <c r="H37" s="230">
        <v>2.3390969162865819E-2</v>
      </c>
      <c r="I37" s="230">
        <v>8.3367481884157029E-3</v>
      </c>
      <c r="J37" s="230">
        <v>8.5836935320574067E-3</v>
      </c>
      <c r="K37" s="230">
        <v>0</v>
      </c>
      <c r="L37" s="230">
        <v>8.542637279151848E-3</v>
      </c>
      <c r="M37" s="230">
        <v>6.8449638282619728E-3</v>
      </c>
      <c r="N37" s="230">
        <v>6.9806232049268984E-3</v>
      </c>
      <c r="O37" s="230">
        <v>7.6851183330345482E-3</v>
      </c>
      <c r="P37" s="230">
        <v>2.2191016369421852E-2</v>
      </c>
      <c r="Q37" s="230">
        <v>1.563881878014391E-2</v>
      </c>
      <c r="R37" s="230">
        <v>8.2091493884015911E-3</v>
      </c>
      <c r="S37" s="230">
        <v>7.00594702926684E-3</v>
      </c>
      <c r="T37" s="230">
        <v>7.7453809033436929E-3</v>
      </c>
      <c r="U37" s="230">
        <v>7.5764798716592002E-3</v>
      </c>
      <c r="V37" s="230">
        <v>2.889532809997875E-3</v>
      </c>
      <c r="W37" s="230">
        <v>2.6853588952431302E-3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3.7196495804221109E-2</v>
      </c>
      <c r="G38" s="230">
        <v>3.4178938207252728E-2</v>
      </c>
      <c r="H38" s="230">
        <v>3.5034687935952068E-2</v>
      </c>
      <c r="I38" s="230">
        <v>0</v>
      </c>
      <c r="J38" s="230">
        <v>0</v>
      </c>
      <c r="K38" s="230">
        <v>0</v>
      </c>
      <c r="L38" s="230">
        <v>0</v>
      </c>
      <c r="M38" s="230">
        <v>2.7730885383145921E-2</v>
      </c>
      <c r="N38" s="230">
        <v>2.8280479905459021E-2</v>
      </c>
      <c r="O38" s="230">
        <v>3.1134589019940401E-2</v>
      </c>
      <c r="P38" s="230">
        <v>3.1118657068176628E-2</v>
      </c>
      <c r="Q38" s="230">
        <v>3.3056128779745793E-2</v>
      </c>
      <c r="R38" s="230">
        <v>3.2777835969695877E-2</v>
      </c>
      <c r="S38" s="230">
        <v>3.8270277249690732E-2</v>
      </c>
      <c r="T38" s="230">
        <v>3.7518536094237477E-2</v>
      </c>
      <c r="U38" s="230">
        <v>3.7818159552436517E-2</v>
      </c>
      <c r="V38" s="230">
        <v>3.972356474899362E-2</v>
      </c>
      <c r="W38" s="230">
        <v>4.2596540607625577E-2</v>
      </c>
      <c r="X38" s="230">
        <v>3.9287121617293273E-2</v>
      </c>
      <c r="Y38" s="230">
        <v>3.6876549233192828E-2</v>
      </c>
      <c r="DA38" s="71" t="s">
        <v>3154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5.9587812346587818E-2</v>
      </c>
      <c r="H39" s="230">
        <v>6.131506380495505E-2</v>
      </c>
      <c r="I39" s="230">
        <v>8.9258592332246492E-2</v>
      </c>
      <c r="J39" s="230">
        <v>3.0736594376461739E-2</v>
      </c>
      <c r="K39" s="230">
        <v>0</v>
      </c>
      <c r="L39" s="230">
        <v>0</v>
      </c>
      <c r="M39" s="230">
        <v>2.4253209098654051E-2</v>
      </c>
      <c r="N39" s="230">
        <v>2.479390871260741E-2</v>
      </c>
      <c r="O39" s="230">
        <v>5.493815569939494E-2</v>
      </c>
      <c r="P39" s="230">
        <v>5.4887207624048452E-2</v>
      </c>
      <c r="Q39" s="230">
        <v>2.9508222683119398E-2</v>
      </c>
      <c r="R39" s="230">
        <v>2.9284393404643741E-2</v>
      </c>
      <c r="S39" s="230">
        <v>2.8453968946184311E-2</v>
      </c>
      <c r="T39" s="230">
        <v>2.7940015432943659E-2</v>
      </c>
      <c r="U39" s="230">
        <v>3.6600247297107577E-2</v>
      </c>
      <c r="V39" s="230">
        <v>4.0948066356057647E-2</v>
      </c>
      <c r="W39" s="230">
        <v>3.2927700442450268E-2</v>
      </c>
      <c r="X39" s="230">
        <v>2.424332960277234E-2</v>
      </c>
      <c r="Y39" s="230">
        <v>2.7427087320988652E-2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3.13725582818613E-2</v>
      </c>
      <c r="C41" s="230">
        <v>6.9684571905371195E-2</v>
      </c>
      <c r="D41" s="230">
        <v>0.11745664148723051</v>
      </c>
      <c r="E41" s="230">
        <v>0.1033937430173299</v>
      </c>
      <c r="F41" s="230">
        <v>5.5953926654775492E-2</v>
      </c>
      <c r="G41" s="230">
        <v>9.6500305049817131E-2</v>
      </c>
      <c r="H41" s="230">
        <v>5.5001938909940491E-2</v>
      </c>
      <c r="I41" s="230">
        <v>0.11072454218220019</v>
      </c>
      <c r="J41" s="230">
        <v>0.1047871148379986</v>
      </c>
      <c r="K41" s="230">
        <v>9.3912529954451554E-2</v>
      </c>
      <c r="L41" s="230">
        <v>0.1215551743657253</v>
      </c>
      <c r="M41" s="230">
        <v>0.26891896377497071</v>
      </c>
      <c r="N41" s="230">
        <v>0.25787018121868299</v>
      </c>
      <c r="O41" s="230">
        <v>0.13097505455924849</v>
      </c>
      <c r="P41" s="230">
        <v>0.14509591861136151</v>
      </c>
      <c r="Q41" s="230">
        <v>0.15638473637055661</v>
      </c>
      <c r="R41" s="230">
        <v>0.12743737522568721</v>
      </c>
      <c r="S41" s="230">
        <v>0.14613915341726269</v>
      </c>
      <c r="T41" s="230">
        <v>0.14490375367913419</v>
      </c>
      <c r="U41" s="230">
        <v>0.15416723615172059</v>
      </c>
      <c r="V41" s="230">
        <v>0.1644250783693488</v>
      </c>
      <c r="W41" s="230">
        <v>0.25079357004961012</v>
      </c>
      <c r="X41" s="230">
        <v>0.243725363812656</v>
      </c>
      <c r="Y41" s="230">
        <v>0.22400795941913451</v>
      </c>
      <c r="DA41" s="71" t="s">
        <v>3157</v>
      </c>
    </row>
    <row r="42" spans="1:105" ht="12" customHeight="1" x14ac:dyDescent="0.25">
      <c r="A42" s="60" t="s">
        <v>3087</v>
      </c>
      <c r="B42" s="262">
        <v>0.28116212692940079</v>
      </c>
      <c r="C42" s="262">
        <v>0.33549280699649148</v>
      </c>
      <c r="D42" s="262">
        <v>0.39408996183389999</v>
      </c>
      <c r="E42" s="262">
        <v>0.51511870571700746</v>
      </c>
      <c r="F42" s="262">
        <v>0.55938362721145396</v>
      </c>
      <c r="G42" s="262">
        <v>0.53827868443365712</v>
      </c>
      <c r="H42" s="262">
        <v>0.5053158457307253</v>
      </c>
      <c r="I42" s="262">
        <v>0.50570999914237014</v>
      </c>
      <c r="J42" s="262">
        <v>0.39358525953977508</v>
      </c>
      <c r="K42" s="262">
        <v>0.36000908258271241</v>
      </c>
      <c r="L42" s="262">
        <v>0.34133948286269428</v>
      </c>
      <c r="M42" s="262">
        <v>0.48277623587084162</v>
      </c>
      <c r="N42" s="262">
        <v>0.48851669290585209</v>
      </c>
      <c r="O42" s="262">
        <v>0.42268894235901611</v>
      </c>
      <c r="P42" s="262">
        <v>0.48696518739044398</v>
      </c>
      <c r="Q42" s="262">
        <v>0.54232075608201935</v>
      </c>
      <c r="R42" s="262">
        <v>0.44986057313741618</v>
      </c>
      <c r="S42" s="262">
        <v>0.44537650057987332</v>
      </c>
      <c r="T42" s="262">
        <v>0.4230113480773518</v>
      </c>
      <c r="U42" s="262">
        <v>0.46363580654995951</v>
      </c>
      <c r="V42" s="262">
        <v>0.4475401283534986</v>
      </c>
      <c r="W42" s="262">
        <v>0.51426340778857427</v>
      </c>
      <c r="X42" s="262">
        <v>0.53566727725443997</v>
      </c>
      <c r="Y42" s="262">
        <v>0.5242336133698845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6.3081242963270931E-4</v>
      </c>
      <c r="F43" s="229">
        <v>8.8666072562634801E-4</v>
      </c>
      <c r="G43" s="229">
        <v>2.7732184041429101E-3</v>
      </c>
      <c r="H43" s="229">
        <v>2.23820915861525E-3</v>
      </c>
      <c r="I43" s="229">
        <v>1.110454141417884E-3</v>
      </c>
      <c r="J43" s="229">
        <v>8.7921284361138061E-4</v>
      </c>
      <c r="K43" s="229">
        <v>0</v>
      </c>
      <c r="L43" s="229">
        <v>9.1765819781170898E-4</v>
      </c>
      <c r="M43" s="229">
        <v>2.5073711533969891E-3</v>
      </c>
      <c r="N43" s="229">
        <v>2.380338791226992E-3</v>
      </c>
      <c r="O43" s="229">
        <v>1.720644766202142E-3</v>
      </c>
      <c r="P43" s="229">
        <v>4.9815972988887097E-3</v>
      </c>
      <c r="Q43" s="229">
        <v>2.200077849473181E-3</v>
      </c>
      <c r="R43" s="229">
        <v>1.2299385249503361E-3</v>
      </c>
      <c r="S43" s="229">
        <v>1.2679448677068259E-3</v>
      </c>
      <c r="T43" s="229">
        <v>1.5676574548773249E-3</v>
      </c>
      <c r="U43" s="229">
        <v>1.465113545447575E-3</v>
      </c>
      <c r="V43" s="229">
        <v>6.6406221691294354E-4</v>
      </c>
      <c r="W43" s="229">
        <v>8.5525205816272196E-4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1.3412661237347441E-3</v>
      </c>
      <c r="G45" s="229">
        <v>4.1950926568525117E-3</v>
      </c>
      <c r="H45" s="229">
        <v>3.3857754556150042E-3</v>
      </c>
      <c r="I45" s="229">
        <v>0</v>
      </c>
      <c r="J45" s="229">
        <v>0</v>
      </c>
      <c r="K45" s="229">
        <v>0</v>
      </c>
      <c r="L45" s="229">
        <v>0</v>
      </c>
      <c r="M45" s="229">
        <v>1.025932174949867E-2</v>
      </c>
      <c r="N45" s="229">
        <v>9.7395479320743147E-3</v>
      </c>
      <c r="O45" s="229">
        <v>7.0403012530246461E-3</v>
      </c>
      <c r="P45" s="229">
        <v>7.0553687454351314E-3</v>
      </c>
      <c r="Q45" s="229">
        <v>4.6967077785360668E-3</v>
      </c>
      <c r="R45" s="229">
        <v>4.9599005699943986E-3</v>
      </c>
      <c r="S45" s="229">
        <v>6.9952393026732514E-3</v>
      </c>
      <c r="T45" s="229">
        <v>7.6694058970988906E-3</v>
      </c>
      <c r="U45" s="229">
        <v>7.3860398473935846E-3</v>
      </c>
      <c r="V45" s="229">
        <v>9.2201248572864082E-3</v>
      </c>
      <c r="W45" s="229">
        <v>1.370167203716416E-2</v>
      </c>
      <c r="X45" s="229">
        <v>9.6838205701245701E-3</v>
      </c>
      <c r="Y45" s="229">
        <v>8.256751323993311E-3</v>
      </c>
      <c r="DA45" s="73" t="s">
        <v>3161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7.4528399541624497E-3</v>
      </c>
      <c r="H46" s="229">
        <v>6.0382132454537499E-3</v>
      </c>
      <c r="I46" s="229">
        <v>1.223609351940076E-2</v>
      </c>
      <c r="J46" s="229">
        <v>3.240144479265458E-3</v>
      </c>
      <c r="K46" s="229">
        <v>0</v>
      </c>
      <c r="L46" s="229">
        <v>0</v>
      </c>
      <c r="M46" s="229">
        <v>9.1433530319170418E-3</v>
      </c>
      <c r="N46" s="229">
        <v>8.7011846547607411E-3</v>
      </c>
      <c r="O46" s="229">
        <v>1.2659120809606199E-2</v>
      </c>
      <c r="P46" s="229">
        <v>1.2680937731457471E-2</v>
      </c>
      <c r="Q46" s="229">
        <v>4.2723415362007763E-3</v>
      </c>
      <c r="R46" s="229">
        <v>4.5155461828748659E-3</v>
      </c>
      <c r="S46" s="229">
        <v>5.2998695953613674E-3</v>
      </c>
      <c r="T46" s="229">
        <v>5.8200115048974163E-3</v>
      </c>
      <c r="U46" s="229">
        <v>7.2841124121818803E-3</v>
      </c>
      <c r="V46" s="229">
        <v>9.685083046667705E-3</v>
      </c>
      <c r="W46" s="229">
        <v>1.079299567623858E-2</v>
      </c>
      <c r="X46" s="229">
        <v>6.089338990868263E-3</v>
      </c>
      <c r="Y46" s="229">
        <v>6.257775554254422E-3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3.093386433716329E-3</v>
      </c>
      <c r="T48" s="229">
        <v>1.237354573470547E-2</v>
      </c>
      <c r="U48" s="229">
        <v>3.0908550208724049E-3</v>
      </c>
      <c r="V48" s="229">
        <v>3.0883236080791561E-3</v>
      </c>
      <c r="W48" s="229">
        <v>3.0883236081176999E-3</v>
      </c>
      <c r="X48" s="229">
        <v>3.0908550209016129E-3</v>
      </c>
      <c r="Y48" s="229">
        <v>6.1817100417342462E-3</v>
      </c>
      <c r="DA48" s="73" t="s">
        <v>3164</v>
      </c>
    </row>
    <row r="49" spans="1:105" ht="12" customHeight="1" x14ac:dyDescent="0.25">
      <c r="A49" s="64" t="s">
        <v>35</v>
      </c>
      <c r="B49" s="229">
        <v>3.2344117839340979E-4</v>
      </c>
      <c r="C49" s="229">
        <v>2.30831898111951E-3</v>
      </c>
      <c r="D49" s="229">
        <v>7.6002341393864347E-3</v>
      </c>
      <c r="E49" s="229">
        <v>4.2165087193936053E-3</v>
      </c>
      <c r="F49" s="229">
        <v>2.0127920324755932E-3</v>
      </c>
      <c r="G49" s="229">
        <v>1.1815907551019579E-2</v>
      </c>
      <c r="H49" s="229">
        <v>5.302654190890461E-3</v>
      </c>
      <c r="I49" s="229">
        <v>1.4859722249958761E-2</v>
      </c>
      <c r="J49" s="229">
        <v>1.0814104387108E-2</v>
      </c>
      <c r="K49" s="229">
        <v>4.7279742898829078E-3</v>
      </c>
      <c r="L49" s="229">
        <v>1.315604308419588E-2</v>
      </c>
      <c r="M49" s="229">
        <v>9.9250282386147429E-2</v>
      </c>
      <c r="N49" s="229">
        <v>8.8594866353066945E-2</v>
      </c>
      <c r="O49" s="229">
        <v>2.9545551511268558E-2</v>
      </c>
      <c r="P49" s="229">
        <v>3.281780076870542E-2</v>
      </c>
      <c r="Q49" s="229">
        <v>2.2166203603440199E-2</v>
      </c>
      <c r="R49" s="229">
        <v>1.9237335460327569E-2</v>
      </c>
      <c r="S49" s="229">
        <v>2.6647898300577309E-2</v>
      </c>
      <c r="T49" s="229">
        <v>2.9549550699618801E-2</v>
      </c>
      <c r="U49" s="229">
        <v>3.0037151893952011E-2</v>
      </c>
      <c r="V49" s="229">
        <v>3.8072557621264838E-2</v>
      </c>
      <c r="W49" s="229">
        <v>8.0476863726608908E-2</v>
      </c>
      <c r="X49" s="229">
        <v>5.9931156374578388E-2</v>
      </c>
      <c r="Y49" s="229">
        <v>5.003544741109292E-2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0.20295613395852621</v>
      </c>
      <c r="C51" s="229">
        <v>0.26309019140056839</v>
      </c>
      <c r="D51" s="229">
        <v>0.32937689480941901</v>
      </c>
      <c r="E51" s="229">
        <v>0.45921469891145378</v>
      </c>
      <c r="F51" s="229">
        <v>0.4954319135164838</v>
      </c>
      <c r="G51" s="229">
        <v>0.4428133832236974</v>
      </c>
      <c r="H51" s="229">
        <v>0.41479559645521319</v>
      </c>
      <c r="I51" s="229">
        <v>0.38404466706697082</v>
      </c>
      <c r="J51" s="229">
        <v>0.30682539325374358</v>
      </c>
      <c r="K51" s="229">
        <v>0.29384112082570701</v>
      </c>
      <c r="L51" s="229">
        <v>0.26582579411331603</v>
      </c>
      <c r="M51" s="229">
        <v>0.29930986610706328</v>
      </c>
      <c r="N51" s="229">
        <v>0.28564169301059572</v>
      </c>
      <c r="O51" s="229">
        <v>0.28085930847859869</v>
      </c>
      <c r="P51" s="229">
        <v>0.28837483562083549</v>
      </c>
      <c r="Q51" s="229">
        <v>0.42504672628209023</v>
      </c>
      <c r="R51" s="229">
        <v>0.31434338047441063</v>
      </c>
      <c r="S51" s="229">
        <v>0.34236116726203991</v>
      </c>
      <c r="T51" s="229">
        <v>0.29247577956046261</v>
      </c>
      <c r="U51" s="229">
        <v>0.3546615390132869</v>
      </c>
      <c r="V51" s="229">
        <v>0.33142613676466881</v>
      </c>
      <c r="W51" s="229">
        <v>0.33006079550378042</v>
      </c>
      <c r="X51" s="229">
        <v>0.38677780967401648</v>
      </c>
      <c r="Y51" s="229">
        <v>0.39292799554810343</v>
      </c>
      <c r="DA51" s="73" t="s">
        <v>3167</v>
      </c>
    </row>
    <row r="52" spans="1:105" ht="12" customHeight="1" x14ac:dyDescent="0.25">
      <c r="A52" s="64" t="s">
        <v>39</v>
      </c>
      <c r="B52" s="229">
        <v>7.7882551792481255E-2</v>
      </c>
      <c r="C52" s="229">
        <v>7.0094296614803556E-2</v>
      </c>
      <c r="D52" s="229">
        <v>5.7112832885094618E-2</v>
      </c>
      <c r="E52" s="229">
        <v>5.1056685656527358E-2</v>
      </c>
      <c r="F52" s="229">
        <v>5.9710994813133501E-2</v>
      </c>
      <c r="G52" s="229">
        <v>6.9228242643782259E-2</v>
      </c>
      <c r="H52" s="229">
        <v>7.3555397224937619E-2</v>
      </c>
      <c r="I52" s="229">
        <v>9.3459062164621909E-2</v>
      </c>
      <c r="J52" s="229">
        <v>7.1826404576046637E-2</v>
      </c>
      <c r="K52" s="229">
        <v>6.1439987467122537E-2</v>
      </c>
      <c r="L52" s="229">
        <v>6.1439987467370803E-2</v>
      </c>
      <c r="M52" s="229">
        <v>6.2306041442818157E-2</v>
      </c>
      <c r="N52" s="229">
        <v>9.3459062164127443E-2</v>
      </c>
      <c r="O52" s="229">
        <v>9.0864015540315785E-2</v>
      </c>
      <c r="P52" s="229">
        <v>0.1410546472251217</v>
      </c>
      <c r="Q52" s="229">
        <v>8.3938699032278893E-2</v>
      </c>
      <c r="R52" s="229">
        <v>0.1055744719248584</v>
      </c>
      <c r="S52" s="229">
        <v>5.9710994817798353E-2</v>
      </c>
      <c r="T52" s="229">
        <v>7.3555397225691307E-2</v>
      </c>
      <c r="U52" s="229">
        <v>5.9710994816825187E-2</v>
      </c>
      <c r="V52" s="229">
        <v>5.5383840238618788E-2</v>
      </c>
      <c r="W52" s="229">
        <v>7.5287505178501829E-2</v>
      </c>
      <c r="X52" s="229">
        <v>7.0094296623950697E-2</v>
      </c>
      <c r="Y52" s="229">
        <v>6.057393349070616E-2</v>
      </c>
      <c r="DA52" s="73" t="s">
        <v>3168</v>
      </c>
    </row>
    <row r="53" spans="1:105" ht="12" customHeight="1" x14ac:dyDescent="0.25">
      <c r="A53" s="60" t="s">
        <v>3099</v>
      </c>
      <c r="B53" s="262">
        <v>2.5487931642411251E-2</v>
      </c>
      <c r="C53" s="262">
        <v>2.8190794239332531E-2</v>
      </c>
      <c r="D53" s="262">
        <v>3.281633451972836E-2</v>
      </c>
      <c r="E53" s="262">
        <v>3.9254531364064857E-2</v>
      </c>
      <c r="F53" s="262">
        <v>5.420860616793919E-2</v>
      </c>
      <c r="G53" s="262">
        <v>6.0437661062842048E-2</v>
      </c>
      <c r="H53" s="262">
        <v>6.6069959930638217E-2</v>
      </c>
      <c r="I53" s="262">
        <v>6.9784890067406985E-2</v>
      </c>
      <c r="J53" s="262">
        <v>6.8166424586888513E-2</v>
      </c>
      <c r="K53" s="262">
        <v>5.538078751967257E-2</v>
      </c>
      <c r="L53" s="262">
        <v>5.8840318713796587E-2</v>
      </c>
      <c r="M53" s="262">
        <v>6.9454056560685526E-2</v>
      </c>
      <c r="N53" s="262">
        <v>7.5869211847589782E-2</v>
      </c>
      <c r="O53" s="262">
        <v>8.5356844782853061E-2</v>
      </c>
      <c r="P53" s="262">
        <v>9.3358517450361722E-2</v>
      </c>
      <c r="Q53" s="262">
        <v>0.1153475302151416</v>
      </c>
      <c r="R53" s="262">
        <v>0.1130319227277204</v>
      </c>
      <c r="S53" s="262">
        <v>0.1138385736870475</v>
      </c>
      <c r="T53" s="262">
        <v>0.13075435828787171</v>
      </c>
      <c r="U53" s="262">
        <v>0.13314154589429761</v>
      </c>
      <c r="V53" s="262">
        <v>0.13131274880865601</v>
      </c>
      <c r="W53" s="262">
        <v>0.1332189174816869</v>
      </c>
      <c r="X53" s="262">
        <v>0.1292214656358944</v>
      </c>
      <c r="Y53" s="262">
        <v>0.1071756677865493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0.39045920866270151</v>
      </c>
      <c r="C54" s="261">
        <f t="shared" si="2"/>
        <v>0.45727425643116815</v>
      </c>
      <c r="D54" s="261">
        <f t="shared" si="2"/>
        <v>0.55548866950376674</v>
      </c>
      <c r="E54" s="261">
        <f t="shared" si="2"/>
        <v>0.65905633354889392</v>
      </c>
      <c r="F54" s="261">
        <f t="shared" si="2"/>
        <v>0.85862473729449174</v>
      </c>
      <c r="G54" s="261">
        <f t="shared" si="2"/>
        <v>0.99653942910103965</v>
      </c>
      <c r="H54" s="261">
        <f t="shared" si="2"/>
        <v>1.0392663674775628</v>
      </c>
      <c r="I54" s="261">
        <f t="shared" si="2"/>
        <v>1.1098611374104572</v>
      </c>
      <c r="J54" s="261">
        <f t="shared" si="2"/>
        <v>1.0312356827306919</v>
      </c>
      <c r="K54" s="261">
        <f t="shared" si="2"/>
        <v>0.82774145251253972</v>
      </c>
      <c r="L54" s="261">
        <f t="shared" si="2"/>
        <v>0.89325345497974074</v>
      </c>
      <c r="M54" s="261">
        <f t="shared" si="2"/>
        <v>1.1753852945330274</v>
      </c>
      <c r="N54" s="261">
        <f t="shared" si="2"/>
        <v>1.2531305797127319</v>
      </c>
      <c r="O54" s="261">
        <f t="shared" si="2"/>
        <v>1.3087033918892754</v>
      </c>
      <c r="P54" s="261">
        <f t="shared" si="2"/>
        <v>1.4408248001399695</v>
      </c>
      <c r="Q54" s="261">
        <f t="shared" si="2"/>
        <v>1.7205152881475125</v>
      </c>
      <c r="R54" s="261">
        <f t="shared" si="2"/>
        <v>1.6532419137375449</v>
      </c>
      <c r="S54" s="261">
        <f t="shared" si="2"/>
        <v>1.6767822130084105</v>
      </c>
      <c r="T54" s="261">
        <f t="shared" si="2"/>
        <v>1.8913487398675106</v>
      </c>
      <c r="U54" s="261">
        <f t="shared" si="2"/>
        <v>1.9396558958332857</v>
      </c>
      <c r="V54" s="261">
        <f t="shared" si="2"/>
        <v>1.9207494923543722</v>
      </c>
      <c r="W54" s="261">
        <f t="shared" si="2"/>
        <v>2.0056876263397996</v>
      </c>
      <c r="X54" s="261">
        <f t="shared" si="2"/>
        <v>1.94290661426693</v>
      </c>
      <c r="Y54" s="261">
        <f t="shared" si="2"/>
        <v>1.6442528386351856</v>
      </c>
      <c r="DA54" s="70"/>
    </row>
    <row r="55" spans="1:105" ht="12" customHeight="1" x14ac:dyDescent="0.25">
      <c r="A55" s="60" t="s">
        <v>3102</v>
      </c>
      <c r="B55" s="262">
        <v>1.9568238389650969E-2</v>
      </c>
      <c r="C55" s="262">
        <v>4.3464874712288742E-2</v>
      </c>
      <c r="D55" s="262">
        <v>7.3262101879615377E-2</v>
      </c>
      <c r="E55" s="262">
        <v>7.5825683076799724E-2</v>
      </c>
      <c r="F55" s="262">
        <v>7.5449828688361545E-2</v>
      </c>
      <c r="G55" s="262">
        <v>0.1358651215962117</v>
      </c>
      <c r="H55" s="262">
        <v>0.1105483395288224</v>
      </c>
      <c r="I55" s="262">
        <v>0.13302390280513529</v>
      </c>
      <c r="J55" s="262">
        <v>9.1744794460334178E-2</v>
      </c>
      <c r="K55" s="262">
        <v>5.8576758624955753E-2</v>
      </c>
      <c r="L55" s="262">
        <v>8.2063419405342661E-2</v>
      </c>
      <c r="M55" s="262">
        <v>0.2061841642993591</v>
      </c>
      <c r="N55" s="262">
        <v>0.20009401229775001</v>
      </c>
      <c r="O55" s="262">
        <v>0.14255435400022221</v>
      </c>
      <c r="P55" s="262">
        <v>0.16174916720640611</v>
      </c>
      <c r="Q55" s="262">
        <v>0.14885867244324411</v>
      </c>
      <c r="R55" s="262">
        <v>0.1250732628001584</v>
      </c>
      <c r="S55" s="262">
        <v>0.13883376816363061</v>
      </c>
      <c r="T55" s="262">
        <v>0.13782683432117279</v>
      </c>
      <c r="U55" s="262">
        <v>0.1493052722407652</v>
      </c>
      <c r="V55" s="262">
        <v>0.15641408228545459</v>
      </c>
      <c r="W55" s="262">
        <v>0.20692749755523049</v>
      </c>
      <c r="X55" s="262">
        <v>0.19273100511175709</v>
      </c>
      <c r="Y55" s="262">
        <v>0.18096561385657789</v>
      </c>
      <c r="DA55" s="72" t="s">
        <v>3170</v>
      </c>
    </row>
    <row r="56" spans="1:105" ht="12" customHeight="1" x14ac:dyDescent="0.25">
      <c r="A56" s="60" t="s">
        <v>3104</v>
      </c>
      <c r="B56" s="262">
        <v>4.1143460903478223E-2</v>
      </c>
      <c r="C56" s="262">
        <v>4.9093863881333827E-2</v>
      </c>
      <c r="D56" s="262">
        <v>5.7668595391006057E-2</v>
      </c>
      <c r="E56" s="262">
        <v>7.5379164899544618E-2</v>
      </c>
      <c r="F56" s="262">
        <v>8.1856609378969825E-2</v>
      </c>
      <c r="G56" s="262">
        <v>7.8768247523368709E-2</v>
      </c>
      <c r="H56" s="262">
        <v>7.3944677292722874E-2</v>
      </c>
      <c r="I56" s="262">
        <v>7.4002355172951922E-2</v>
      </c>
      <c r="J56" s="262">
        <v>5.7594740496916937E-2</v>
      </c>
      <c r="K56" s="262">
        <v>5.2681418283118037E-2</v>
      </c>
      <c r="L56" s="262">
        <v>4.9949428898370528E-2</v>
      </c>
      <c r="M56" s="262">
        <v>7.0646375465312702E-2</v>
      </c>
      <c r="N56" s="262">
        <v>7.1486397100400695E-2</v>
      </c>
      <c r="O56" s="262">
        <v>6.1853586627076372E-2</v>
      </c>
      <c r="P56" s="262">
        <v>7.125935974223345E-2</v>
      </c>
      <c r="Q56" s="262">
        <v>7.9359738342739336E-2</v>
      </c>
      <c r="R56" s="262">
        <v>6.5829708663226572E-2</v>
      </c>
      <c r="S56" s="262">
        <v>6.5173538267965819E-2</v>
      </c>
      <c r="T56" s="262">
        <v>6.1900765410407788E-2</v>
      </c>
      <c r="U56" s="262">
        <v>6.7845487898982509E-2</v>
      </c>
      <c r="V56" s="262">
        <v>6.5490149668249426E-2</v>
      </c>
      <c r="W56" s="262">
        <v>7.5254006090768974E-2</v>
      </c>
      <c r="X56" s="262">
        <v>7.8386110959121749E-2</v>
      </c>
      <c r="Y56" s="262">
        <v>7.6712981977792583E-2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9.2309041831008817E-5</v>
      </c>
      <c r="F57" s="229">
        <v>1.2974823920227849E-4</v>
      </c>
      <c r="G57" s="229">
        <v>4.0581498025269331E-4</v>
      </c>
      <c r="H57" s="229">
        <v>3.2752516143262931E-4</v>
      </c>
      <c r="I57" s="229">
        <v>1.6249673116181939E-4</v>
      </c>
      <c r="J57" s="229">
        <v>1.286583639554126E-4</v>
      </c>
      <c r="K57" s="229">
        <v>0</v>
      </c>
      <c r="L57" s="229">
        <v>1.3428421031223269E-4</v>
      </c>
      <c r="M57" s="229">
        <v>3.6691260002525832E-4</v>
      </c>
      <c r="N57" s="229">
        <v>3.4832349955323731E-4</v>
      </c>
      <c r="O57" s="229">
        <v>2.5178811044059392E-4</v>
      </c>
      <c r="P57" s="229">
        <v>7.2897497234812646E-4</v>
      </c>
      <c r="Q57" s="229">
        <v>3.2194527041381132E-4</v>
      </c>
      <c r="R57" s="229">
        <v>1.7998130888973661E-4</v>
      </c>
      <c r="S57" s="229">
        <v>1.8554291312983571E-4</v>
      </c>
      <c r="T57" s="229">
        <v>2.2940092931146059E-4</v>
      </c>
      <c r="U57" s="229">
        <v>2.1439531182453601E-4</v>
      </c>
      <c r="V57" s="229">
        <v>9.7174602274563163E-5</v>
      </c>
      <c r="W57" s="229">
        <v>1.2515209641472409E-4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1.962722750952048E-4</v>
      </c>
      <c r="G59" s="229">
        <v>6.1388293152661859E-4</v>
      </c>
      <c r="H59" s="229">
        <v>4.9545264722311144E-4</v>
      </c>
      <c r="I59" s="229">
        <v>0</v>
      </c>
      <c r="J59" s="229">
        <v>0</v>
      </c>
      <c r="K59" s="229">
        <v>0</v>
      </c>
      <c r="L59" s="229">
        <v>0</v>
      </c>
      <c r="M59" s="229">
        <v>1.5012832912687829E-3</v>
      </c>
      <c r="N59" s="229">
        <v>1.4252229272026791E-3</v>
      </c>
      <c r="O59" s="229">
        <v>1.0302324943830779E-3</v>
      </c>
      <c r="P59" s="229">
        <v>1.0324373745057131E-3</v>
      </c>
      <c r="Q59" s="229">
        <v>6.872860686168539E-4</v>
      </c>
      <c r="R59" s="229">
        <v>7.2580001231085012E-4</v>
      </c>
      <c r="S59" s="229">
        <v>1.023638417816775E-3</v>
      </c>
      <c r="T59" s="229">
        <v>1.122291629837565E-3</v>
      </c>
      <c r="U59" s="229">
        <v>1.080825661021819E-3</v>
      </c>
      <c r="V59" s="229">
        <v>1.3492138885626099E-3</v>
      </c>
      <c r="W59" s="229">
        <v>2.005014736266015E-3</v>
      </c>
      <c r="X59" s="229">
        <v>1.4170681427632761E-3</v>
      </c>
      <c r="Y59" s="229">
        <v>1.208239989498164E-3</v>
      </c>
      <c r="DA59" s="73" t="s">
        <v>3174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1.0906007598632181E-3</v>
      </c>
      <c r="H60" s="229">
        <v>8.835933676571299E-4</v>
      </c>
      <c r="I60" s="229">
        <v>1.7905513833773911E-3</v>
      </c>
      <c r="J60" s="229">
        <v>4.7414194493468608E-4</v>
      </c>
      <c r="K60" s="229">
        <v>0</v>
      </c>
      <c r="L60" s="229">
        <v>0</v>
      </c>
      <c r="M60" s="229">
        <v>1.337979592428671E-3</v>
      </c>
      <c r="N60" s="229">
        <v>1.2732755103498901E-3</v>
      </c>
      <c r="O60" s="229">
        <v>1.852454481656493E-3</v>
      </c>
      <c r="P60" s="229">
        <v>1.8556470299595849E-3</v>
      </c>
      <c r="Q60" s="229">
        <v>6.2518703667766918E-4</v>
      </c>
      <c r="R60" s="229">
        <v>6.6077604356582734E-4</v>
      </c>
      <c r="S60" s="229">
        <v>7.7554889725612447E-4</v>
      </c>
      <c r="T60" s="229">
        <v>8.5166312555910869E-4</v>
      </c>
      <c r="U60" s="229">
        <v>1.065910254414877E-3</v>
      </c>
      <c r="V60" s="229">
        <v>1.417252885476889E-3</v>
      </c>
      <c r="W60" s="229">
        <v>1.579377708108726E-3</v>
      </c>
      <c r="X60" s="229">
        <v>8.9107478107008052E-4</v>
      </c>
      <c r="Y60" s="229">
        <v>9.1572270657867751E-4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4.5266631457413742E-4</v>
      </c>
      <c r="T62" s="229">
        <v>1.81066525827316E-3</v>
      </c>
      <c r="U62" s="229">
        <v>4.522958838674416E-4</v>
      </c>
      <c r="V62" s="229">
        <v>4.5192545316816141E-4</v>
      </c>
      <c r="W62" s="229">
        <v>4.5192545317380181E-4</v>
      </c>
      <c r="X62" s="229">
        <v>4.5229588387171602E-4</v>
      </c>
      <c r="Y62" s="229">
        <v>9.0459176773333779E-4</v>
      </c>
      <c r="DA62" s="73" t="s">
        <v>3177</v>
      </c>
    </row>
    <row r="63" spans="1:105" ht="12" customHeight="1" x14ac:dyDescent="0.25">
      <c r="A63" s="64" t="s">
        <v>35</v>
      </c>
      <c r="B63" s="229">
        <v>4.7330305909748883E-5</v>
      </c>
      <c r="C63" s="229">
        <v>3.3778458283001438E-4</v>
      </c>
      <c r="D63" s="229">
        <v>1.1121694788204699E-3</v>
      </c>
      <c r="E63" s="229">
        <v>6.1701682065133439E-4</v>
      </c>
      <c r="F63" s="229">
        <v>2.9453906612317748E-4</v>
      </c>
      <c r="G63" s="229">
        <v>1.7290640658958929E-3</v>
      </c>
      <c r="H63" s="229">
        <v>7.75956377091814E-4</v>
      </c>
      <c r="I63" s="229">
        <v>2.174476370998716E-3</v>
      </c>
      <c r="J63" s="229">
        <v>1.5824666213626671E-3</v>
      </c>
      <c r="K63" s="229">
        <v>6.9186140919076362E-4</v>
      </c>
      <c r="L63" s="229">
        <v>1.9251708976259229E-3</v>
      </c>
      <c r="M63" s="229">
        <v>1.4523649246824019E-2</v>
      </c>
      <c r="N63" s="229">
        <v>1.2964404060585169E-2</v>
      </c>
      <c r="O63" s="229">
        <v>4.3235063582401177E-3</v>
      </c>
      <c r="P63" s="229">
        <v>4.8023463103350726E-3</v>
      </c>
      <c r="Q63" s="229">
        <v>3.2436599526993902E-3</v>
      </c>
      <c r="R63" s="229">
        <v>2.815068188745861E-3</v>
      </c>
      <c r="S63" s="229">
        <v>3.899482387131629E-3</v>
      </c>
      <c r="T63" s="229">
        <v>4.3240915737929077E-3</v>
      </c>
      <c r="U63" s="229">
        <v>4.395444002708678E-3</v>
      </c>
      <c r="V63" s="229">
        <v>5.5712936983837126E-3</v>
      </c>
      <c r="W63" s="229">
        <v>1.1776467664870409E-2</v>
      </c>
      <c r="X63" s="229">
        <v>8.7699407318001139E-3</v>
      </c>
      <c r="Y63" s="229">
        <v>7.3218662016426546E-3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2.969929788851133E-2</v>
      </c>
      <c r="C65" s="229">
        <v>3.8498929860122592E-2</v>
      </c>
      <c r="D65" s="229">
        <v>4.819890054930194E-2</v>
      </c>
      <c r="E65" s="229">
        <v>6.7198531385808169E-2</v>
      </c>
      <c r="F65" s="229">
        <v>7.2498326096456012E-2</v>
      </c>
      <c r="G65" s="229">
        <v>6.4798468126455122E-2</v>
      </c>
      <c r="H65" s="229">
        <v>6.0698525054106098E-2</v>
      </c>
      <c r="I65" s="229">
        <v>5.6198631434548799E-2</v>
      </c>
      <c r="J65" s="229">
        <v>4.4898858567461147E-2</v>
      </c>
      <c r="K65" s="229">
        <v>4.2998823485079038E-2</v>
      </c>
      <c r="L65" s="229">
        <v>3.8899240401547817E-2</v>
      </c>
      <c r="M65" s="229">
        <v>4.3799084566227671E-2</v>
      </c>
      <c r="N65" s="229">
        <v>4.1798971849916863E-2</v>
      </c>
      <c r="O65" s="229">
        <v>4.1099148395148957E-2</v>
      </c>
      <c r="P65" s="229">
        <v>4.2198922395732238E-2</v>
      </c>
      <c r="Q65" s="229">
        <v>6.2198609592001561E-2</v>
      </c>
      <c r="R65" s="229">
        <v>4.5998992560130902E-2</v>
      </c>
      <c r="S65" s="229">
        <v>5.0098935635281533E-2</v>
      </c>
      <c r="T65" s="229">
        <v>4.2799028208311218E-2</v>
      </c>
      <c r="U65" s="229">
        <v>5.1898893082511777E-2</v>
      </c>
      <c r="V65" s="229">
        <v>4.8498773463155488E-2</v>
      </c>
      <c r="W65" s="229">
        <v>4.8298978187025103E-2</v>
      </c>
      <c r="X65" s="229">
        <v>5.6598581979896798E-2</v>
      </c>
      <c r="Y65" s="229">
        <v>5.7498560703287051E-2</v>
      </c>
      <c r="DA65" s="73" t="s">
        <v>3180</v>
      </c>
    </row>
    <row r="66" spans="1:105" ht="12" customHeight="1" x14ac:dyDescent="0.25">
      <c r="A66" s="64" t="s">
        <v>39</v>
      </c>
      <c r="B66" s="229">
        <v>1.139683270905714E-2</v>
      </c>
      <c r="C66" s="229">
        <v>1.0257149438381231E-2</v>
      </c>
      <c r="D66" s="229">
        <v>8.3575253628836426E-3</v>
      </c>
      <c r="E66" s="229">
        <v>7.4713076512541061E-3</v>
      </c>
      <c r="F66" s="229">
        <v>8.7377237020931538E-3</v>
      </c>
      <c r="G66" s="229">
        <v>1.0130416659375171E-2</v>
      </c>
      <c r="H66" s="229">
        <v>1.0763624685212079E-2</v>
      </c>
      <c r="I66" s="229">
        <v>1.3676199252865199E-2</v>
      </c>
      <c r="J66" s="229">
        <v>1.051061499920302E-2</v>
      </c>
      <c r="K66" s="229">
        <v>8.9907333888482287E-3</v>
      </c>
      <c r="L66" s="229">
        <v>8.9907333888845607E-3</v>
      </c>
      <c r="M66" s="229">
        <v>9.1174661685382973E-3</v>
      </c>
      <c r="N66" s="229">
        <v>1.3676199252792849E-2</v>
      </c>
      <c r="O66" s="229">
        <v>1.3296456787207121E-2</v>
      </c>
      <c r="P66" s="229">
        <v>2.0641031659352719E-2</v>
      </c>
      <c r="Q66" s="229">
        <v>1.228305042233005E-2</v>
      </c>
      <c r="R66" s="229">
        <v>1.544909054958339E-2</v>
      </c>
      <c r="S66" s="229">
        <v>8.7377237027757779E-3</v>
      </c>
      <c r="T66" s="229">
        <v>1.0763624685322369E-2</v>
      </c>
      <c r="U66" s="229">
        <v>8.7377237026333692E-3</v>
      </c>
      <c r="V66" s="229">
        <v>8.1045156772279973E-3</v>
      </c>
      <c r="W66" s="229">
        <v>1.10170902449102E-2</v>
      </c>
      <c r="X66" s="229">
        <v>1.0257149439719769E-2</v>
      </c>
      <c r="Y66" s="229">
        <v>8.8640006090526923E-3</v>
      </c>
      <c r="DA66" s="73" t="s">
        <v>3181</v>
      </c>
    </row>
    <row r="67" spans="1:105" ht="12" customHeight="1" x14ac:dyDescent="0.25">
      <c r="A67" s="60" t="s">
        <v>3116</v>
      </c>
      <c r="B67" s="262">
        <v>0.32974750936957231</v>
      </c>
      <c r="C67" s="262">
        <v>0.36471551783754558</v>
      </c>
      <c r="D67" s="262">
        <v>0.42455797223314529</v>
      </c>
      <c r="E67" s="262">
        <v>0.50785148557254955</v>
      </c>
      <c r="F67" s="262">
        <v>0.70131829922716038</v>
      </c>
      <c r="G67" s="262">
        <v>0.78190605998145923</v>
      </c>
      <c r="H67" s="262">
        <v>0.85477335065601756</v>
      </c>
      <c r="I67" s="262">
        <v>0.90283487943236995</v>
      </c>
      <c r="J67" s="262">
        <v>0.88189614777344072</v>
      </c>
      <c r="K67" s="262">
        <v>0.7164832756044659</v>
      </c>
      <c r="L67" s="262">
        <v>0.76124060667602755</v>
      </c>
      <c r="M67" s="262">
        <v>0.89855475476835567</v>
      </c>
      <c r="N67" s="262">
        <v>0.98155017031458125</v>
      </c>
      <c r="O67" s="262">
        <v>1.1042954512619769</v>
      </c>
      <c r="P67" s="262">
        <v>1.20781627319133</v>
      </c>
      <c r="Q67" s="262">
        <v>1.4922968773615291</v>
      </c>
      <c r="R67" s="262">
        <v>1.4623389422741599</v>
      </c>
      <c r="S67" s="262">
        <v>1.4727749065768141</v>
      </c>
      <c r="T67" s="262">
        <v>1.69162114013593</v>
      </c>
      <c r="U67" s="262">
        <v>1.7225051356935379</v>
      </c>
      <c r="V67" s="262">
        <v>1.6988452604006681</v>
      </c>
      <c r="W67" s="262">
        <v>1.7235061226938</v>
      </c>
      <c r="X67" s="262">
        <v>1.671789498196051</v>
      </c>
      <c r="Y67" s="262">
        <v>1.386574242800815</v>
      </c>
      <c r="DA67" s="72" t="s">
        <v>3182</v>
      </c>
    </row>
    <row r="68" spans="1:105" ht="12" customHeight="1" x14ac:dyDescent="0.25">
      <c r="A68" s="57" t="s">
        <v>3118</v>
      </c>
      <c r="B68" s="261">
        <v>3.3525542278413552</v>
      </c>
      <c r="C68" s="261">
        <v>3.1751388267681522</v>
      </c>
      <c r="D68" s="261">
        <v>3.3893137595787781</v>
      </c>
      <c r="E68" s="261">
        <v>3.5280103259997082</v>
      </c>
      <c r="F68" s="261">
        <v>3.6567156250725241</v>
      </c>
      <c r="G68" s="261">
        <v>4.1551938659926542</v>
      </c>
      <c r="H68" s="261">
        <v>4.2175717625822502</v>
      </c>
      <c r="I68" s="261">
        <v>4.0000510890304408</v>
      </c>
      <c r="J68" s="261">
        <v>4.4609002227172843</v>
      </c>
      <c r="K68" s="261">
        <v>2.2379531928383298</v>
      </c>
      <c r="L68" s="261">
        <v>2.763896276216248</v>
      </c>
      <c r="M68" s="261">
        <v>2.9820529804644651</v>
      </c>
      <c r="N68" s="261">
        <v>3.130327582272586</v>
      </c>
      <c r="O68" s="261">
        <v>2.9632164434387902</v>
      </c>
      <c r="P68" s="261">
        <v>2.8876089067620092</v>
      </c>
      <c r="Q68" s="261">
        <v>2.5323194183372779</v>
      </c>
      <c r="R68" s="261">
        <v>2.3948963177618179</v>
      </c>
      <c r="S68" s="261">
        <v>2.816381047081467</v>
      </c>
      <c r="T68" s="261">
        <v>2.8319167550487339</v>
      </c>
      <c r="U68" s="261">
        <v>2.9571626280259911</v>
      </c>
      <c r="V68" s="261">
        <v>2.7318285220868739</v>
      </c>
      <c r="W68" s="261">
        <v>2.5661383803990132</v>
      </c>
      <c r="X68" s="261">
        <v>3.3421776391921139</v>
      </c>
      <c r="Y68" s="261">
        <v>3.145855582957839</v>
      </c>
      <c r="DA68" s="70" t="s">
        <v>3183</v>
      </c>
    </row>
    <row r="69" spans="1:105" ht="12" customHeight="1" x14ac:dyDescent="0.25">
      <c r="A69" s="41" t="s">
        <v>3120</v>
      </c>
      <c r="B69" s="350">
        <v>7.7983938535558606</v>
      </c>
      <c r="C69" s="350">
        <v>7.8738246504729368</v>
      </c>
      <c r="D69" s="350">
        <v>8.8774029996018555</v>
      </c>
      <c r="E69" s="350">
        <v>10.088557317234571</v>
      </c>
      <c r="F69" s="350">
        <v>12.776484316320699</v>
      </c>
      <c r="G69" s="350">
        <v>14.070712830264069</v>
      </c>
      <c r="H69" s="350">
        <v>15.23169521715274</v>
      </c>
      <c r="I69" s="350">
        <v>16.17157204252862</v>
      </c>
      <c r="J69" s="350">
        <v>15.81797699621583</v>
      </c>
      <c r="K69" s="350">
        <v>12.41923564795116</v>
      </c>
      <c r="L69" s="350">
        <v>13.10853753675161</v>
      </c>
      <c r="M69" s="350">
        <v>14.84901067434544</v>
      </c>
      <c r="N69" s="350">
        <v>15.71732864798218</v>
      </c>
      <c r="O69" s="350">
        <v>17.51423731394155</v>
      </c>
      <c r="P69" s="350">
        <v>18.604270114738249</v>
      </c>
      <c r="Q69" s="350">
        <v>23.25621952098194</v>
      </c>
      <c r="R69" s="350">
        <v>23.0736363780006</v>
      </c>
      <c r="S69" s="350">
        <v>23.03257968066594</v>
      </c>
      <c r="T69" s="350">
        <v>26.242014440491658</v>
      </c>
      <c r="U69" s="350">
        <v>26.63180796469878</v>
      </c>
      <c r="V69" s="350">
        <v>26.44123006100568</v>
      </c>
      <c r="W69" s="350">
        <v>26.942206221953469</v>
      </c>
      <c r="X69" s="350">
        <v>26.04164684943467</v>
      </c>
      <c r="Y69" s="350">
        <v>22.14388756347395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0.99999999999999978</v>
      </c>
      <c r="H73" s="232">
        <f t="shared" si="3"/>
        <v>1</v>
      </c>
      <c r="I73" s="232">
        <f t="shared" si="3"/>
        <v>1.0000000000000002</v>
      </c>
      <c r="J73" s="232">
        <f t="shared" si="3"/>
        <v>1</v>
      </c>
      <c r="K73" s="232">
        <f t="shared" si="3"/>
        <v>0.99999999999999967</v>
      </c>
      <c r="L73" s="232">
        <f t="shared" si="3"/>
        <v>0.99999999999999989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1</v>
      </c>
      <c r="R73" s="232">
        <f t="shared" si="3"/>
        <v>1.0000000000000002</v>
      </c>
      <c r="S73" s="232">
        <f t="shared" si="3"/>
        <v>1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0.99999999999999978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2.915275391955105E-2</v>
      </c>
      <c r="C74" s="299">
        <f t="shared" si="4"/>
        <v>2.7186210560466457E-2</v>
      </c>
      <c r="D74" s="299">
        <f t="shared" si="4"/>
        <v>2.6002937121462771E-2</v>
      </c>
      <c r="E74" s="299">
        <f t="shared" si="4"/>
        <v>2.5168778131748334E-2</v>
      </c>
      <c r="F74" s="299">
        <f t="shared" si="4"/>
        <v>2.56141324061946E-2</v>
      </c>
      <c r="G74" s="299">
        <f t="shared" si="4"/>
        <v>2.5625910299323595E-2</v>
      </c>
      <c r="H74" s="299">
        <f t="shared" si="4"/>
        <v>2.6502421985238996E-2</v>
      </c>
      <c r="I74" s="299">
        <f t="shared" si="4"/>
        <v>2.7396224972130883E-2</v>
      </c>
      <c r="J74" s="299">
        <f t="shared" si="4"/>
        <v>2.7563359351128049E-2</v>
      </c>
      <c r="K74" s="299">
        <f t="shared" si="4"/>
        <v>2.8957226851517897E-2</v>
      </c>
      <c r="L74" s="299">
        <f t="shared" si="4"/>
        <v>2.7848617023689241E-2</v>
      </c>
      <c r="M74" s="299">
        <f t="shared" si="4"/>
        <v>2.5988962252433048E-2</v>
      </c>
      <c r="N74" s="299">
        <f t="shared" si="4"/>
        <v>2.5518184507684536E-2</v>
      </c>
      <c r="O74" s="299">
        <f t="shared" si="4"/>
        <v>2.7486836103124634E-2</v>
      </c>
      <c r="P74" s="299">
        <f t="shared" si="4"/>
        <v>2.7085382414772433E-2</v>
      </c>
      <c r="Q74" s="299">
        <f t="shared" si="4"/>
        <v>3.0057794545957705E-2</v>
      </c>
      <c r="R74" s="299">
        <f t="shared" si="4"/>
        <v>3.1183592745581752E-2</v>
      </c>
      <c r="S74" s="299">
        <f t="shared" si="4"/>
        <v>2.97548495537172E-2</v>
      </c>
      <c r="T74" s="299">
        <f t="shared" si="4"/>
        <v>3.09119721311337E-2</v>
      </c>
      <c r="U74" s="299">
        <f t="shared" si="4"/>
        <v>3.0587331565432863E-2</v>
      </c>
      <c r="V74" s="299">
        <f t="shared" si="4"/>
        <v>3.0429222372602871E-2</v>
      </c>
      <c r="W74" s="299">
        <f t="shared" si="4"/>
        <v>3.0105766606618987E-2</v>
      </c>
      <c r="X74" s="299">
        <f t="shared" si="4"/>
        <v>2.9123119758147679E-2</v>
      </c>
      <c r="Y74" s="299">
        <f t="shared" si="4"/>
        <v>2.8741163922574219E-2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3.5515917857303269E-3</v>
      </c>
      <c r="C75" s="233">
        <f t="shared" si="5"/>
        <v>3.3754361780369397E-3</v>
      </c>
      <c r="D75" s="233">
        <f t="shared" si="5"/>
        <v>3.2532287891126428E-3</v>
      </c>
      <c r="E75" s="233">
        <f t="shared" si="5"/>
        <v>3.1916415062586993E-3</v>
      </c>
      <c r="F75" s="233">
        <f t="shared" si="5"/>
        <v>3.3374608708580046E-3</v>
      </c>
      <c r="G75" s="233">
        <f t="shared" si="5"/>
        <v>3.3536545242356412E-3</v>
      </c>
      <c r="H75" s="233">
        <f t="shared" si="5"/>
        <v>3.480907925225131E-3</v>
      </c>
      <c r="I75" s="233">
        <f t="shared" si="5"/>
        <v>3.5914205716717157E-3</v>
      </c>
      <c r="J75" s="233">
        <f t="shared" si="5"/>
        <v>3.6115321016575133E-3</v>
      </c>
      <c r="K75" s="233">
        <f t="shared" si="5"/>
        <v>3.8443284940794212E-3</v>
      </c>
      <c r="L75" s="233">
        <f t="shared" si="5"/>
        <v>3.7070674635417975E-3</v>
      </c>
      <c r="M75" s="233">
        <f t="shared" si="5"/>
        <v>3.5223976535149388E-3</v>
      </c>
      <c r="N75" s="233">
        <f t="shared" si="5"/>
        <v>3.5123447222853762E-3</v>
      </c>
      <c r="O75" s="233">
        <f t="shared" si="5"/>
        <v>3.8022979318108551E-3</v>
      </c>
      <c r="P75" s="233">
        <f t="shared" si="5"/>
        <v>3.8083353857050004E-3</v>
      </c>
      <c r="Q75" s="233">
        <f t="shared" si="5"/>
        <v>4.1980230119599482E-3</v>
      </c>
      <c r="R75" s="233">
        <f t="shared" si="5"/>
        <v>4.3255929859627954E-3</v>
      </c>
      <c r="S75" s="233">
        <f t="shared" si="5"/>
        <v>4.1475693416034758E-3</v>
      </c>
      <c r="T75" s="233">
        <f t="shared" si="5"/>
        <v>4.3285573727601485E-3</v>
      </c>
      <c r="U75" s="233">
        <f t="shared" si="5"/>
        <v>4.2913511254367544E-3</v>
      </c>
      <c r="V75" s="233">
        <f t="shared" si="5"/>
        <v>4.2529690574465429E-3</v>
      </c>
      <c r="W75" s="233">
        <f t="shared" si="5"/>
        <v>4.1974840719252718E-3</v>
      </c>
      <c r="X75" s="233">
        <f t="shared" si="5"/>
        <v>4.0685212581776306E-3</v>
      </c>
      <c r="Y75" s="233">
        <f t="shared" si="5"/>
        <v>3.9614002584674483E-3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3.1820844542123208E-2</v>
      </c>
      <c r="C76" s="233">
        <f t="shared" si="6"/>
        <v>3.0672155801578595E-2</v>
      </c>
      <c r="D76" s="233">
        <f t="shared" si="6"/>
        <v>2.9725887154974408E-2</v>
      </c>
      <c r="E76" s="233">
        <f t="shared" si="6"/>
        <v>2.9445274224236696E-2</v>
      </c>
      <c r="F76" s="233">
        <f t="shared" si="6"/>
        <v>3.1371965810066509E-2</v>
      </c>
      <c r="G76" s="233">
        <f t="shared" si="6"/>
        <v>3.1617023929964835E-2</v>
      </c>
      <c r="H76" s="233">
        <f t="shared" si="6"/>
        <v>3.2895822552918313E-2</v>
      </c>
      <c r="I76" s="233">
        <f t="shared" si="6"/>
        <v>3.3896967483354946E-2</v>
      </c>
      <c r="J76" s="233">
        <f t="shared" si="6"/>
        <v>3.4075465743031295E-2</v>
      </c>
      <c r="K76" s="233">
        <f t="shared" si="6"/>
        <v>3.6587865750763712E-2</v>
      </c>
      <c r="L76" s="233">
        <f t="shared" si="6"/>
        <v>3.5343143298856294E-2</v>
      </c>
      <c r="M76" s="233">
        <f t="shared" si="6"/>
        <v>3.3972294661730476E-2</v>
      </c>
      <c r="N76" s="233">
        <f t="shared" si="6"/>
        <v>3.4202616882781291E-2</v>
      </c>
      <c r="O76" s="233">
        <f t="shared" si="6"/>
        <v>3.7139961193723071E-2</v>
      </c>
      <c r="P76" s="233">
        <f t="shared" si="6"/>
        <v>3.7566229613668428E-2</v>
      </c>
      <c r="Q76" s="233">
        <f t="shared" si="6"/>
        <v>4.1244406153544494E-2</v>
      </c>
      <c r="R76" s="233">
        <f t="shared" si="6"/>
        <v>4.2322473840618047E-2</v>
      </c>
      <c r="S76" s="233">
        <f t="shared" si="6"/>
        <v>4.0700601435482077E-2</v>
      </c>
      <c r="T76" s="233">
        <f t="shared" si="6"/>
        <v>4.2593254760732585E-2</v>
      </c>
      <c r="U76" s="233">
        <f t="shared" si="6"/>
        <v>4.2275777022292481E-2</v>
      </c>
      <c r="V76" s="233">
        <f t="shared" si="6"/>
        <v>4.1802377961128005E-2</v>
      </c>
      <c r="W76" s="233">
        <f t="shared" si="6"/>
        <v>4.1196340305671333E-2</v>
      </c>
      <c r="X76" s="233">
        <f t="shared" si="6"/>
        <v>3.9978230132271766E-2</v>
      </c>
      <c r="Y76" s="233">
        <f t="shared" si="6"/>
        <v>3.8608069420692247E-2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1.0419496261582058E-2</v>
      </c>
      <c r="C77" s="233">
        <f t="shared" si="7"/>
        <v>9.6824304038163594E-3</v>
      </c>
      <c r="D77" s="233">
        <f t="shared" si="7"/>
        <v>9.2476803599212641E-3</v>
      </c>
      <c r="E77" s="233">
        <f t="shared" si="7"/>
        <v>8.9279525166215921E-3</v>
      </c>
      <c r="F77" s="233">
        <f t="shared" si="7"/>
        <v>9.0377478998306723E-3</v>
      </c>
      <c r="G77" s="233">
        <f t="shared" si="7"/>
        <v>9.033998217516763E-3</v>
      </c>
      <c r="H77" s="233">
        <f t="shared" si="7"/>
        <v>9.3362330261833101E-3</v>
      </c>
      <c r="I77" s="233">
        <f t="shared" si="7"/>
        <v>9.6548120304371515E-3</v>
      </c>
      <c r="J77" s="233">
        <f t="shared" si="7"/>
        <v>9.7146823813661441E-3</v>
      </c>
      <c r="K77" s="233">
        <f t="shared" si="7"/>
        <v>1.0178897676032281E-2</v>
      </c>
      <c r="L77" s="233">
        <f t="shared" si="7"/>
        <v>9.7838567916628729E-3</v>
      </c>
      <c r="M77" s="233">
        <f t="shared" si="7"/>
        <v>9.0966081706087016E-3</v>
      </c>
      <c r="N77" s="233">
        <f t="shared" si="7"/>
        <v>8.902838782465141E-3</v>
      </c>
      <c r="O77" s="233">
        <f t="shared" si="7"/>
        <v>9.5794270838247524E-3</v>
      </c>
      <c r="P77" s="233">
        <f t="shared" si="7"/>
        <v>9.4063120656675877E-3</v>
      </c>
      <c r="Q77" s="233">
        <f t="shared" si="7"/>
        <v>1.0453816076939125E-2</v>
      </c>
      <c r="R77" s="233">
        <f t="shared" si="7"/>
        <v>1.0861355795715143E-2</v>
      </c>
      <c r="S77" s="233">
        <f t="shared" si="7"/>
        <v>1.0352846011392046E-2</v>
      </c>
      <c r="T77" s="233">
        <f t="shared" si="7"/>
        <v>1.074483172359556E-2</v>
      </c>
      <c r="U77" s="233">
        <f t="shared" si="7"/>
        <v>1.0627537878857448E-2</v>
      </c>
      <c r="V77" s="233">
        <f t="shared" si="7"/>
        <v>1.0581339239517059E-2</v>
      </c>
      <c r="W77" s="233">
        <f t="shared" si="7"/>
        <v>1.0474404182179443E-2</v>
      </c>
      <c r="X77" s="233">
        <f t="shared" si="7"/>
        <v>1.0128184381793099E-2</v>
      </c>
      <c r="Y77" s="233">
        <f t="shared" si="7"/>
        <v>1.0024343989531555E-2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3.7630691271740603E-2</v>
      </c>
      <c r="C78" s="300">
        <f t="shared" si="8"/>
        <v>3.5195038024506499E-2</v>
      </c>
      <c r="D78" s="300">
        <f t="shared" si="8"/>
        <v>3.42646280552657E-2</v>
      </c>
      <c r="E78" s="300">
        <f t="shared" si="8"/>
        <v>3.326096980720341E-2</v>
      </c>
      <c r="F78" s="300">
        <f t="shared" si="8"/>
        <v>3.5066513914216391E-2</v>
      </c>
      <c r="G78" s="300">
        <f t="shared" si="8"/>
        <v>3.4163183947806409E-2</v>
      </c>
      <c r="H78" s="300">
        <f t="shared" si="8"/>
        <v>3.5786147398700945E-2</v>
      </c>
      <c r="I78" s="300">
        <f t="shared" si="8"/>
        <v>3.7368148022970546E-2</v>
      </c>
      <c r="J78" s="300">
        <f t="shared" si="8"/>
        <v>3.8050393873913749E-2</v>
      </c>
      <c r="K78" s="300">
        <f t="shared" si="8"/>
        <v>4.0592533970501846E-2</v>
      </c>
      <c r="L78" s="300">
        <f t="shared" si="8"/>
        <v>3.8863624014989405E-2</v>
      </c>
      <c r="M78" s="300">
        <f t="shared" si="8"/>
        <v>3.5466067481873628E-2</v>
      </c>
      <c r="N78" s="300">
        <f t="shared" si="8"/>
        <v>3.5168927027494995E-2</v>
      </c>
      <c r="O78" s="300">
        <f t="shared" si="8"/>
        <v>3.8285616460801752E-2</v>
      </c>
      <c r="P78" s="300">
        <f t="shared" si="8"/>
        <v>3.8071481830063855E-2</v>
      </c>
      <c r="Q78" s="300">
        <f t="shared" si="8"/>
        <v>4.3377520934247973E-2</v>
      </c>
      <c r="R78" s="300">
        <f t="shared" si="8"/>
        <v>4.5211179018722306E-2</v>
      </c>
      <c r="S78" s="300">
        <f t="shared" si="8"/>
        <v>4.2502162782862535E-2</v>
      </c>
      <c r="T78" s="300">
        <f t="shared" si="8"/>
        <v>4.5493840321050569E-2</v>
      </c>
      <c r="U78" s="300">
        <f t="shared" si="8"/>
        <v>4.5112683592922767E-2</v>
      </c>
      <c r="V78" s="300">
        <f t="shared" si="8"/>
        <v>4.4753617429107911E-2</v>
      </c>
      <c r="W78" s="300">
        <f t="shared" si="8"/>
        <v>4.5007544403728152E-2</v>
      </c>
      <c r="X78" s="300">
        <f t="shared" si="8"/>
        <v>4.3703560374651673E-2</v>
      </c>
      <c r="Y78" s="300">
        <f t="shared" si="8"/>
        <v>4.3146119437426612E-2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0.23391808525500823</v>
      </c>
      <c r="C79" s="301">
        <f t="shared" si="9"/>
        <v>0.24638793599122974</v>
      </c>
      <c r="D79" s="301">
        <f t="shared" si="9"/>
        <v>0.25338763416987548</v>
      </c>
      <c r="E79" s="301">
        <f t="shared" si="9"/>
        <v>0.27082408495453691</v>
      </c>
      <c r="F79" s="301">
        <f t="shared" si="9"/>
        <v>0.24973903870074246</v>
      </c>
      <c r="G79" s="301">
        <f t="shared" si="9"/>
        <v>0.22563330330384715</v>
      </c>
      <c r="H79" s="301">
        <f t="shared" si="9"/>
        <v>0.21347862497711798</v>
      </c>
      <c r="I79" s="301">
        <f t="shared" si="9"/>
        <v>0.20893820126800999</v>
      </c>
      <c r="J79" s="301">
        <f t="shared" si="9"/>
        <v>0.18720180102733167</v>
      </c>
      <c r="K79" s="301">
        <f t="shared" si="9"/>
        <v>0.2045022609549598</v>
      </c>
      <c r="L79" s="301">
        <f t="shared" si="9"/>
        <v>0.19166860940118807</v>
      </c>
      <c r="M79" s="301">
        <f t="shared" si="9"/>
        <v>0.19816085134132538</v>
      </c>
      <c r="N79" s="301">
        <f t="shared" si="9"/>
        <v>0.19522424034020994</v>
      </c>
      <c r="O79" s="301">
        <f t="shared" si="9"/>
        <v>0.1736542875926303</v>
      </c>
      <c r="P79" s="301">
        <f t="shared" si="9"/>
        <v>0.16727168681601196</v>
      </c>
      <c r="Q79" s="301">
        <f t="shared" si="9"/>
        <v>0.15076044871878369</v>
      </c>
      <c r="R79" s="301">
        <f t="shared" si="9"/>
        <v>0.1402543554826346</v>
      </c>
      <c r="S79" s="301">
        <f t="shared" si="9"/>
        <v>0.14390932384477345</v>
      </c>
      <c r="T79" s="301">
        <f t="shared" si="9"/>
        <v>0.12675073047427085</v>
      </c>
      <c r="U79" s="301">
        <f t="shared" si="9"/>
        <v>0.12865218781612178</v>
      </c>
      <c r="V79" s="301">
        <f t="shared" si="9"/>
        <v>0.1316127387841047</v>
      </c>
      <c r="W79" s="301">
        <f t="shared" si="9"/>
        <v>0.13979819841963492</v>
      </c>
      <c r="X79" s="301">
        <f t="shared" si="9"/>
        <v>0.14465788124312695</v>
      </c>
      <c r="Y79" s="301">
        <f t="shared" si="9"/>
        <v>0.1581895429718983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0.17354183898961165</v>
      </c>
      <c r="C80" s="301">
        <f t="shared" si="10"/>
        <v>0.17264778465799019</v>
      </c>
      <c r="D80" s="301">
        <f t="shared" si="10"/>
        <v>0.18179548758675054</v>
      </c>
      <c r="E80" s="301">
        <f t="shared" si="10"/>
        <v>0.16948059676768953</v>
      </c>
      <c r="F80" s="301">
        <f t="shared" si="10"/>
        <v>0.16204004730927909</v>
      </c>
      <c r="G80" s="301">
        <f t="shared" si="10"/>
        <v>0.17568281022478413</v>
      </c>
      <c r="H80" s="301">
        <f t="shared" si="10"/>
        <v>0.17205486372996873</v>
      </c>
      <c r="I80" s="301">
        <f t="shared" si="10"/>
        <v>0.16960883960488629</v>
      </c>
      <c r="J80" s="301">
        <f t="shared" si="10"/>
        <v>0.17997523561234657</v>
      </c>
      <c r="K80" s="301">
        <f t="shared" si="10"/>
        <v>0.14804461030211399</v>
      </c>
      <c r="L80" s="301">
        <f t="shared" si="10"/>
        <v>0.16925637522653089</v>
      </c>
      <c r="M80" s="301">
        <f t="shared" si="10"/>
        <v>0.17223051755659605</v>
      </c>
      <c r="N80" s="301">
        <f t="shared" si="10"/>
        <v>0.16509845772328907</v>
      </c>
      <c r="O80" s="301">
        <f t="shared" si="10"/>
        <v>0.15033623861818837</v>
      </c>
      <c r="P80" s="301">
        <f t="shared" si="10"/>
        <v>0.14483440454254201</v>
      </c>
      <c r="Q80" s="301">
        <f t="shared" si="10"/>
        <v>0.12363569159436684</v>
      </c>
      <c r="R80" s="301">
        <f t="shared" si="10"/>
        <v>0.1246573571200167</v>
      </c>
      <c r="S80" s="301">
        <f t="shared" si="10"/>
        <v>0.13771288177690591</v>
      </c>
      <c r="T80" s="301">
        <f t="shared" si="10"/>
        <v>0.12776036777721805</v>
      </c>
      <c r="U80" s="301">
        <f t="shared" si="10"/>
        <v>0.1275280204791768</v>
      </c>
      <c r="V80" s="301">
        <f t="shared" si="10"/>
        <v>0.13872008650110706</v>
      </c>
      <c r="W80" s="301">
        <f t="shared" si="10"/>
        <v>0.14213940998265598</v>
      </c>
      <c r="X80" s="301">
        <f t="shared" si="10"/>
        <v>0.14120834206839644</v>
      </c>
      <c r="Y80" s="301">
        <f t="shared" si="10"/>
        <v>0.15029532876190405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0.16528135103292926</v>
      </c>
      <c r="C81" s="302">
        <f t="shared" si="11"/>
        <v>0.16365417724853143</v>
      </c>
      <c r="D81" s="302">
        <f t="shared" si="11"/>
        <v>0.17269064159432521</v>
      </c>
      <c r="E81" s="302">
        <f t="shared" si="11"/>
        <v>0.15979757438891232</v>
      </c>
      <c r="F81" s="302">
        <f t="shared" si="11"/>
        <v>0.15036795922917939</v>
      </c>
      <c r="G81" s="302">
        <f t="shared" si="11"/>
        <v>0.16370711402038293</v>
      </c>
      <c r="H81" s="302">
        <f t="shared" si="11"/>
        <v>0.15941432665492372</v>
      </c>
      <c r="I81" s="302">
        <f t="shared" si="11"/>
        <v>0.15668201468248863</v>
      </c>
      <c r="J81" s="302">
        <f t="shared" si="11"/>
        <v>0.16700613804674877</v>
      </c>
      <c r="K81" s="302">
        <f t="shared" si="11"/>
        <v>0.13339909897250218</v>
      </c>
      <c r="L81" s="302">
        <f t="shared" si="11"/>
        <v>0.1549697999276726</v>
      </c>
      <c r="M81" s="302">
        <f t="shared" si="11"/>
        <v>0.15761869278949953</v>
      </c>
      <c r="N81" s="302">
        <f t="shared" si="11"/>
        <v>0.14965768957713119</v>
      </c>
      <c r="O81" s="302">
        <f t="shared" si="11"/>
        <v>0.13331798045858687</v>
      </c>
      <c r="P81" s="302">
        <f t="shared" si="11"/>
        <v>0.12681202382413909</v>
      </c>
      <c r="Q81" s="302">
        <f t="shared" si="11"/>
        <v>0.10421020226265426</v>
      </c>
      <c r="R81" s="302">
        <f t="shared" si="11"/>
        <v>0.1051078311495305</v>
      </c>
      <c r="S81" s="302">
        <f t="shared" si="11"/>
        <v>0.11864884512019733</v>
      </c>
      <c r="T81" s="302">
        <f t="shared" si="11"/>
        <v>0.1075542568929104</v>
      </c>
      <c r="U81" s="302">
        <f t="shared" si="11"/>
        <v>0.10736621339712665</v>
      </c>
      <c r="V81" s="302">
        <f t="shared" si="11"/>
        <v>0.11899208272342884</v>
      </c>
      <c r="W81" s="302">
        <f t="shared" si="11"/>
        <v>0.12283019593377904</v>
      </c>
      <c r="X81" s="302">
        <f t="shared" si="11"/>
        <v>0.12236575458541114</v>
      </c>
      <c r="Y81" s="302">
        <f t="shared" si="11"/>
        <v>0.13279365523304876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8.2604879566823899E-3</v>
      </c>
      <c r="C82" s="302">
        <f t="shared" si="12"/>
        <v>8.9936074094587627E-3</v>
      </c>
      <c r="D82" s="302">
        <f t="shared" si="12"/>
        <v>9.1048459924253054E-3</v>
      </c>
      <c r="E82" s="302">
        <f t="shared" si="12"/>
        <v>9.6830223787772313E-3</v>
      </c>
      <c r="F82" s="302">
        <f t="shared" si="12"/>
        <v>1.1672088080099686E-2</v>
      </c>
      <c r="G82" s="302">
        <f t="shared" si="12"/>
        <v>1.1975696204401193E-2</v>
      </c>
      <c r="H82" s="302">
        <f t="shared" si="12"/>
        <v>1.2640537075045003E-2</v>
      </c>
      <c r="I82" s="302">
        <f t="shared" si="12"/>
        <v>1.2926824922397658E-2</v>
      </c>
      <c r="J82" s="302">
        <f t="shared" si="12"/>
        <v>1.296909756559779E-2</v>
      </c>
      <c r="K82" s="302">
        <f t="shared" si="12"/>
        <v>1.4645511329611784E-2</v>
      </c>
      <c r="L82" s="302">
        <f t="shared" si="12"/>
        <v>1.4286575298858305E-2</v>
      </c>
      <c r="M82" s="302">
        <f t="shared" si="12"/>
        <v>1.4611824767096496E-2</v>
      </c>
      <c r="N82" s="302">
        <f t="shared" si="12"/>
        <v>1.5440768146157888E-2</v>
      </c>
      <c r="O82" s="302">
        <f t="shared" si="12"/>
        <v>1.70182581596015E-2</v>
      </c>
      <c r="P82" s="302">
        <f t="shared" si="12"/>
        <v>1.8022380718402928E-2</v>
      </c>
      <c r="Q82" s="302">
        <f t="shared" si="12"/>
        <v>1.9425489331712585E-2</v>
      </c>
      <c r="R82" s="302">
        <f t="shared" si="12"/>
        <v>1.9549525970486203E-2</v>
      </c>
      <c r="S82" s="302">
        <f t="shared" si="12"/>
        <v>1.9064036656708597E-2</v>
      </c>
      <c r="T82" s="302">
        <f t="shared" si="12"/>
        <v>2.0206110884307654E-2</v>
      </c>
      <c r="U82" s="302">
        <f t="shared" si="12"/>
        <v>2.0161807082050152E-2</v>
      </c>
      <c r="V82" s="302">
        <f t="shared" si="12"/>
        <v>1.9728003777678225E-2</v>
      </c>
      <c r="W82" s="302">
        <f t="shared" si="12"/>
        <v>1.9309214048876925E-2</v>
      </c>
      <c r="X82" s="302">
        <f t="shared" si="12"/>
        <v>1.8842587482985299E-2</v>
      </c>
      <c r="Y82" s="302">
        <f t="shared" si="12"/>
        <v>1.7501673528855288E-2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1.3657130390773665E-2</v>
      </c>
      <c r="C83" s="301">
        <f t="shared" si="13"/>
        <v>1.7235592393869265E-2</v>
      </c>
      <c r="D83" s="301">
        <f t="shared" si="13"/>
        <v>1.8828411044166361E-2</v>
      </c>
      <c r="E83" s="301">
        <f t="shared" si="13"/>
        <v>2.0706457768198707E-2</v>
      </c>
      <c r="F83" s="301">
        <f t="shared" si="13"/>
        <v>1.9637351886869735E-2</v>
      </c>
      <c r="G83" s="301">
        <f t="shared" si="13"/>
        <v>2.0053324235841795E-2</v>
      </c>
      <c r="H83" s="301">
        <f t="shared" si="13"/>
        <v>1.7795806709205057E-2</v>
      </c>
      <c r="I83" s="301">
        <f t="shared" si="13"/>
        <v>1.8100330287988617E-2</v>
      </c>
      <c r="J83" s="301">
        <f t="shared" si="13"/>
        <v>1.4369890397073386E-2</v>
      </c>
      <c r="K83" s="301">
        <f t="shared" si="13"/>
        <v>1.6790503605074815E-2</v>
      </c>
      <c r="L83" s="301">
        <f t="shared" si="13"/>
        <v>1.6050885567313988E-2</v>
      </c>
      <c r="M83" s="301">
        <f t="shared" si="13"/>
        <v>2.3079234311712892E-2</v>
      </c>
      <c r="N83" s="301">
        <f t="shared" si="13"/>
        <v>2.2385544304928742E-2</v>
      </c>
      <c r="O83" s="301">
        <f t="shared" si="13"/>
        <v>1.8213448489855625E-2</v>
      </c>
      <c r="P83" s="301">
        <f t="shared" si="13"/>
        <v>2.0061671070778535E-2</v>
      </c>
      <c r="Q83" s="301">
        <f t="shared" si="13"/>
        <v>1.873250366047206E-2</v>
      </c>
      <c r="R83" s="301">
        <f t="shared" si="13"/>
        <v>1.6399655999281098E-2</v>
      </c>
      <c r="S83" s="301">
        <f t="shared" si="13"/>
        <v>1.6264942274112845E-2</v>
      </c>
      <c r="T83" s="301">
        <f t="shared" si="13"/>
        <v>1.4870145443747089E-2</v>
      </c>
      <c r="U83" s="301">
        <f t="shared" si="13"/>
        <v>1.5724320682826542E-2</v>
      </c>
      <c r="V83" s="301">
        <f t="shared" si="13"/>
        <v>1.5486021331552453E-2</v>
      </c>
      <c r="W83" s="301">
        <f t="shared" si="13"/>
        <v>1.7644407559875588E-2</v>
      </c>
      <c r="X83" s="301">
        <f t="shared" si="13"/>
        <v>1.7671740059350016E-2</v>
      </c>
      <c r="Y83" s="301">
        <f t="shared" si="13"/>
        <v>1.8723283472446655E-2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1.2675457137621112E-3</v>
      </c>
      <c r="C84" s="302">
        <f t="shared" si="14"/>
        <v>2.7714422791978712E-3</v>
      </c>
      <c r="D84" s="302">
        <f t="shared" si="14"/>
        <v>4.062587241079562E-3</v>
      </c>
      <c r="E84" s="302">
        <f t="shared" si="14"/>
        <v>3.6587503838227276E-3</v>
      </c>
      <c r="F84" s="302">
        <f t="shared" si="14"/>
        <v>3.1670045885312118E-3</v>
      </c>
      <c r="G84" s="302">
        <f t="shared" si="14"/>
        <v>5.2637107521876702E-3</v>
      </c>
      <c r="H84" s="302">
        <f t="shared" si="14"/>
        <v>4.1677629815627124E-3</v>
      </c>
      <c r="I84" s="302">
        <f t="shared" si="14"/>
        <v>4.8106501913402532E-3</v>
      </c>
      <c r="J84" s="302">
        <f t="shared" si="14"/>
        <v>3.4179690091993855E-3</v>
      </c>
      <c r="K84" s="302">
        <f t="shared" si="14"/>
        <v>3.0960754800800966E-3</v>
      </c>
      <c r="L84" s="302">
        <f t="shared" si="14"/>
        <v>3.9379091917240072E-3</v>
      </c>
      <c r="M84" s="302">
        <f t="shared" si="14"/>
        <v>8.5958634117665814E-3</v>
      </c>
      <c r="N84" s="302">
        <f t="shared" si="14"/>
        <v>8.0662348147638209E-3</v>
      </c>
      <c r="O84" s="302">
        <f t="shared" si="14"/>
        <v>5.5858083652569447E-3</v>
      </c>
      <c r="P84" s="302">
        <f t="shared" si="14"/>
        <v>6.0957008457985596E-3</v>
      </c>
      <c r="Q84" s="302">
        <f t="shared" si="14"/>
        <v>4.9250639606160454E-3</v>
      </c>
      <c r="R84" s="302">
        <f t="shared" si="14"/>
        <v>4.2628848612606893E-3</v>
      </c>
      <c r="S84" s="302">
        <f t="shared" si="14"/>
        <v>4.5902114520678279E-3</v>
      </c>
      <c r="T84" s="302">
        <f t="shared" si="14"/>
        <v>4.2018458551222925E-3</v>
      </c>
      <c r="U84" s="302">
        <f t="shared" si="14"/>
        <v>4.4582938655619055E-3</v>
      </c>
      <c r="V84" s="302">
        <f t="shared" si="14"/>
        <v>4.644579758778529E-3</v>
      </c>
      <c r="W84" s="302">
        <f t="shared" si="14"/>
        <v>5.9448563732173434E-3</v>
      </c>
      <c r="X84" s="302">
        <f t="shared" si="14"/>
        <v>5.5853266376169365E-3</v>
      </c>
      <c r="Y84" s="302">
        <f t="shared" si="14"/>
        <v>5.869323915586578E-3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1.1359795578661895E-2</v>
      </c>
      <c r="C85" s="302">
        <f t="shared" si="15"/>
        <v>1.3342967090900363E-2</v>
      </c>
      <c r="D85" s="302">
        <f t="shared" si="15"/>
        <v>1.3630773283756729E-2</v>
      </c>
      <c r="E85" s="302">
        <f t="shared" si="15"/>
        <v>1.5840578830102856E-2</v>
      </c>
      <c r="F85" s="302">
        <f t="shared" si="15"/>
        <v>1.5015252983947546E-2</v>
      </c>
      <c r="G85" s="302">
        <f t="shared" si="15"/>
        <v>1.3296670032721142E-2</v>
      </c>
      <c r="H85" s="302">
        <f t="shared" si="15"/>
        <v>1.2052218262436534E-2</v>
      </c>
      <c r="I85" s="302">
        <f t="shared" si="15"/>
        <v>1.1678164717512559E-2</v>
      </c>
      <c r="J85" s="302">
        <f t="shared" si="15"/>
        <v>9.3351361133816261E-3</v>
      </c>
      <c r="K85" s="302">
        <f t="shared" si="15"/>
        <v>1.186865366880293E-2</v>
      </c>
      <c r="L85" s="302">
        <f t="shared" si="15"/>
        <v>1.0331948478368212E-2</v>
      </c>
      <c r="M85" s="302">
        <f t="shared" si="15"/>
        <v>1.2661795960177889E-2</v>
      </c>
      <c r="N85" s="302">
        <f t="shared" si="15"/>
        <v>1.2394394788946207E-2</v>
      </c>
      <c r="O85" s="302">
        <f t="shared" si="15"/>
        <v>1.0506068515565514E-2</v>
      </c>
      <c r="P85" s="302">
        <f t="shared" si="15"/>
        <v>1.171922024030083E-2</v>
      </c>
      <c r="Q85" s="302">
        <f t="shared" si="15"/>
        <v>1.1385771966810936E-2</v>
      </c>
      <c r="R85" s="302">
        <f t="shared" si="15"/>
        <v>9.6996404469666935E-3</v>
      </c>
      <c r="S85" s="302">
        <f t="shared" si="15"/>
        <v>9.2981233840140273E-3</v>
      </c>
      <c r="T85" s="302">
        <f t="shared" si="15"/>
        <v>8.1493161075252857E-3</v>
      </c>
      <c r="U85" s="302">
        <f t="shared" si="15"/>
        <v>8.7525664448264325E-3</v>
      </c>
      <c r="V85" s="302">
        <f t="shared" si="15"/>
        <v>8.3820610459832048E-3</v>
      </c>
      <c r="W85" s="302">
        <f t="shared" si="15"/>
        <v>9.2923788465366329E-3</v>
      </c>
      <c r="X85" s="302">
        <f t="shared" si="15"/>
        <v>9.7374128207478733E-3</v>
      </c>
      <c r="Y85" s="302">
        <f t="shared" si="15"/>
        <v>1.0672123241935109E-2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1.0297890983496589E-3</v>
      </c>
      <c r="C86" s="302">
        <f t="shared" si="16"/>
        <v>1.1211830237710318E-3</v>
      </c>
      <c r="D86" s="302">
        <f t="shared" si="16"/>
        <v>1.1350505193300734E-3</v>
      </c>
      <c r="E86" s="302">
        <f t="shared" si="16"/>
        <v>1.2071285542731248E-3</v>
      </c>
      <c r="F86" s="302">
        <f t="shared" si="16"/>
        <v>1.4550943143909732E-3</v>
      </c>
      <c r="G86" s="302">
        <f t="shared" si="16"/>
        <v>1.4929434509329811E-3</v>
      </c>
      <c r="H86" s="302">
        <f t="shared" si="16"/>
        <v>1.5758254652058108E-3</v>
      </c>
      <c r="I86" s="302">
        <f t="shared" si="16"/>
        <v>1.6115153791358063E-3</v>
      </c>
      <c r="J86" s="302">
        <f t="shared" si="16"/>
        <v>1.6167852744923756E-3</v>
      </c>
      <c r="K86" s="302">
        <f t="shared" si="16"/>
        <v>1.825774456191791E-3</v>
      </c>
      <c r="L86" s="302">
        <f t="shared" si="16"/>
        <v>1.7810278972217714E-3</v>
      </c>
      <c r="M86" s="302">
        <f t="shared" si="16"/>
        <v>1.8215749397684237E-3</v>
      </c>
      <c r="N86" s="302">
        <f t="shared" si="16"/>
        <v>1.9249147012187142E-3</v>
      </c>
      <c r="O86" s="302">
        <f t="shared" si="16"/>
        <v>2.1215716090331664E-3</v>
      </c>
      <c r="P86" s="302">
        <f t="shared" si="16"/>
        <v>2.2467499846791457E-3</v>
      </c>
      <c r="Q86" s="302">
        <f t="shared" si="16"/>
        <v>2.4216677330450784E-3</v>
      </c>
      <c r="R86" s="302">
        <f t="shared" si="16"/>
        <v>2.4371306910537134E-3</v>
      </c>
      <c r="S86" s="302">
        <f t="shared" si="16"/>
        <v>2.3766074380309893E-3</v>
      </c>
      <c r="T86" s="302">
        <f t="shared" si="16"/>
        <v>2.5189834810995125E-3</v>
      </c>
      <c r="U86" s="302">
        <f t="shared" si="16"/>
        <v>2.5134603724382026E-3</v>
      </c>
      <c r="V86" s="302">
        <f t="shared" si="16"/>
        <v>2.459380526790718E-3</v>
      </c>
      <c r="W86" s="302">
        <f t="shared" si="16"/>
        <v>2.4071723401216114E-3</v>
      </c>
      <c r="X86" s="302">
        <f t="shared" si="16"/>
        <v>2.3490006009852069E-3</v>
      </c>
      <c r="Y86" s="302">
        <f t="shared" si="16"/>
        <v>2.1818363149249671E-3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1.5775726413280879E-2</v>
      </c>
      <c r="C87" s="301">
        <f t="shared" si="17"/>
        <v>1.8186367122740778E-2</v>
      </c>
      <c r="D87" s="301">
        <f t="shared" si="17"/>
        <v>1.9213227559683015E-2</v>
      </c>
      <c r="E87" s="301">
        <f t="shared" si="17"/>
        <v>2.026685051269558E-2</v>
      </c>
      <c r="F87" s="301">
        <f t="shared" si="17"/>
        <v>2.3047631395687565E-2</v>
      </c>
      <c r="G87" s="301">
        <f t="shared" si="17"/>
        <v>2.4616720569744153E-2</v>
      </c>
      <c r="H87" s="301">
        <f t="shared" si="17"/>
        <v>2.4787398217319668E-2</v>
      </c>
      <c r="I87" s="301">
        <f t="shared" si="17"/>
        <v>2.562959245066513E-2</v>
      </c>
      <c r="J87" s="301">
        <f t="shared" si="17"/>
        <v>2.4459059962061862E-2</v>
      </c>
      <c r="K87" s="301">
        <f t="shared" si="17"/>
        <v>2.7288691042749197E-2</v>
      </c>
      <c r="L87" s="301">
        <f t="shared" si="17"/>
        <v>2.7037741422627975E-2</v>
      </c>
      <c r="M87" s="301">
        <f t="shared" si="17"/>
        <v>3.0826887630716636E-2</v>
      </c>
      <c r="N87" s="301">
        <f t="shared" si="17"/>
        <v>3.1793785867730712E-2</v>
      </c>
      <c r="O87" s="301">
        <f t="shared" si="17"/>
        <v>3.252824032965488E-2</v>
      </c>
      <c r="P87" s="301">
        <f t="shared" si="17"/>
        <v>3.4674641222328738E-2</v>
      </c>
      <c r="Q87" s="301">
        <f t="shared" si="17"/>
        <v>3.6121418029032501E-2</v>
      </c>
      <c r="R87" s="301">
        <f t="shared" si="17"/>
        <v>3.564627151757737E-2</v>
      </c>
      <c r="S87" s="301">
        <f t="shared" si="17"/>
        <v>3.5006175414224017E-2</v>
      </c>
      <c r="T87" s="301">
        <f t="shared" si="17"/>
        <v>3.6436844592480054E-2</v>
      </c>
      <c r="U87" s="301">
        <f t="shared" si="17"/>
        <v>3.6617031878340915E-2</v>
      </c>
      <c r="V87" s="301">
        <f t="shared" si="17"/>
        <v>3.5974069092277718E-2</v>
      </c>
      <c r="W87" s="301">
        <f t="shared" si="17"/>
        <v>3.6241367730022477E-2</v>
      </c>
      <c r="X87" s="301">
        <f t="shared" si="17"/>
        <v>3.5318348868064696E-2</v>
      </c>
      <c r="Y87" s="301">
        <f t="shared" si="17"/>
        <v>3.3472994648351941E-2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7.9061568628969678E-4</v>
      </c>
      <c r="C88" s="302">
        <f t="shared" si="18"/>
        <v>1.7286522417222527E-3</v>
      </c>
      <c r="D88" s="302">
        <f t="shared" si="18"/>
        <v>2.5339876620187047E-3</v>
      </c>
      <c r="E88" s="302">
        <f t="shared" si="18"/>
        <v>2.3317396491213953E-3</v>
      </c>
      <c r="F88" s="302">
        <f t="shared" si="18"/>
        <v>2.0252617528310358E-3</v>
      </c>
      <c r="G88" s="302">
        <f t="shared" si="18"/>
        <v>3.3561679907892022E-3</v>
      </c>
      <c r="H88" s="302">
        <f t="shared" si="18"/>
        <v>2.6366731378166543E-3</v>
      </c>
      <c r="I88" s="302">
        <f t="shared" si="18"/>
        <v>3.0718693538970511E-3</v>
      </c>
      <c r="J88" s="302">
        <f t="shared" si="18"/>
        <v>2.1760218992522731E-3</v>
      </c>
      <c r="K88" s="302">
        <f t="shared" si="18"/>
        <v>1.9311381151083478E-3</v>
      </c>
      <c r="L88" s="302">
        <f t="shared" si="18"/>
        <v>2.4839640997399207E-3</v>
      </c>
      <c r="M88" s="302">
        <f t="shared" si="18"/>
        <v>5.4076021655645795E-3</v>
      </c>
      <c r="N88" s="302">
        <f t="shared" si="18"/>
        <v>5.0766825767416101E-3</v>
      </c>
      <c r="O88" s="302">
        <f t="shared" si="18"/>
        <v>3.5432339487282763E-3</v>
      </c>
      <c r="P88" s="302">
        <f t="shared" si="18"/>
        <v>3.8926275702276534E-3</v>
      </c>
      <c r="Q88" s="302">
        <f t="shared" si="18"/>
        <v>3.1252185735348328E-3</v>
      </c>
      <c r="R88" s="302">
        <f t="shared" si="18"/>
        <v>2.6967592875046928E-3</v>
      </c>
      <c r="S88" s="302">
        <f t="shared" si="18"/>
        <v>2.8984320110565162E-3</v>
      </c>
      <c r="T88" s="302">
        <f t="shared" si="18"/>
        <v>2.6552347734589972E-3</v>
      </c>
      <c r="U88" s="302">
        <f t="shared" si="18"/>
        <v>2.8186009307056854E-3</v>
      </c>
      <c r="V88" s="302">
        <f t="shared" si="18"/>
        <v>2.9295079996324788E-3</v>
      </c>
      <c r="W88" s="302">
        <f t="shared" si="18"/>
        <v>3.7390346501952809E-3</v>
      </c>
      <c r="X88" s="302">
        <f t="shared" si="18"/>
        <v>3.5034832998384201E-3</v>
      </c>
      <c r="Y88" s="302">
        <f t="shared" si="18"/>
        <v>3.6840204145154216E-3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1.6623195675978754E-3</v>
      </c>
      <c r="C89" s="302">
        <f t="shared" si="19"/>
        <v>1.9525241569206867E-3</v>
      </c>
      <c r="D89" s="302">
        <f t="shared" si="19"/>
        <v>1.9946398677843295E-3</v>
      </c>
      <c r="E89" s="302">
        <f t="shared" si="19"/>
        <v>2.3180086269174198E-3</v>
      </c>
      <c r="F89" s="302">
        <f t="shared" si="19"/>
        <v>2.1972357402745206E-3</v>
      </c>
      <c r="G89" s="302">
        <f t="shared" si="19"/>
        <v>1.9457493426028921E-3</v>
      </c>
      <c r="H89" s="302">
        <f t="shared" si="19"/>
        <v>1.7636442585499989E-3</v>
      </c>
      <c r="I89" s="302">
        <f t="shared" si="19"/>
        <v>1.7089076637978493E-3</v>
      </c>
      <c r="J89" s="302">
        <f t="shared" si="19"/>
        <v>1.3660438975339167E-3</v>
      </c>
      <c r="K89" s="302">
        <f t="shared" si="19"/>
        <v>1.7367825942002926E-3</v>
      </c>
      <c r="L89" s="302">
        <f t="shared" si="19"/>
        <v>1.5119110205878954E-3</v>
      </c>
      <c r="M89" s="302">
        <f t="shared" si="19"/>
        <v>1.8528459460196323E-3</v>
      </c>
      <c r="N89" s="302">
        <f t="shared" si="19"/>
        <v>1.8137161750427701E-3</v>
      </c>
      <c r="O89" s="302">
        <f t="shared" si="19"/>
        <v>1.5373906291723696E-3</v>
      </c>
      <c r="P89" s="302">
        <f t="shared" si="19"/>
        <v>1.7149154654714197E-3</v>
      </c>
      <c r="Q89" s="302">
        <f t="shared" si="19"/>
        <v>1.6661207854997871E-3</v>
      </c>
      <c r="R89" s="302">
        <f t="shared" si="19"/>
        <v>1.4193831219941561E-3</v>
      </c>
      <c r="S89" s="302">
        <f t="shared" si="19"/>
        <v>1.3606276922992441E-3</v>
      </c>
      <c r="T89" s="302">
        <f t="shared" si="19"/>
        <v>1.1925186095360656E-3</v>
      </c>
      <c r="U89" s="302">
        <f t="shared" si="19"/>
        <v>1.2807943916935678E-3</v>
      </c>
      <c r="V89" s="302">
        <f t="shared" si="19"/>
        <v>1.2265770098636834E-3</v>
      </c>
      <c r="W89" s="302">
        <f t="shared" si="19"/>
        <v>1.3597870735584099E-3</v>
      </c>
      <c r="X89" s="302">
        <f t="shared" si="19"/>
        <v>1.4249104887162321E-3</v>
      </c>
      <c r="Y89" s="302">
        <f t="shared" si="19"/>
        <v>1.5616900119407348E-3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1.3322791159393306E-2</v>
      </c>
      <c r="C90" s="302">
        <f t="shared" si="20"/>
        <v>1.4505190724097838E-2</v>
      </c>
      <c r="D90" s="302">
        <f t="shared" si="20"/>
        <v>1.4684600029879979E-2</v>
      </c>
      <c r="E90" s="302">
        <f t="shared" si="20"/>
        <v>1.5617102236656764E-2</v>
      </c>
      <c r="F90" s="302">
        <f t="shared" si="20"/>
        <v>1.882513390258201E-2</v>
      </c>
      <c r="G90" s="302">
        <f t="shared" si="20"/>
        <v>1.9314803236352058E-2</v>
      </c>
      <c r="H90" s="302">
        <f t="shared" si="20"/>
        <v>2.0387080820953016E-2</v>
      </c>
      <c r="I90" s="302">
        <f t="shared" si="20"/>
        <v>2.0848815432970229E-2</v>
      </c>
      <c r="J90" s="302">
        <f t="shared" si="20"/>
        <v>2.0916994165275669E-2</v>
      </c>
      <c r="K90" s="302">
        <f t="shared" si="20"/>
        <v>2.3620770333440556E-2</v>
      </c>
      <c r="L90" s="302">
        <f t="shared" si="20"/>
        <v>2.3041866302300158E-2</v>
      </c>
      <c r="M90" s="302">
        <f t="shared" si="20"/>
        <v>2.3566439519132426E-2</v>
      </c>
      <c r="N90" s="302">
        <f t="shared" si="20"/>
        <v>2.4903387115946331E-2</v>
      </c>
      <c r="O90" s="302">
        <f t="shared" si="20"/>
        <v>2.7447615751754233E-2</v>
      </c>
      <c r="P90" s="302">
        <f t="shared" si="20"/>
        <v>2.906709818662967E-2</v>
      </c>
      <c r="Q90" s="302">
        <f t="shared" si="20"/>
        <v>3.1330078669997874E-2</v>
      </c>
      <c r="R90" s="302">
        <f t="shared" si="20"/>
        <v>3.1530129108078522E-2</v>
      </c>
      <c r="S90" s="302">
        <f t="shared" si="20"/>
        <v>3.0747115710868259E-2</v>
      </c>
      <c r="T90" s="302">
        <f t="shared" si="20"/>
        <v>3.2589091209484992E-2</v>
      </c>
      <c r="U90" s="302">
        <f t="shared" si="20"/>
        <v>3.2517636555941663E-2</v>
      </c>
      <c r="V90" s="302">
        <f t="shared" si="20"/>
        <v>3.181798408278156E-2</v>
      </c>
      <c r="W90" s="302">
        <f t="shared" si="20"/>
        <v>3.1142546006268784E-2</v>
      </c>
      <c r="X90" s="302">
        <f t="shared" si="20"/>
        <v>3.0389955079510041E-2</v>
      </c>
      <c r="Y90" s="302">
        <f t="shared" si="20"/>
        <v>2.8227284221895781E-2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0.13545327427480788</v>
      </c>
      <c r="C91" s="301">
        <f t="shared" si="21"/>
        <v>0.12627922861860491</v>
      </c>
      <c r="D91" s="301">
        <f t="shared" si="21"/>
        <v>0.11722949559371751</v>
      </c>
      <c r="E91" s="301">
        <f t="shared" si="21"/>
        <v>0.10849096540694718</v>
      </c>
      <c r="F91" s="301">
        <f t="shared" si="21"/>
        <v>9.8155375899235064E-2</v>
      </c>
      <c r="G91" s="301">
        <f t="shared" si="21"/>
        <v>0.10264244778004177</v>
      </c>
      <c r="H91" s="301">
        <f t="shared" si="21"/>
        <v>0.10059272007713273</v>
      </c>
      <c r="I91" s="301">
        <f t="shared" si="21"/>
        <v>9.2371627168502987E-2</v>
      </c>
      <c r="J91" s="301">
        <f t="shared" si="21"/>
        <v>0.10580454871702805</v>
      </c>
      <c r="K91" s="301">
        <f t="shared" si="21"/>
        <v>7.3780059053613872E-2</v>
      </c>
      <c r="L91" s="301">
        <f t="shared" si="21"/>
        <v>8.3659920282081801E-2</v>
      </c>
      <c r="M91" s="301">
        <f t="shared" si="21"/>
        <v>7.8210449428962645E-2</v>
      </c>
      <c r="N91" s="301">
        <f t="shared" si="21"/>
        <v>7.942106469817449E-2</v>
      </c>
      <c r="O91" s="301">
        <f t="shared" si="21"/>
        <v>7.3651690076094178E-2</v>
      </c>
      <c r="P91" s="301">
        <f t="shared" si="21"/>
        <v>6.9492698086989296E-2</v>
      </c>
      <c r="Q91" s="301">
        <f t="shared" si="21"/>
        <v>5.3164868061872608E-2</v>
      </c>
      <c r="R91" s="301">
        <f t="shared" si="21"/>
        <v>5.1637406292456556E-2</v>
      </c>
      <c r="S91" s="301">
        <f t="shared" si="21"/>
        <v>5.8797575619878806E-2</v>
      </c>
      <c r="T91" s="301">
        <f t="shared" si="21"/>
        <v>5.4556892934393121E-2</v>
      </c>
      <c r="U91" s="301">
        <f t="shared" si="21"/>
        <v>5.5825633016905518E-2</v>
      </c>
      <c r="V91" s="301">
        <f t="shared" si="21"/>
        <v>5.1164916816584381E-2</v>
      </c>
      <c r="W91" s="301">
        <f t="shared" si="21"/>
        <v>4.6368319507401203E-2</v>
      </c>
      <c r="X91" s="301">
        <f t="shared" si="21"/>
        <v>6.0754436149042183E-2</v>
      </c>
      <c r="Y91" s="301">
        <f t="shared" si="21"/>
        <v>6.4041979809042776E-2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0.31507856689579056</v>
      </c>
      <c r="C92" s="235">
        <f t="shared" si="22"/>
        <v>0.31315182024715998</v>
      </c>
      <c r="D92" s="235">
        <f t="shared" si="22"/>
        <v>0.30705138256507036</v>
      </c>
      <c r="E92" s="235">
        <f t="shared" si="22"/>
        <v>0.31023642840386351</v>
      </c>
      <c r="F92" s="235">
        <f t="shared" si="22"/>
        <v>0.34295273390701997</v>
      </c>
      <c r="G92" s="235">
        <f t="shared" si="22"/>
        <v>0.34757762296689348</v>
      </c>
      <c r="H92" s="235">
        <f t="shared" si="22"/>
        <v>0.36328905340098916</v>
      </c>
      <c r="I92" s="235">
        <f t="shared" si="22"/>
        <v>0.37344383613938192</v>
      </c>
      <c r="J92" s="235">
        <f t="shared" si="22"/>
        <v>0.37517403083306183</v>
      </c>
      <c r="K92" s="235">
        <f t="shared" si="22"/>
        <v>0.40943302229859291</v>
      </c>
      <c r="L92" s="235">
        <f t="shared" si="22"/>
        <v>0.39678015950751755</v>
      </c>
      <c r="M92" s="235">
        <f t="shared" si="22"/>
        <v>0.38944572951052553</v>
      </c>
      <c r="N92" s="235">
        <f t="shared" si="22"/>
        <v>0.39877199514295575</v>
      </c>
      <c r="O92" s="235">
        <f t="shared" si="22"/>
        <v>0.43532195612029151</v>
      </c>
      <c r="P92" s="235">
        <f t="shared" si="22"/>
        <v>0.44772715695147208</v>
      </c>
      <c r="Q92" s="235">
        <f t="shared" si="22"/>
        <v>0.48825350921282312</v>
      </c>
      <c r="R92" s="235">
        <f t="shared" si="22"/>
        <v>0.49750075920143383</v>
      </c>
      <c r="S92" s="235">
        <f t="shared" si="22"/>
        <v>0.48085107194504784</v>
      </c>
      <c r="T92" s="235">
        <f t="shared" si="22"/>
        <v>0.50555256246861824</v>
      </c>
      <c r="U92" s="235">
        <f t="shared" si="22"/>
        <v>0.50275812494168592</v>
      </c>
      <c r="V92" s="235">
        <f t="shared" si="22"/>
        <v>0.49522264141457123</v>
      </c>
      <c r="W92" s="235">
        <f t="shared" si="22"/>
        <v>0.48682675723028657</v>
      </c>
      <c r="X92" s="235">
        <f t="shared" si="22"/>
        <v>0.473387635706978</v>
      </c>
      <c r="Y92" s="235">
        <f t="shared" si="22"/>
        <v>0.45079577330766429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0.36081855435899796</v>
      </c>
      <c r="C96" s="320">
        <f>IF(C$5=0,0,C$5/OIS_fec!C$5)</f>
        <v>0.35877133443780207</v>
      </c>
      <c r="D96" s="320">
        <f>IF(D$5=0,0,D$5/OIS_fec!D$5)</f>
        <v>0.35548013499510139</v>
      </c>
      <c r="E96" s="320">
        <f>IF(E$5=0,0,E$5/OIS_fec!E$5)</f>
        <v>0.35631192584883492</v>
      </c>
      <c r="F96" s="320">
        <f>IF(F$5=0,0,F$5/OIS_fec!F$5)</f>
        <v>0.36264703790671066</v>
      </c>
      <c r="G96" s="320">
        <f>IF(G$5=0,0,G$5/OIS_fec!G$5)</f>
        <v>0.36141784653958803</v>
      </c>
      <c r="H96" s="320">
        <f>IF(H$5=0,0,H$5/OIS_fec!H$5)</f>
        <v>0.36571179717231467</v>
      </c>
      <c r="I96" s="320">
        <f>IF(I$5=0,0,I$5/OIS_fec!I$5)</f>
        <v>0.36954516389759368</v>
      </c>
      <c r="J96" s="320">
        <f>IF(J$5=0,0,J$5/OIS_fec!J$5)</f>
        <v>0.36870516849137996</v>
      </c>
      <c r="K96" s="320">
        <f>IF(K$5=0,0,K$5/OIS_fec!K$5)</f>
        <v>0.38049111781008932</v>
      </c>
      <c r="L96" s="320">
        <f>IF(L$5=0,0,L$5/OIS_fec!L$5)</f>
        <v>0.37416708665889864</v>
      </c>
      <c r="M96" s="320">
        <f>IF(M$5=0,0,M$5/OIS_fec!M$5)</f>
        <v>0.37093155988181875</v>
      </c>
      <c r="N96" s="320">
        <f>IF(N$5=0,0,N$5/OIS_fec!N$5)</f>
        <v>0.37449925733434508</v>
      </c>
      <c r="O96" s="320">
        <f>IF(O$5=0,0,O$5/OIS_fec!O$5)</f>
        <v>0.38348265432019707</v>
      </c>
      <c r="P96" s="320">
        <f>IF(P$5=0,0,P$5/OIS_fec!P$5)</f>
        <v>0.38613550034497157</v>
      </c>
      <c r="Q96" s="320">
        <f>IF(Q$5=0,0,Q$5/OIS_fec!Q$5)</f>
        <v>0.39677318354558283</v>
      </c>
      <c r="R96" s="320">
        <f>IF(R$5=0,0,R$5/OIS_fec!R$5)</f>
        <v>0.40074780132562637</v>
      </c>
      <c r="S96" s="320">
        <f>IF(S$5=0,0,S$5/OIS_fec!S$5)</f>
        <v>0.39435996008448809</v>
      </c>
      <c r="T96" s="320">
        <f>IF(T$5=0,0,T$5/OIS_fec!T$5)</f>
        <v>0.401955405129163</v>
      </c>
      <c r="U96" s="320">
        <f>IF(U$5=0,0,U$5/OIS_fec!U$5)</f>
        <v>0.40048043232239583</v>
      </c>
      <c r="V96" s="320">
        <f>IF(V$5=0,0,V$5/OIS_fec!V$5)</f>
        <v>0.39793715840320987</v>
      </c>
      <c r="W96" s="320">
        <f>IF(W$5=0,0,W$5/OIS_fec!W$5)</f>
        <v>0.39681400008902507</v>
      </c>
      <c r="X96" s="320">
        <f>IF(X$5=0,0,X$5/OIS_fec!X$5)</f>
        <v>0.39316746321862833</v>
      </c>
      <c r="Y96" s="320">
        <f>IF(Y$5=0,0,Y$5/OIS_fec!Y$5)</f>
        <v>0.38723352765540664</v>
      </c>
      <c r="DA96" s="95"/>
    </row>
    <row r="97" spans="1:105" ht="12" customHeight="1" x14ac:dyDescent="0.25">
      <c r="A97" s="55" t="s">
        <v>91</v>
      </c>
      <c r="B97" s="330">
        <f>IF(B$6=0,0,B$6/OIS_fec!B$6)</f>
        <v>0.45282422483829032</v>
      </c>
      <c r="C97" s="330">
        <f>IF(C$6=0,0,C$6/OIS_fec!C$6)</f>
        <v>0.45223563213148071</v>
      </c>
      <c r="D97" s="330">
        <f>IF(D$6=0,0,D$6/OIS_fec!D$6)</f>
        <v>0.45236865673398291</v>
      </c>
      <c r="E97" s="330">
        <f>IF(E$6=0,0,E$6/OIS_fec!E$6)</f>
        <v>0.45200777767181199</v>
      </c>
      <c r="F97" s="330">
        <f>IF(F$6=0,0,F$6/OIS_fec!F$6)</f>
        <v>0.45119811878656901</v>
      </c>
      <c r="G97" s="330">
        <f>IF(G$6=0,0,G$6/OIS_fec!G$6)</f>
        <v>0.45104648285679683</v>
      </c>
      <c r="H97" s="330">
        <f>IF(H$6=0,0,H$6/OIS_fec!H$6)</f>
        <v>0.45096672187584158</v>
      </c>
      <c r="I97" s="330">
        <f>IF(I$6=0,0,I$6/OIS_fec!I$6)</f>
        <v>0.45108916393111875</v>
      </c>
      <c r="J97" s="330">
        <f>IF(J$6=0,0,J$6/OIS_fec!J$6)</f>
        <v>0.45100869601192167</v>
      </c>
      <c r="K97" s="330">
        <f>IF(K$6=0,0,K$6/OIS_fec!K$6)</f>
        <v>0.45014887731686831</v>
      </c>
      <c r="L97" s="330">
        <f>IF(L$6=0,0,L$6/OIS_fec!L$6)</f>
        <v>0.45007348588077489</v>
      </c>
      <c r="M97" s="330">
        <f>IF(M$6=0,0,M$6/OIS_fec!M$6)</f>
        <v>0.4497805100646966</v>
      </c>
      <c r="N97" s="330">
        <f>IF(N$6=0,0,N$6/OIS_fec!N$6)</f>
        <v>0.44913157463089287</v>
      </c>
      <c r="O97" s="330">
        <f>IF(O$6=0,0,O$6/OIS_fec!O$6)</f>
        <v>0.44898831921206767</v>
      </c>
      <c r="P97" s="330">
        <f>IF(P$6=0,0,P$6/OIS_fec!P$6)</f>
        <v>0.4484820888705518</v>
      </c>
      <c r="Q97" s="330">
        <f>IF(Q$6=0,0,Q$6/OIS_fec!Q$6)</f>
        <v>0.44844213557749496</v>
      </c>
      <c r="R97" s="330">
        <f>IF(R$6=0,0,R$6/OIS_fec!R$6)</f>
        <v>0.4486856128333136</v>
      </c>
      <c r="S97" s="330">
        <f>IF(S$6=0,0,S$6/OIS_fec!S$6)</f>
        <v>0.44864182225950838</v>
      </c>
      <c r="T97" s="330">
        <f>IF(T$6=0,0,T$6/OIS_fec!T$6)</f>
        <v>0.44838467703804902</v>
      </c>
      <c r="U97" s="330">
        <f>IF(U$6=0,0,U$6/OIS_fec!U$6)</f>
        <v>0.44858343953805024</v>
      </c>
      <c r="V97" s="330">
        <f>IF(V$6=0,0,V$6/OIS_fec!V$6)</f>
        <v>0.44886824698415223</v>
      </c>
      <c r="W97" s="330">
        <f>IF(W$6=0,0,W$6/OIS_fec!W$6)</f>
        <v>0.44899335175434046</v>
      </c>
      <c r="X97" s="330">
        <f>IF(X$6=0,0,X$6/OIS_fec!X$6)</f>
        <v>0.44897413773643402</v>
      </c>
      <c r="Y97" s="330">
        <f>IF(Y$6=0,0,Y$6/OIS_fec!Y$6)</f>
        <v>0.44938641329598922</v>
      </c>
      <c r="DA97" s="67"/>
    </row>
    <row r="98" spans="1:105" ht="12" customHeight="1" x14ac:dyDescent="0.25">
      <c r="A98" s="173" t="s">
        <v>92</v>
      </c>
      <c r="B98" s="331">
        <f>IF(B$7=0,0,B$7/OIS_fec!B$7)</f>
        <v>0.11629703460627401</v>
      </c>
      <c r="C98" s="331">
        <f>IF(C$7=0,0,C$7/OIS_fec!C$7)</f>
        <v>0.11611618754746864</v>
      </c>
      <c r="D98" s="331">
        <f>IF(D$7=0,0,D$7/OIS_fec!D$7)</f>
        <v>0.11612677547121819</v>
      </c>
      <c r="E98" s="331">
        <f>IF(E$7=0,0,E$7/OIS_fec!E$7)</f>
        <v>0.11601499852123953</v>
      </c>
      <c r="F98" s="331">
        <f>IF(F$7=0,0,F$7/OIS_fec!F$7)</f>
        <v>0.11578036410530432</v>
      </c>
      <c r="G98" s="331">
        <f>IF(G$7=0,0,G$7/OIS_fec!G$7)</f>
        <v>0.11573913392552707</v>
      </c>
      <c r="H98" s="331">
        <f>IF(H$7=0,0,H$7/OIS_fec!H$7)</f>
        <v>0.11571489368836374</v>
      </c>
      <c r="I98" s="331">
        <f>IF(I$7=0,0,I$7/OIS_fec!I$7)</f>
        <v>0.11574459023135111</v>
      </c>
      <c r="J98" s="331">
        <f>IF(J$7=0,0,J$7/OIS_fec!J$7)</f>
        <v>0.11572869051644537</v>
      </c>
      <c r="K98" s="331">
        <f>IF(K$7=0,0,K$7/OIS_fec!K$7)</f>
        <v>0.11552309684893018</v>
      </c>
      <c r="L98" s="331">
        <f>IF(L$7=0,0,L$7/OIS_fec!L$7)</f>
        <v>0.11550250859420416</v>
      </c>
      <c r="M98" s="331">
        <f>IF(M$7=0,0,M$7/OIS_fec!M$7)</f>
        <v>0.11541016128089321</v>
      </c>
      <c r="N98" s="331">
        <f>IF(N$7=0,0,N$7/OIS_fec!N$7)</f>
        <v>0.11525353874815664</v>
      </c>
      <c r="O98" s="331">
        <f>IF(O$7=0,0,O$7/OIS_fec!O$7)</f>
        <v>0.11521709466806797</v>
      </c>
      <c r="P98" s="331">
        <f>IF(P$7=0,0,P$7/OIS_fec!P$7)</f>
        <v>0.115092892530391</v>
      </c>
      <c r="Q98" s="331">
        <f>IF(Q$7=0,0,Q$7/OIS_fec!Q$7)</f>
        <v>0.11509451059035865</v>
      </c>
      <c r="R98" s="331">
        <f>IF(R$7=0,0,R$7/OIS_fec!R$7)</f>
        <v>0.11515264996507905</v>
      </c>
      <c r="S98" s="331">
        <f>IF(S$7=0,0,S$7/OIS_fec!S$7)</f>
        <v>0.11513681487138323</v>
      </c>
      <c r="T98" s="331">
        <f>IF(T$7=0,0,T$7/OIS_fec!T$7)</f>
        <v>0.11507951585321856</v>
      </c>
      <c r="U98" s="331">
        <f>IF(U$7=0,0,U$7/OIS_fec!U$7)</f>
        <v>0.11511590908305293</v>
      </c>
      <c r="V98" s="331">
        <f>IF(V$7=0,0,V$7/OIS_fec!V$7)</f>
        <v>0.11517759222893723</v>
      </c>
      <c r="W98" s="331">
        <f>IF(W$7=0,0,W$7/OIS_fec!W$7)</f>
        <v>0.11520601284808457</v>
      </c>
      <c r="X98" s="331">
        <f>IF(X$7=0,0,X$7/OIS_fec!X$7)</f>
        <v>0.11519919687382026</v>
      </c>
      <c r="Y98" s="331">
        <f>IF(Y$7=0,0,Y$7/OIS_fec!Y$7)</f>
        <v>0.11530236362348831</v>
      </c>
      <c r="DA98" s="177"/>
    </row>
    <row r="99" spans="1:105" ht="12" customHeight="1" x14ac:dyDescent="0.25">
      <c r="A99" s="173" t="s">
        <v>93</v>
      </c>
      <c r="B99" s="331">
        <f>IF(B$8=0,0,B$8/OIS_fec!B$8)</f>
        <v>0.63401849397931354</v>
      </c>
      <c r="C99" s="331">
        <f>IF(C$8=0,0,C$8/OIS_fec!C$8)</f>
        <v>0.63296072442371831</v>
      </c>
      <c r="D99" s="331">
        <f>IF(D$8=0,0,D$8/OIS_fec!D$8)</f>
        <v>0.63294561705498265</v>
      </c>
      <c r="E99" s="331">
        <f>IF(E$8=0,0,E$8/OIS_fec!E$8)</f>
        <v>0.63229873345617782</v>
      </c>
      <c r="F99" s="331">
        <f>IF(F$8=0,0,F$8/OIS_fec!F$8)</f>
        <v>0.63099315810284118</v>
      </c>
      <c r="G99" s="331">
        <f>IF(G$8=0,0,G$8/OIS_fec!G$8)</f>
        <v>0.63077181986117159</v>
      </c>
      <c r="H99" s="331">
        <f>IF(H$8=0,0,H$8/OIS_fec!H$8)</f>
        <v>0.63063578043499724</v>
      </c>
      <c r="I99" s="331">
        <f>IF(I$8=0,0,I$8/OIS_fec!I$8)</f>
        <v>0.63078625473501981</v>
      </c>
      <c r="J99" s="331">
        <f>IF(J$8=0,0,J$8/OIS_fec!J$8)</f>
        <v>0.63071541553656274</v>
      </c>
      <c r="K99" s="331">
        <f>IF(K$8=0,0,K$8/OIS_fec!K$8)</f>
        <v>0.62968277273576057</v>
      </c>
      <c r="L99" s="331">
        <f>IF(L$8=0,0,L$8/OIS_fec!L$8)</f>
        <v>0.62957288475857498</v>
      </c>
      <c r="M99" s="331">
        <f>IF(M$8=0,0,M$8/OIS_fec!M$8)</f>
        <v>0.62905494860930644</v>
      </c>
      <c r="N99" s="331">
        <f>IF(N$8=0,0,N$8/OIS_fec!N$8)</f>
        <v>0.62827200712444831</v>
      </c>
      <c r="O99" s="331">
        <f>IF(O$8=0,0,O$8/OIS_fec!O$8)</f>
        <v>0.62808610418710209</v>
      </c>
      <c r="P99" s="331">
        <f>IF(P$8=0,0,P$8/OIS_fec!P$8)</f>
        <v>0.62746461282627319</v>
      </c>
      <c r="Q99" s="331">
        <f>IF(Q$8=0,0,Q$8/OIS_fec!Q$8)</f>
        <v>0.62749718898948359</v>
      </c>
      <c r="R99" s="331">
        <f>IF(R$8=0,0,R$8/OIS_fec!R$8)</f>
        <v>0.62778479381298213</v>
      </c>
      <c r="S99" s="331">
        <f>IF(S$8=0,0,S$8/OIS_fec!S$8)</f>
        <v>0.62769429081545425</v>
      </c>
      <c r="T99" s="331">
        <f>IF(T$8=0,0,T$8/OIS_fec!T$8)</f>
        <v>0.62742028877141032</v>
      </c>
      <c r="U99" s="331">
        <f>IF(U$8=0,0,U$8/OIS_fec!U$8)</f>
        <v>0.62757557272207087</v>
      </c>
      <c r="V99" s="331">
        <f>IF(V$8=0,0,V$8/OIS_fec!V$8)</f>
        <v>0.62786618481538781</v>
      </c>
      <c r="W99" s="331">
        <f>IF(W$8=0,0,W$8/OIS_fec!W$8)</f>
        <v>0.62800340663438514</v>
      </c>
      <c r="X99" s="331">
        <f>IF(X$8=0,0,X$8/OIS_fec!X$8)</f>
        <v>0.62796474830661808</v>
      </c>
      <c r="Y99" s="331">
        <f>IF(Y$8=0,0,Y$8/OIS_fec!Y$8)</f>
        <v>0.62848625385572254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0.44922160079342288</v>
      </c>
      <c r="C100" s="331">
        <f>IF(C$9=0,0,C$9/OIS_fec!C$9)</f>
        <v>0.44866488607251065</v>
      </c>
      <c r="D100" s="331">
        <f>IF(D$9=0,0,D$9/OIS_fec!D$9)</f>
        <v>0.44881667991323326</v>
      </c>
      <c r="E100" s="331">
        <f>IF(E$9=0,0,E$9/OIS_fec!E$9)</f>
        <v>0.44847767306962383</v>
      </c>
      <c r="F100" s="331">
        <f>IF(F$9=0,0,F$9/OIS_fec!F$9)</f>
        <v>0.44770529850637764</v>
      </c>
      <c r="G100" s="331">
        <f>IF(G$9=0,0,G$9/OIS_fec!G$9)</f>
        <v>0.44755843508714754</v>
      </c>
      <c r="H100" s="331">
        <f>IF(H$9=0,0,H$9/OIS_fec!H$9)</f>
        <v>0.44748373364011557</v>
      </c>
      <c r="I100" s="331">
        <f>IF(I$9=0,0,I$9/OIS_fec!I$9)</f>
        <v>0.44760577077943137</v>
      </c>
      <c r="J100" s="331">
        <f>IF(J$9=0,0,J$9/OIS_fec!J$9)</f>
        <v>0.44752201780902912</v>
      </c>
      <c r="K100" s="331">
        <f>IF(K$9=0,0,K$9/OIS_fec!K$9)</f>
        <v>0.44666243528727068</v>
      </c>
      <c r="L100" s="331">
        <f>IF(L$9=0,0,L$9/OIS_fec!L$9)</f>
        <v>0.4465897044104632</v>
      </c>
      <c r="M100" s="331">
        <f>IF(M$9=0,0,M$9/OIS_fec!M$9)</f>
        <v>0.44632038779170607</v>
      </c>
      <c r="N100" s="331">
        <f>IF(N$9=0,0,N$9/OIS_fec!N$9)</f>
        <v>0.44567507304380766</v>
      </c>
      <c r="O100" s="331">
        <f>IF(O$9=0,0,O$9/OIS_fec!O$9)</f>
        <v>0.44553484611676275</v>
      </c>
      <c r="P100" s="331">
        <f>IF(P$9=0,0,P$9/OIS_fec!P$9)</f>
        <v>0.44503489813205327</v>
      </c>
      <c r="Q100" s="331">
        <f>IF(Q$9=0,0,Q$9/OIS_fec!Q$9)</f>
        <v>0.44498231291307705</v>
      </c>
      <c r="R100" s="331">
        <f>IF(R$9=0,0,R$9/OIS_fec!R$9)</f>
        <v>0.4452246395927652</v>
      </c>
      <c r="S100" s="331">
        <f>IF(S$9=0,0,S$9/OIS_fec!S$9)</f>
        <v>0.44518713023361917</v>
      </c>
      <c r="T100" s="331">
        <f>IF(T$9=0,0,T$9/OIS_fec!T$9)</f>
        <v>0.44492661640472997</v>
      </c>
      <c r="U100" s="331">
        <f>IF(U$9=0,0,U$9/OIS_fec!U$9)</f>
        <v>0.44513703664811222</v>
      </c>
      <c r="V100" s="331">
        <f>IF(V$9=0,0,V$9/OIS_fec!V$9)</f>
        <v>0.44542757343165745</v>
      </c>
      <c r="W100" s="331">
        <f>IF(W$9=0,0,W$9/OIS_fec!W$9)</f>
        <v>0.44555370142491768</v>
      </c>
      <c r="X100" s="331">
        <f>IF(X$9=0,0,X$9/OIS_fec!X$9)</f>
        <v>0.44553712634879911</v>
      </c>
      <c r="Y100" s="331">
        <f>IF(Y$9=0,0,Y$9/OIS_fec!Y$9)</f>
        <v>0.44594227155757515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0.76133813143491236</v>
      </c>
      <c r="C101" s="332">
        <f>IF(C$10=0,0,C$10/OIS_fec!C$10)</f>
        <v>0.75740382412546459</v>
      </c>
      <c r="D101" s="332">
        <f>IF(D$10=0,0,D$10/OIS_fec!D$10)</f>
        <v>0.75227555357627118</v>
      </c>
      <c r="E101" s="332">
        <f>IF(E$10=0,0,E$10/OIS_fec!E$10)</f>
        <v>0.75312901953434708</v>
      </c>
      <c r="F101" s="332">
        <f>IF(F$10=0,0,F$10/OIS_fec!F$10)</f>
        <v>0.75594588118030526</v>
      </c>
      <c r="G101" s="332">
        <f>IF(G$10=0,0,G$10/OIS_fec!G$10)</f>
        <v>0.74931300345198593</v>
      </c>
      <c r="H101" s="332">
        <f>IF(H$10=0,0,H$10/OIS_fec!H$10)</f>
        <v>0.75236328823022636</v>
      </c>
      <c r="I101" s="332">
        <f>IF(I$10=0,0,I$10/OIS_fec!I$10)</f>
        <v>0.75509412763520312</v>
      </c>
      <c r="J101" s="332">
        <f>IF(J$10=0,0,J$10/OIS_fec!J$10)</f>
        <v>0.75079082232772631</v>
      </c>
      <c r="K101" s="332">
        <f>IF(K$10=0,0,K$10/OIS_fec!K$10)</f>
        <v>0.76654836113872638</v>
      </c>
      <c r="L101" s="332">
        <f>IF(L$10=0,0,L$10/OIS_fec!L$10)</f>
        <v>0.75798376635257014</v>
      </c>
      <c r="M101" s="332">
        <f>IF(M$10=0,0,M$10/OIS_fec!M$10)</f>
        <v>0.74685812124530571</v>
      </c>
      <c r="N101" s="332">
        <f>IF(N$10=0,0,N$10/OIS_fec!N$10)</f>
        <v>0.74717135957639502</v>
      </c>
      <c r="O101" s="332">
        <f>IF(O$10=0,0,O$10/OIS_fec!O$10)</f>
        <v>0.75998280640468852</v>
      </c>
      <c r="P101" s="332">
        <f>IF(P$10=0,0,P$10/OIS_fec!P$10)</f>
        <v>0.76025822516755992</v>
      </c>
      <c r="Q101" s="332">
        <f>IF(Q$10=0,0,Q$10/OIS_fec!Q$10)</f>
        <v>0.7722732204390107</v>
      </c>
      <c r="R101" s="332">
        <f>IF(R$10=0,0,R$10/OIS_fec!R$10)</f>
        <v>0.77333198898569455</v>
      </c>
      <c r="S101" s="332">
        <f>IF(S$10=0,0,S$10/OIS_fec!S$10)</f>
        <v>0.76809024970107842</v>
      </c>
      <c r="T101" s="332">
        <f>IF(T$10=0,0,T$10/OIS_fec!T$10)</f>
        <v>0.77481068222400229</v>
      </c>
      <c r="U101" s="332">
        <f>IF(U$10=0,0,U$10/OIS_fec!U$10)</f>
        <v>0.77502730691885913</v>
      </c>
      <c r="V101" s="332">
        <f>IF(V$10=0,0,V$10/OIS_fec!V$10)</f>
        <v>0.77409967226254428</v>
      </c>
      <c r="W101" s="332">
        <f>IF(W$10=0,0,W$10/OIS_fec!W$10)</f>
        <v>0.77841565043396999</v>
      </c>
      <c r="X101" s="332">
        <f>IF(X$10=0,0,X$10/OIS_fec!X$10)</f>
        <v>0.77908495518725451</v>
      </c>
      <c r="Y101" s="332">
        <f>IF(Y$10=0,0,Y$10/OIS_fec!Y$10)</f>
        <v>0.77957751453942681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0.36075485755740572</v>
      </c>
      <c r="C102" s="348">
        <f>IF(C$16=0,0,C$16/OIS_fec!C$16)</f>
        <v>0.3582853555777607</v>
      </c>
      <c r="D102" s="348">
        <f>IF(D$16=0,0,D$16/OIS_fec!D$16)</f>
        <v>0.35243336983959411</v>
      </c>
      <c r="E102" s="348">
        <f>IF(E$16=0,0,E$16/OIS_fec!E$16)</f>
        <v>0.34836685595428069</v>
      </c>
      <c r="F102" s="348">
        <f>IF(F$16=0,0,F$16/OIS_fec!F$16)</f>
        <v>0.34796081469554674</v>
      </c>
      <c r="G102" s="348">
        <f>IF(G$16=0,0,G$16/OIS_fec!G$16)</f>
        <v>0.35100630238849512</v>
      </c>
      <c r="H102" s="348">
        <f>IF(H$16=0,0,H$16/OIS_fec!H$16)</f>
        <v>0.35217167440100849</v>
      </c>
      <c r="I102" s="348">
        <f>IF(I$16=0,0,I$16/OIS_fec!I$16)</f>
        <v>0.35652454081251395</v>
      </c>
      <c r="J102" s="348">
        <f>IF(J$16=0,0,J$16/OIS_fec!J$16)</f>
        <v>0.35906992762620848</v>
      </c>
      <c r="K102" s="348">
        <f>IF(K$16=0,0,K$16/OIS_fec!K$16)</f>
        <v>0.35473709983007484</v>
      </c>
      <c r="L102" s="348">
        <f>IF(L$16=0,0,L$16/OIS_fec!L$16)</f>
        <v>0.35631788120594077</v>
      </c>
      <c r="M102" s="348">
        <f>IF(M$16=0,0,M$16/OIS_fec!M$16)</f>
        <v>0.35769639037866746</v>
      </c>
      <c r="N102" s="348">
        <f>IF(N$16=0,0,N$16/OIS_fec!N$16)</f>
        <v>0.36010583259347317</v>
      </c>
      <c r="O102" s="348">
        <f>IF(O$16=0,0,O$16/OIS_fec!O$16)</f>
        <v>0.35943679234682679</v>
      </c>
      <c r="P102" s="348">
        <f>IF(P$16=0,0,P$16/OIS_fec!P$16)</f>
        <v>0.36208455486972707</v>
      </c>
      <c r="Q102" s="348">
        <f>IF(Q$16=0,0,Q$16/OIS_fec!Q$16)</f>
        <v>0.35263912127541591</v>
      </c>
      <c r="R102" s="348">
        <f>IF(R$16=0,0,R$16/OIS_fec!R$16)</f>
        <v>0.35917603411271226</v>
      </c>
      <c r="S102" s="348">
        <f>IF(S$16=0,0,S$16/OIS_fec!S$16)</f>
        <v>0.3578939829611672</v>
      </c>
      <c r="T102" s="348">
        <f>IF(T$16=0,0,T$16/OIS_fec!T$16)</f>
        <v>0.35979537343378687</v>
      </c>
      <c r="U102" s="348">
        <f>IF(U$16=0,0,U$16/OIS_fec!U$16)</f>
        <v>0.35589385815312885</v>
      </c>
      <c r="V102" s="348">
        <f>IF(V$16=0,0,V$16/OIS_fec!V$16)</f>
        <v>0.35671449816976752</v>
      </c>
      <c r="W102" s="348">
        <f>IF(W$16=0,0,W$16/OIS_fec!W$16)</f>
        <v>0.36016318882961601</v>
      </c>
      <c r="X102" s="348">
        <f>IF(X$16=0,0,X$16/OIS_fec!X$16)</f>
        <v>0.35623689358174848</v>
      </c>
      <c r="Y102" s="348">
        <f>IF(Y$16=0,0,Y$16/OIS_fec!Y$16)</f>
        <v>0.35429326474392647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0.23556170438730037</v>
      </c>
      <c r="C103" s="348">
        <f>IF(C$27=0,0,C$27/OIS_fec!C$27)</f>
        <v>0.23481885597601784</v>
      </c>
      <c r="D103" s="348">
        <f>IF(D$27=0,0,D$27/OIS_fec!D$27)</f>
        <v>0.23666412046557514</v>
      </c>
      <c r="E103" s="348">
        <f>IF(E$27=0,0,E$27/OIS_fec!E$27)</f>
        <v>0.23734908041132879</v>
      </c>
      <c r="F103" s="348">
        <f>IF(F$27=0,0,F$27/OIS_fec!F$27)</f>
        <v>0.238454544531149</v>
      </c>
      <c r="G103" s="348">
        <f>IF(G$27=0,0,G$27/OIS_fec!G$27)</f>
        <v>0.23761541867024497</v>
      </c>
      <c r="H103" s="348">
        <f>IF(H$27=0,0,H$27/OIS_fec!H$27)</f>
        <v>0.23918824056100504</v>
      </c>
      <c r="I103" s="348">
        <f>IF(I$27=0,0,I$27/OIS_fec!I$27)</f>
        <v>0.24009229655569503</v>
      </c>
      <c r="J103" s="348">
        <f>IF(J$27=0,0,J$27/OIS_fec!J$27)</f>
        <v>0.23995656877340171</v>
      </c>
      <c r="K103" s="348">
        <f>IF(K$27=0,0,K$27/OIS_fec!K$27)</f>
        <v>0.24433445943523782</v>
      </c>
      <c r="L103" s="348">
        <f>IF(L$27=0,0,L$27/OIS_fec!L$27)</f>
        <v>0.24217651340533972</v>
      </c>
      <c r="M103" s="348">
        <f>IF(M$27=0,0,M$27/OIS_fec!M$27)</f>
        <v>0.24055439780614946</v>
      </c>
      <c r="N103" s="348">
        <f>IF(N$27=0,0,N$27/OIS_fec!N$27)</f>
        <v>0.24227769538793242</v>
      </c>
      <c r="O103" s="348">
        <f>IF(O$27=0,0,O$27/OIS_fec!O$27)</f>
        <v>0.24297527310768352</v>
      </c>
      <c r="P103" s="348">
        <f>IF(P$27=0,0,P$27/OIS_fec!P$27)</f>
        <v>0.2424680185053093</v>
      </c>
      <c r="Q103" s="348">
        <f>IF(Q$27=0,0,Q$27/OIS_fec!Q$27)</f>
        <v>0.24533971630977086</v>
      </c>
      <c r="R103" s="348">
        <f>IF(R$27=0,0,R$27/OIS_fec!R$27)</f>
        <v>0.24620456296197435</v>
      </c>
      <c r="S103" s="348">
        <f>IF(S$27=0,0,S$27/OIS_fec!S$27)</f>
        <v>0.24548718274007528</v>
      </c>
      <c r="T103" s="348">
        <f>IF(T$27=0,0,T$27/OIS_fec!T$27)</f>
        <v>0.24696747297785862</v>
      </c>
      <c r="U103" s="348">
        <f>IF(U$27=0,0,U$27/OIS_fec!U$27)</f>
        <v>0.24671910412901538</v>
      </c>
      <c r="V103" s="348">
        <f>IF(V$27=0,0,V$27/OIS_fec!V$27)</f>
        <v>0.24734105769303147</v>
      </c>
      <c r="W103" s="348">
        <f>IF(W$27=0,0,W$27/OIS_fec!W$27)</f>
        <v>0.24736304459886252</v>
      </c>
      <c r="X103" s="348">
        <f>IF(X$27=0,0,X$27/OIS_fec!X$27)</f>
        <v>0.24669609505309056</v>
      </c>
      <c r="Y103" s="348">
        <f>IF(Y$27=0,0,Y$27/OIS_fec!Y$27)</f>
        <v>0.24583622756665441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0.21027930789752661</v>
      </c>
      <c r="C104" s="348">
        <f>IF(C$35=0,0,C$35/OIS_fec!C$35)</f>
        <v>0.21144932559043508</v>
      </c>
      <c r="D104" s="348">
        <f>IF(D$35=0,0,D$35/OIS_fec!D$35)</f>
        <v>0.21295583951332311</v>
      </c>
      <c r="E104" s="348">
        <f>IF(E$35=0,0,E$35/OIS_fec!E$35)</f>
        <v>0.20703904035542484</v>
      </c>
      <c r="F104" s="348">
        <f>IF(F$35=0,0,F$35/OIS_fec!F$35)</f>
        <v>0.2071639453178776</v>
      </c>
      <c r="G104" s="348">
        <f>IF(G$35=0,0,G$35/OIS_fec!G$35)</f>
        <v>0.21591421489922161</v>
      </c>
      <c r="H104" s="348">
        <f>IF(H$35=0,0,H$35/OIS_fec!H$35)</f>
        <v>0.21525440486858063</v>
      </c>
      <c r="I104" s="348">
        <f>IF(I$35=0,0,I$35/OIS_fec!I$35)</f>
        <v>0.22029689260206986</v>
      </c>
      <c r="J104" s="348">
        <f>IF(J$35=0,0,J$35/OIS_fec!J$35)</f>
        <v>0.22111060154236623</v>
      </c>
      <c r="K104" s="348">
        <f>IF(K$35=0,0,K$35/OIS_fec!K$35)</f>
        <v>0.21666504904560416</v>
      </c>
      <c r="L104" s="348">
        <f>IF(L$35=0,0,L$35/OIS_fec!L$35)</f>
        <v>0.22224787628099571</v>
      </c>
      <c r="M104" s="348">
        <f>IF(M$35=0,0,M$35/OIS_fec!M$35)</f>
        <v>0.23187658836998717</v>
      </c>
      <c r="N104" s="348">
        <f>IF(N$35=0,0,N$35/OIS_fec!N$35)</f>
        <v>0.23316316605115486</v>
      </c>
      <c r="O104" s="348">
        <f>IF(O$35=0,0,O$35/OIS_fec!O$35)</f>
        <v>0.22964872683094129</v>
      </c>
      <c r="P104" s="348">
        <f>IF(P$35=0,0,P$35/OIS_fec!P$35)</f>
        <v>0.2308673439129095</v>
      </c>
      <c r="Q104" s="348">
        <f>IF(Q$35=0,0,Q$35/OIS_fec!Q$35)</f>
        <v>0.22458068744051871</v>
      </c>
      <c r="R104" s="348">
        <f>IF(R$35=0,0,R$35/OIS_fec!R$35)</f>
        <v>0.22971522603599318</v>
      </c>
      <c r="S104" s="348">
        <f>IF(S$35=0,0,S$35/OIS_fec!S$35)</f>
        <v>0.22847313287599416</v>
      </c>
      <c r="T104" s="348">
        <f>IF(T$35=0,0,T$35/OIS_fec!T$35)</f>
        <v>0.23314708949790058</v>
      </c>
      <c r="U104" s="348">
        <f>IF(U$35=0,0,U$35/OIS_fec!U$35)</f>
        <v>0.23021526101112938</v>
      </c>
      <c r="V104" s="348">
        <f>IF(V$35=0,0,V$35/OIS_fec!V$35)</f>
        <v>0.23217138220702499</v>
      </c>
      <c r="W104" s="348">
        <f>IF(W$35=0,0,W$35/OIS_fec!W$35)</f>
        <v>0.23550625214731882</v>
      </c>
      <c r="X104" s="348">
        <f>IF(X$35=0,0,X$35/OIS_fec!X$35)</f>
        <v>0.23157650611873629</v>
      </c>
      <c r="Y104" s="348">
        <f>IF(Y$35=0,0,Y$35/OIS_fec!Y$35)</f>
        <v>0.22831613239344917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0.64221920956459044</v>
      </c>
      <c r="C105" s="348">
        <f>IF(C$54=0,0,C$54/OIS_fec!C$54)</f>
        <v>0.62524622817694542</v>
      </c>
      <c r="D105" s="348">
        <f>IF(D$54=0,0,D$54/OIS_fec!D$54)</f>
        <v>0.61439517903610807</v>
      </c>
      <c r="E105" s="348">
        <f>IF(E$54=0,0,E$54/OIS_fec!E$54)</f>
        <v>0.61297386767212314</v>
      </c>
      <c r="F105" s="348">
        <f>IF(F$54=0,0,F$54/OIS_fec!F$54)</f>
        <v>0.63120353896553605</v>
      </c>
      <c r="G105" s="348">
        <f>IF(G$54=0,0,G$54/OIS_fec!G$54)</f>
        <v>0.62523344337293385</v>
      </c>
      <c r="H105" s="348">
        <f>IF(H$54=0,0,H$54/OIS_fec!H$54)</f>
        <v>0.6389618230778259</v>
      </c>
      <c r="I105" s="348">
        <f>IF(I$54=0,0,I$54/OIS_fec!I$54)</f>
        <v>0.63780199252225145</v>
      </c>
      <c r="J105" s="348">
        <f>IF(J$54=0,0,J$54/OIS_fec!J$54)</f>
        <v>0.65356940073232273</v>
      </c>
      <c r="K105" s="348">
        <f>IF(K$54=0,0,K$54/OIS_fec!K$54)</f>
        <v>0.65516089485722095</v>
      </c>
      <c r="L105" s="348">
        <f>IF(L$54=0,0,L$54/OIS_fec!L$54)</f>
        <v>0.65256611093417127</v>
      </c>
      <c r="M105" s="348">
        <f>IF(M$54=0,0,M$54/OIS_fec!M$54)</f>
        <v>0.62463111059284537</v>
      </c>
      <c r="N105" s="348">
        <f>IF(N$54=0,0,N$54/OIS_fec!N$54)</f>
        <v>0.63159715124831206</v>
      </c>
      <c r="O105" s="348">
        <f>IF(O$54=0,0,O$54/OIS_fec!O$54)</f>
        <v>0.65239478151593744</v>
      </c>
      <c r="P105" s="348">
        <f>IF(P$54=0,0,P$54/OIS_fec!P$54)</f>
        <v>0.65098067146255945</v>
      </c>
      <c r="Q105" s="348">
        <f>IF(Q$54=0,0,Q$54/OIS_fec!Q$54)</f>
        <v>0.65954516307862965</v>
      </c>
      <c r="R105" s="348">
        <f>IF(R$54=0,0,R$54/OIS_fec!R$54)</f>
        <v>0.6677413955124416</v>
      </c>
      <c r="S105" s="348">
        <f>IF(S$54=0,0,S$54/OIS_fec!S$54)</f>
        <v>0.66489004623351355</v>
      </c>
      <c r="T105" s="348">
        <f>IF(T$54=0,0,T$54/OIS_fec!T$54)</f>
        <v>0.67235598816957087</v>
      </c>
      <c r="U105" s="348">
        <f>IF(U$54=0,0,U$54/OIS_fec!U$54)</f>
        <v>0.6691533292741213</v>
      </c>
      <c r="V105" s="348">
        <f>IF(V$54=0,0,V$54/OIS_fec!V$54)</f>
        <v>0.66820673936097963</v>
      </c>
      <c r="W105" s="348">
        <f>IF(W$54=0,0,W$54/OIS_fec!W$54)</f>
        <v>0.6594343850839709</v>
      </c>
      <c r="X105" s="348">
        <f>IF(X$54=0,0,X$54/OIS_fec!X$54)</f>
        <v>0.6587225083481274</v>
      </c>
      <c r="Y105" s="348">
        <f>IF(Y$54=0,0,Y$54/OIS_fec!Y$54)</f>
        <v>0.65130724771437798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0.32663852252719311</v>
      </c>
      <c r="C106" s="348">
        <f>IF(C$68=0,0,C$68/OIS_fec!C$68)</f>
        <v>0.32663895086427064</v>
      </c>
      <c r="D106" s="348">
        <f>IF(D$68=0,0,D$68/OIS_fec!D$68)</f>
        <v>0.32657275155133964</v>
      </c>
      <c r="E106" s="348">
        <f>IF(E$68=0,0,E$68/OIS_fec!E$68)</f>
        <v>0.32671114912273863</v>
      </c>
      <c r="F106" s="348">
        <f>IF(F$68=0,0,F$68/OIS_fec!F$68)</f>
        <v>0.32673633190660173</v>
      </c>
      <c r="G106" s="348">
        <f>IF(G$68=0,0,G$68/OIS_fec!G$68)</f>
        <v>0.32677139480074274</v>
      </c>
      <c r="H106" s="348">
        <f>IF(H$68=0,0,H$68/OIS_fec!H$68)</f>
        <v>0.3267282776984613</v>
      </c>
      <c r="I106" s="348">
        <f>IF(I$68=0,0,I$68/OIS_fec!I$68)</f>
        <v>0.32620384312853129</v>
      </c>
      <c r="J106" s="348">
        <f>IF(J$68=0,0,J$68/OIS_fec!J$68)</f>
        <v>0.32609589648450615</v>
      </c>
      <c r="K106" s="348">
        <f>IF(K$68=0,0,K$68/OIS_fec!K$68)</f>
        <v>0.32607276914734146</v>
      </c>
      <c r="L106" s="348">
        <f>IF(L$68=0,0,L$68/OIS_fec!L$68)</f>
        <v>0.32594924675223352</v>
      </c>
      <c r="M106" s="348">
        <f>IF(M$68=0,0,M$68/OIS_fec!M$68)</f>
        <v>0.32631669761784715</v>
      </c>
      <c r="N106" s="348">
        <f>IF(N$68=0,0,N$68/OIS_fec!N$68)</f>
        <v>0.32587314505423814</v>
      </c>
      <c r="O106" s="348">
        <f>IF(O$68=0,0,O$68/OIS_fec!O$68)</f>
        <v>0.32634982136164375</v>
      </c>
      <c r="P106" s="348">
        <f>IF(P$68=0,0,P$68/OIS_fec!P$68)</f>
        <v>0.32639091426471029</v>
      </c>
      <c r="Q106" s="348">
        <f>IF(Q$68=0,0,Q$68/OIS_fec!Q$68)</f>
        <v>0.32653199733570687</v>
      </c>
      <c r="R106" s="348">
        <f>IF(R$68=0,0,R$68/OIS_fec!R$68)</f>
        <v>0.32659444750571637</v>
      </c>
      <c r="S106" s="348">
        <f>IF(S$68=0,0,S$68/OIS_fec!S$68)</f>
        <v>0.3265779885235775</v>
      </c>
      <c r="T106" s="348">
        <f>IF(T$68=0,0,T$68/OIS_fec!T$68)</f>
        <v>0.32657973634570209</v>
      </c>
      <c r="U106" s="348">
        <f>IF(U$68=0,0,U$68/OIS_fec!U$68)</f>
        <v>0.32669665336251602</v>
      </c>
      <c r="V106" s="348">
        <f>IF(V$68=0,0,V$68/OIS_fec!V$68)</f>
        <v>0.32730213620754722</v>
      </c>
      <c r="W106" s="348">
        <f>IF(W$68=0,0,W$68/OIS_fec!W$68)</f>
        <v>0.32746465394600072</v>
      </c>
      <c r="X106" s="348">
        <f>IF(X$68=0,0,X$68/OIS_fec!X$68)</f>
        <v>0.32753027514147842</v>
      </c>
      <c r="Y106" s="348">
        <f>IF(Y$68=0,0,Y$68/OIS_fec!Y$68)</f>
        <v>0.32779548951410004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0.47421729566017939</v>
      </c>
      <c r="C107" s="333">
        <f>IF(C$69=0,0,C$69/OIS_fec!C$69)</f>
        <v>0.47341477510778207</v>
      </c>
      <c r="D107" s="333">
        <f>IF(D$69=0,0,D$69/OIS_fec!D$69)</f>
        <v>0.47333055530520601</v>
      </c>
      <c r="E107" s="333">
        <f>IF(E$69=0,0,E$69/OIS_fec!E$69)</f>
        <v>0.47286009108703664</v>
      </c>
      <c r="F107" s="333">
        <f>IF(F$69=0,0,F$69/OIS_fec!F$69)</f>
        <v>0.47197499557063466</v>
      </c>
      <c r="G107" s="333">
        <f>IF(G$69=0,0,G$69/OIS_fec!G$69)</f>
        <v>0.47183379047822055</v>
      </c>
      <c r="H107" s="333">
        <f>IF(H$69=0,0,H$69/OIS_fec!H$69)</f>
        <v>0.47174232972705316</v>
      </c>
      <c r="I107" s="333">
        <f>IF(I$69=0,0,I$69/OIS_fec!I$69)</f>
        <v>0.47183052379509521</v>
      </c>
      <c r="J107" s="333">
        <f>IF(J$69=0,0,J$69/OIS_fec!J$69)</f>
        <v>0.47179759748243127</v>
      </c>
      <c r="K107" s="333">
        <f>IF(K$69=0,0,K$69/OIS_fec!K$69)</f>
        <v>0.47120168122158335</v>
      </c>
      <c r="L107" s="333">
        <f>IF(L$69=0,0,L$69/OIS_fec!L$69)</f>
        <v>0.47113300819829657</v>
      </c>
      <c r="M107" s="333">
        <f>IF(M$69=0,0,M$69/OIS_fec!M$69)</f>
        <v>0.4707924200277428</v>
      </c>
      <c r="N107" s="333">
        <f>IF(N$69=0,0,N$69/OIS_fec!N$69)</f>
        <v>0.47035086039998258</v>
      </c>
      <c r="O107" s="333">
        <f>IF(O$69=0,0,O$69/OIS_fec!O$69)</f>
        <v>0.47024373938008146</v>
      </c>
      <c r="P107" s="333">
        <f>IF(P$69=0,0,P$69/OIS_fec!P$69)</f>
        <v>0.46989618521573229</v>
      </c>
      <c r="Q107" s="333">
        <f>IF(Q$69=0,0,Q$69/OIS_fec!Q$69)</f>
        <v>0.46993176542428822</v>
      </c>
      <c r="R107" s="333">
        <f>IF(R$69=0,0,R$69/OIS_fec!R$69)</f>
        <v>0.47009033266773154</v>
      </c>
      <c r="S107" s="333">
        <f>IF(S$69=0,0,S$69/OIS_fec!S$69)</f>
        <v>0.47003144202513369</v>
      </c>
      <c r="T107" s="333">
        <f>IF(T$69=0,0,T$69/OIS_fec!T$69)</f>
        <v>0.46988748242338801</v>
      </c>
      <c r="U107" s="333">
        <f>IF(U$69=0,0,U$69/OIS_fec!U$69)</f>
        <v>0.46995504826098633</v>
      </c>
      <c r="V107" s="333">
        <f>IF(V$69=0,0,V$69/OIS_fec!V$69)</f>
        <v>0.47010437469378974</v>
      </c>
      <c r="W107" s="333">
        <f>IF(W$69=0,0,W$69/OIS_fec!W$69)</f>
        <v>0.47017747355375034</v>
      </c>
      <c r="X107" s="333">
        <f>IF(X$69=0,0,X$69/OIS_fec!X$69)</f>
        <v>0.47015258956171496</v>
      </c>
      <c r="Y107" s="333">
        <f>IF(Y$69=0,0,Y$69/OIS_fec!Y$69)</f>
        <v>0.47044876161101301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92.518738563883232</v>
      </c>
      <c r="C5" s="223">
        <v>88.63422408534862</v>
      </c>
      <c r="D5" s="223">
        <v>100.3004938835896</v>
      </c>
      <c r="E5" s="223">
        <v>103.86854496379971</v>
      </c>
      <c r="F5" s="223">
        <v>110.3084069804143</v>
      </c>
      <c r="G5" s="223">
        <v>135.0107372197896</v>
      </c>
      <c r="H5" s="223">
        <v>130.940350062492</v>
      </c>
      <c r="I5" s="223">
        <v>129.1125047803998</v>
      </c>
      <c r="J5" s="223">
        <v>136.05075309999049</v>
      </c>
      <c r="K5" s="223">
        <v>71.989168323508508</v>
      </c>
      <c r="L5" s="223">
        <v>92.560473940000847</v>
      </c>
      <c r="M5" s="223">
        <v>116.2318595809305</v>
      </c>
      <c r="N5" s="223">
        <v>113.55456982028279</v>
      </c>
      <c r="O5" s="223">
        <v>101.6922062200089</v>
      </c>
      <c r="P5" s="223">
        <v>99.990260139915691</v>
      </c>
      <c r="Q5" s="223">
        <v>89.108407803766355</v>
      </c>
      <c r="R5" s="223">
        <v>85.047235419942922</v>
      </c>
      <c r="S5" s="223">
        <v>100.87156685297769</v>
      </c>
      <c r="T5" s="223">
        <v>100.832689948086</v>
      </c>
      <c r="U5" s="223">
        <v>103.5310783712941</v>
      </c>
      <c r="V5" s="223">
        <v>107.4231918041523</v>
      </c>
      <c r="W5" s="223">
        <v>113.92547544379541</v>
      </c>
      <c r="X5" s="223">
        <v>119.6407195256657</v>
      </c>
      <c r="Y5" s="223">
        <v>114.3809296368463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0.48725421582645251</v>
      </c>
      <c r="C10" s="260">
        <v>0.51753705076266354</v>
      </c>
      <c r="D10" s="260">
        <v>0.69824101109166326</v>
      </c>
      <c r="E10" s="260">
        <v>0.72006326344769911</v>
      </c>
      <c r="F10" s="260">
        <v>0.75141822594474572</v>
      </c>
      <c r="G10" s="260">
        <v>0.9726257346203816</v>
      </c>
      <c r="H10" s="260">
        <v>0.95832808756640286</v>
      </c>
      <c r="I10" s="260">
        <v>0.97653065810511552</v>
      </c>
      <c r="J10" s="260">
        <v>1.102767278571313</v>
      </c>
      <c r="K10" s="260">
        <v>0.41780416232826761</v>
      </c>
      <c r="L10" s="260">
        <v>0.6569423192823387</v>
      </c>
      <c r="M10" s="260">
        <v>0.98712841366305282</v>
      </c>
      <c r="N10" s="260">
        <v>0.9747674717728142</v>
      </c>
      <c r="O10" s="260">
        <v>0.65232761094234804</v>
      </c>
      <c r="P10" s="260">
        <v>0.63181804309900003</v>
      </c>
      <c r="Q10" s="260">
        <v>0.33556932740810103</v>
      </c>
      <c r="R10" s="260">
        <v>0.31730550766978</v>
      </c>
      <c r="S10" s="260">
        <v>0.5100148921207891</v>
      </c>
      <c r="T10" s="260">
        <v>0.41086150116232739</v>
      </c>
      <c r="U10" s="260">
        <v>0.44197330371597349</v>
      </c>
      <c r="V10" s="260">
        <v>0.5306880056294595</v>
      </c>
      <c r="W10" s="260">
        <v>0.55631255776733368</v>
      </c>
      <c r="X10" s="260">
        <v>0.59707418296965176</v>
      </c>
      <c r="Y10" s="260">
        <v>0.597727017500288</v>
      </c>
      <c r="DA10" s="68" t="s">
        <v>3190</v>
      </c>
    </row>
    <row r="11" spans="1:105" ht="12" customHeight="1" x14ac:dyDescent="0.25">
      <c r="A11" s="37" t="s">
        <v>159</v>
      </c>
      <c r="B11" s="226">
        <v>0.26055372856056203</v>
      </c>
      <c r="C11" s="226">
        <v>0.25587592676694387</v>
      </c>
      <c r="D11" s="226">
        <v>0.25253416470984552</v>
      </c>
      <c r="E11" s="226">
        <v>0.25136549449466838</v>
      </c>
      <c r="F11" s="226">
        <v>0.2311754666932008</v>
      </c>
      <c r="G11" s="226">
        <v>0.35553435449389392</v>
      </c>
      <c r="H11" s="226">
        <v>0.30555164961992343</v>
      </c>
      <c r="I11" s="226">
        <v>0.29764997804249332</v>
      </c>
      <c r="J11" s="226">
        <v>0.31583187345953623</v>
      </c>
      <c r="K11" s="226">
        <v>8.0149064049992461E-2</v>
      </c>
      <c r="L11" s="226">
        <v>0.12781652231415999</v>
      </c>
      <c r="M11" s="226">
        <v>0.2089084535642258</v>
      </c>
      <c r="N11" s="226">
        <v>0.25511830656198692</v>
      </c>
      <c r="O11" s="226">
        <v>0.18406023489629941</v>
      </c>
      <c r="P11" s="226">
        <v>0.19469723668105479</v>
      </c>
      <c r="Q11" s="226">
        <v>7.9819482082449156E-2</v>
      </c>
      <c r="R11" s="226">
        <v>6.0452728755566683E-2</v>
      </c>
      <c r="S11" s="226">
        <v>9.2957732507424173E-2</v>
      </c>
      <c r="T11" s="226">
        <v>8.0084509524880013E-2</v>
      </c>
      <c r="U11" s="226">
        <v>9.5245424929967334E-2</v>
      </c>
      <c r="V11" s="226">
        <v>7.0214693045106177E-2</v>
      </c>
      <c r="W11" s="226">
        <v>6.2638138285591227E-2</v>
      </c>
      <c r="X11" s="226">
        <v>0.1228073999063669</v>
      </c>
      <c r="Y11" s="226">
        <v>0.12789332342138329</v>
      </c>
      <c r="DA11" s="69" t="s">
        <v>3191</v>
      </c>
    </row>
    <row r="12" spans="1:105" ht="12" customHeight="1" x14ac:dyDescent="0.25">
      <c r="A12" s="37" t="s">
        <v>35</v>
      </c>
      <c r="B12" s="226">
        <v>0.22670048726589051</v>
      </c>
      <c r="C12" s="226">
        <v>0.26166112399571961</v>
      </c>
      <c r="D12" s="226">
        <v>0.44570684638181768</v>
      </c>
      <c r="E12" s="226">
        <v>0.46869776895303061</v>
      </c>
      <c r="F12" s="226">
        <v>0.52024275925154495</v>
      </c>
      <c r="G12" s="226">
        <v>0.61709138012648757</v>
      </c>
      <c r="H12" s="226">
        <v>0.65277643794647944</v>
      </c>
      <c r="I12" s="226">
        <v>0.67888068006262214</v>
      </c>
      <c r="J12" s="226">
        <v>0.78693540511177684</v>
      </c>
      <c r="K12" s="226">
        <v>0.33765509827827511</v>
      </c>
      <c r="L12" s="226">
        <v>0.52912579696817863</v>
      </c>
      <c r="M12" s="226">
        <v>0.77821996009882699</v>
      </c>
      <c r="N12" s="226">
        <v>0.71964916521082722</v>
      </c>
      <c r="O12" s="226">
        <v>0.46826737604604862</v>
      </c>
      <c r="P12" s="226">
        <v>0.43712080641794521</v>
      </c>
      <c r="Q12" s="226">
        <v>0.25574984532565181</v>
      </c>
      <c r="R12" s="226">
        <v>0.25685277891421338</v>
      </c>
      <c r="S12" s="226">
        <v>0.41705715961336493</v>
      </c>
      <c r="T12" s="226">
        <v>0.33077699163744739</v>
      </c>
      <c r="U12" s="226">
        <v>0.34672787878600619</v>
      </c>
      <c r="V12" s="226">
        <v>0.46047331258435331</v>
      </c>
      <c r="W12" s="226">
        <v>0.49367441948174251</v>
      </c>
      <c r="X12" s="226">
        <v>0.47426678306328479</v>
      </c>
      <c r="Y12" s="226">
        <v>0.46983369407890468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10.76112609916121</v>
      </c>
      <c r="C16" s="261">
        <v>7.541039112734822</v>
      </c>
      <c r="D16" s="261">
        <v>8.0568027182232029</v>
      </c>
      <c r="E16" s="261">
        <v>7.7570646613816878</v>
      </c>
      <c r="F16" s="261">
        <v>8.3171271241379845</v>
      </c>
      <c r="G16" s="261">
        <v>13.94228690354902</v>
      </c>
      <c r="H16" s="261">
        <v>10.528078489293209</v>
      </c>
      <c r="I16" s="261">
        <v>10.68458343967519</v>
      </c>
      <c r="J16" s="261">
        <v>11.461100119744399</v>
      </c>
      <c r="K16" s="261">
        <v>6.472914851947051</v>
      </c>
      <c r="L16" s="261">
        <v>8.4878245550690927</v>
      </c>
      <c r="M16" s="261">
        <v>15.08190902729288</v>
      </c>
      <c r="N16" s="261">
        <v>13.88293546494546</v>
      </c>
      <c r="O16" s="261">
        <v>10.58217021557806</v>
      </c>
      <c r="P16" s="261">
        <v>8.9150752170532552</v>
      </c>
      <c r="Q16" s="261">
        <v>7.4193173000533168</v>
      </c>
      <c r="R16" s="261">
        <v>6.857957814162873</v>
      </c>
      <c r="S16" s="261">
        <v>9.4706949808690588</v>
      </c>
      <c r="T16" s="261">
        <v>10.71558031689481</v>
      </c>
      <c r="U16" s="261">
        <v>10.66247841368164</v>
      </c>
      <c r="V16" s="261">
        <v>11.255544901027919</v>
      </c>
      <c r="W16" s="261">
        <v>14.07812885112568</v>
      </c>
      <c r="X16" s="261">
        <v>12.545005024065381</v>
      </c>
      <c r="Y16" s="261">
        <v>11.69195957473033</v>
      </c>
      <c r="DA16" s="70" t="s">
        <v>3196</v>
      </c>
    </row>
    <row r="17" spans="1:105" ht="12" customHeight="1" x14ac:dyDescent="0.25">
      <c r="A17" s="46" t="s">
        <v>28</v>
      </c>
      <c r="B17" s="229">
        <v>0.16883313961251609</v>
      </c>
      <c r="C17" s="229">
        <v>0.1566120837398228</v>
      </c>
      <c r="D17" s="229">
        <v>0.146402891986089</v>
      </c>
      <c r="E17" s="229">
        <v>0.21312995199778431</v>
      </c>
      <c r="F17" s="229">
        <v>0.25817728333439482</v>
      </c>
      <c r="G17" s="229">
        <v>0.50987303009173612</v>
      </c>
      <c r="H17" s="229">
        <v>0.44645364177764502</v>
      </c>
      <c r="I17" s="229">
        <v>0.3126538885247005</v>
      </c>
      <c r="J17" s="229">
        <v>0.31599041128578342</v>
      </c>
      <c r="K17" s="229">
        <v>0</v>
      </c>
      <c r="L17" s="229">
        <v>0.11913519894015891</v>
      </c>
      <c r="M17" s="229">
        <v>0.52207410015677502</v>
      </c>
      <c r="N17" s="229">
        <v>0.309028063078441</v>
      </c>
      <c r="O17" s="229">
        <v>0.22338312567322199</v>
      </c>
      <c r="P17" s="229">
        <v>0.60847804169545761</v>
      </c>
      <c r="Q17" s="229">
        <v>0.26033159473894801</v>
      </c>
      <c r="R17" s="229">
        <v>0.15967706843740281</v>
      </c>
      <c r="S17" s="229">
        <v>0.28909733308787938</v>
      </c>
      <c r="T17" s="229">
        <v>0.33132584131802262</v>
      </c>
      <c r="U17" s="229">
        <v>0.26717448135186328</v>
      </c>
      <c r="V17" s="229">
        <v>0.13029769949231221</v>
      </c>
      <c r="W17" s="229">
        <v>0.12788342545804821</v>
      </c>
      <c r="X17" s="229">
        <v>2.7471008383406121E-2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0.41523572309387968</v>
      </c>
      <c r="C19" s="229">
        <v>0.2106455185017346</v>
      </c>
      <c r="D19" s="229">
        <v>0.39381275821646677</v>
      </c>
      <c r="E19" s="229">
        <v>0.37061931737406523</v>
      </c>
      <c r="F19" s="229">
        <v>0.49028037504841743</v>
      </c>
      <c r="G19" s="229">
        <v>0.73285063283624075</v>
      </c>
      <c r="H19" s="229">
        <v>0.68546934856930952</v>
      </c>
      <c r="I19" s="229">
        <v>0.45283617798861597</v>
      </c>
      <c r="J19" s="229">
        <v>0.81372269553800314</v>
      </c>
      <c r="K19" s="229">
        <v>0.43133746706698828</v>
      </c>
      <c r="L19" s="229">
        <v>0.75122261437732296</v>
      </c>
      <c r="M19" s="229">
        <v>0.9286343867461464</v>
      </c>
      <c r="N19" s="229">
        <v>0.88459636993539825</v>
      </c>
      <c r="O19" s="229">
        <v>0.71315274014878649</v>
      </c>
      <c r="P19" s="229">
        <v>0.7893435115241052</v>
      </c>
      <c r="Q19" s="229">
        <v>0.66822196942977041</v>
      </c>
      <c r="R19" s="229">
        <v>0.66363550064140253</v>
      </c>
      <c r="S19" s="229">
        <v>0.87970200441937263</v>
      </c>
      <c r="T19" s="229">
        <v>0.8625874710190562</v>
      </c>
      <c r="U19" s="229">
        <v>0.90593524027960093</v>
      </c>
      <c r="V19" s="229">
        <v>1.179567020645095</v>
      </c>
      <c r="W19" s="229">
        <v>1.3642529587341621</v>
      </c>
      <c r="X19" s="229">
        <v>1.189275313653426</v>
      </c>
      <c r="Y19" s="229">
        <v>1.4573290614904839</v>
      </c>
      <c r="DA19" s="73" t="s">
        <v>3199</v>
      </c>
    </row>
    <row r="20" spans="1:105" ht="12" customHeight="1" x14ac:dyDescent="0.25">
      <c r="A20" s="46" t="s">
        <v>159</v>
      </c>
      <c r="B20" s="229">
        <v>1.532958175770385</v>
      </c>
      <c r="C20" s="229">
        <v>1.437938393922126</v>
      </c>
      <c r="D20" s="229">
        <v>1.2291968175968859</v>
      </c>
      <c r="E20" s="229">
        <v>1.540764114805685</v>
      </c>
      <c r="F20" s="229">
        <v>1.4891447113466749</v>
      </c>
      <c r="G20" s="229">
        <v>2.7384471873379739</v>
      </c>
      <c r="H20" s="229">
        <v>2.6449941112116062</v>
      </c>
      <c r="I20" s="229">
        <v>2.4722104673954339</v>
      </c>
      <c r="J20" s="229">
        <v>2.0882385326109589</v>
      </c>
      <c r="K20" s="229">
        <v>0.63090388639444395</v>
      </c>
      <c r="L20" s="229">
        <v>0.79626759281391635</v>
      </c>
      <c r="M20" s="229">
        <v>2.075721159497034</v>
      </c>
      <c r="N20" s="229">
        <v>2.00123418949266</v>
      </c>
      <c r="O20" s="229">
        <v>2.2147272128122331</v>
      </c>
      <c r="P20" s="229">
        <v>2.4497977440608412</v>
      </c>
      <c r="Q20" s="229">
        <v>1.546475743626138</v>
      </c>
      <c r="R20" s="229">
        <v>1.228063297590098</v>
      </c>
      <c r="S20" s="229">
        <v>1.5597545996922979</v>
      </c>
      <c r="T20" s="229">
        <v>1.6935751744389971</v>
      </c>
      <c r="U20" s="229">
        <v>2.2444690483871752</v>
      </c>
      <c r="V20" s="229">
        <v>1.6856174778141371</v>
      </c>
      <c r="W20" s="229">
        <v>1.65439997555542</v>
      </c>
      <c r="X20" s="229">
        <v>1.985440908934138</v>
      </c>
      <c r="Y20" s="229">
        <v>1.883612128407516</v>
      </c>
      <c r="DA20" s="73" t="s">
        <v>3200</v>
      </c>
    </row>
    <row r="21" spans="1:105" ht="12" customHeight="1" x14ac:dyDescent="0.25">
      <c r="A21" s="46" t="s">
        <v>32</v>
      </c>
      <c r="B21" s="229">
        <v>1.3061845270213459</v>
      </c>
      <c r="C21" s="229">
        <v>1.4533982528394329</v>
      </c>
      <c r="D21" s="229">
        <v>1.427010925422423</v>
      </c>
      <c r="E21" s="229">
        <v>0.89360663396461981</v>
      </c>
      <c r="F21" s="229">
        <v>0.92031628167593982</v>
      </c>
      <c r="G21" s="229">
        <v>0.715467897835799</v>
      </c>
      <c r="H21" s="229">
        <v>0.48417518184211378</v>
      </c>
      <c r="I21" s="229">
        <v>0.47936390344447383</v>
      </c>
      <c r="J21" s="229">
        <v>0.8613769482535113</v>
      </c>
      <c r="K21" s="229">
        <v>0.2283028851995583</v>
      </c>
      <c r="L21" s="229">
        <v>0.52630131673908154</v>
      </c>
      <c r="M21" s="229">
        <v>0.50757483828870764</v>
      </c>
      <c r="N21" s="229">
        <v>0.24387185204939099</v>
      </c>
      <c r="O21" s="229">
        <v>0.25391357654390412</v>
      </c>
      <c r="P21" s="229">
        <v>0.33048206889376591</v>
      </c>
      <c r="Q21" s="229">
        <v>0.37347655948802339</v>
      </c>
      <c r="R21" s="229">
        <v>0.35177614276466429</v>
      </c>
      <c r="S21" s="229">
        <v>0.26869825655055551</v>
      </c>
      <c r="T21" s="229">
        <v>6.750843762250873E-2</v>
      </c>
      <c r="U21" s="229">
        <v>7.1160031106907301E-2</v>
      </c>
      <c r="V21" s="229">
        <v>0.10221637307798639</v>
      </c>
      <c r="W21" s="229">
        <v>6.8727894939444895E-2</v>
      </c>
      <c r="X21" s="229">
        <v>0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6.0915531601116282</v>
      </c>
      <c r="C22" s="229">
        <v>3.0456518400974009</v>
      </c>
      <c r="D22" s="229">
        <v>3.04565184006547</v>
      </c>
      <c r="E22" s="229">
        <v>3.0456518400588131</v>
      </c>
      <c r="F22" s="229">
        <v>3.0456518400636678</v>
      </c>
      <c r="G22" s="229">
        <v>6.0915531601308777</v>
      </c>
      <c r="H22" s="229">
        <v>3.045651840066403</v>
      </c>
      <c r="I22" s="229">
        <v>3.104030160074823</v>
      </c>
      <c r="J22" s="229">
        <v>3.1040301600590769</v>
      </c>
      <c r="K22" s="229">
        <v>3.1040301600640099</v>
      </c>
      <c r="L22" s="229">
        <v>3.1040301600845321</v>
      </c>
      <c r="M22" s="229">
        <v>3.104030160088906</v>
      </c>
      <c r="N22" s="229">
        <v>3.1040301600773881</v>
      </c>
      <c r="O22" s="229">
        <v>3.1040301600527069</v>
      </c>
      <c r="P22" s="229">
        <v>0</v>
      </c>
      <c r="Q22" s="229">
        <v>0</v>
      </c>
      <c r="R22" s="229">
        <v>0</v>
      </c>
      <c r="S22" s="229">
        <v>1.168946563275842</v>
      </c>
      <c r="T22" s="229">
        <v>2.2368697730066591</v>
      </c>
      <c r="U22" s="229">
        <v>1.4723555785181111</v>
      </c>
      <c r="V22" s="229">
        <v>1.16678391377584</v>
      </c>
      <c r="W22" s="229">
        <v>1.4711495137709409</v>
      </c>
      <c r="X22" s="229">
        <v>1.4723555785351421</v>
      </c>
      <c r="Y22" s="229">
        <v>1.422134717017502</v>
      </c>
      <c r="DA22" s="73" t="s">
        <v>3202</v>
      </c>
    </row>
    <row r="23" spans="1:105" ht="12" customHeight="1" x14ac:dyDescent="0.25">
      <c r="A23" s="46" t="s">
        <v>35</v>
      </c>
      <c r="B23" s="229">
        <v>1.2463613735514529</v>
      </c>
      <c r="C23" s="229">
        <v>1.236793023634305</v>
      </c>
      <c r="D23" s="229">
        <v>1.8147274849358701</v>
      </c>
      <c r="E23" s="229">
        <v>1.693292803180722</v>
      </c>
      <c r="F23" s="229">
        <v>2.1135566326688902</v>
      </c>
      <c r="G23" s="229">
        <v>3.1540949953163882</v>
      </c>
      <c r="H23" s="229">
        <v>3.2213343658261371</v>
      </c>
      <c r="I23" s="229">
        <v>3.8634888422471452</v>
      </c>
      <c r="J23" s="229">
        <v>4.2777413719970676</v>
      </c>
      <c r="K23" s="229">
        <v>2.07834045322205</v>
      </c>
      <c r="L23" s="229">
        <v>3.1908676721140812</v>
      </c>
      <c r="M23" s="229">
        <v>7.9438743825153066</v>
      </c>
      <c r="N23" s="229">
        <v>7.3401748303121792</v>
      </c>
      <c r="O23" s="229">
        <v>4.0729634003472031</v>
      </c>
      <c r="P23" s="229">
        <v>4.7369738508790871</v>
      </c>
      <c r="Q23" s="229">
        <v>4.5708114327704372</v>
      </c>
      <c r="R23" s="229">
        <v>4.4548058047293067</v>
      </c>
      <c r="S23" s="229">
        <v>5.3044962238431133</v>
      </c>
      <c r="T23" s="229">
        <v>5.5237136194895617</v>
      </c>
      <c r="U23" s="229">
        <v>5.701384034037984</v>
      </c>
      <c r="V23" s="229">
        <v>6.9910624162225528</v>
      </c>
      <c r="W23" s="229">
        <v>9.3917150826676661</v>
      </c>
      <c r="X23" s="229">
        <v>7.8704622145592689</v>
      </c>
      <c r="Y23" s="229">
        <v>6.9288836678148309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49.064452565393218</v>
      </c>
      <c r="C27" s="261">
        <f t="shared" si="0"/>
        <v>49.593030281228287</v>
      </c>
      <c r="D27" s="261">
        <f t="shared" si="0"/>
        <v>57.913927341047703</v>
      </c>
      <c r="E27" s="261">
        <f t="shared" si="0"/>
        <v>60.318640280982883</v>
      </c>
      <c r="F27" s="261">
        <f t="shared" si="0"/>
        <v>64.813736564359715</v>
      </c>
      <c r="G27" s="261">
        <f t="shared" si="0"/>
        <v>77.340250040328726</v>
      </c>
      <c r="H27" s="261">
        <f t="shared" si="0"/>
        <v>76.656076456824906</v>
      </c>
      <c r="I27" s="261">
        <f t="shared" si="0"/>
        <v>76.207512137787347</v>
      </c>
      <c r="J27" s="261">
        <f t="shared" si="0"/>
        <v>78.990230656327213</v>
      </c>
      <c r="K27" s="261">
        <f t="shared" si="0"/>
        <v>42.674918519879647</v>
      </c>
      <c r="L27" s="261">
        <f t="shared" si="0"/>
        <v>55.351415292667348</v>
      </c>
      <c r="M27" s="261">
        <f t="shared" si="0"/>
        <v>66.367881262495871</v>
      </c>
      <c r="N27" s="261">
        <f t="shared" si="0"/>
        <v>63.699361993842871</v>
      </c>
      <c r="O27" s="261">
        <f t="shared" si="0"/>
        <v>58.726218727368803</v>
      </c>
      <c r="P27" s="261">
        <f t="shared" si="0"/>
        <v>58.851143749817552</v>
      </c>
      <c r="Q27" s="261">
        <f t="shared" si="0"/>
        <v>53.892482035082907</v>
      </c>
      <c r="R27" s="261">
        <f t="shared" si="0"/>
        <v>52.234895649171321</v>
      </c>
      <c r="S27" s="261">
        <f t="shared" si="0"/>
        <v>60.822447432117599</v>
      </c>
      <c r="T27" s="261">
        <f t="shared" si="0"/>
        <v>59.302854056418049</v>
      </c>
      <c r="U27" s="261">
        <f t="shared" si="0"/>
        <v>60.727095393025088</v>
      </c>
      <c r="V27" s="261">
        <f t="shared" si="0"/>
        <v>65.897558007112465</v>
      </c>
      <c r="W27" s="261">
        <f t="shared" si="0"/>
        <v>69.654368358551267</v>
      </c>
      <c r="X27" s="261">
        <f t="shared" si="0"/>
        <v>70.211123403254533</v>
      </c>
      <c r="Y27" s="261">
        <f t="shared" si="0"/>
        <v>67.99139162462663</v>
      </c>
      <c r="DA27" s="70"/>
    </row>
    <row r="28" spans="1:105" ht="12" customHeight="1" x14ac:dyDescent="0.25">
      <c r="A28" s="60" t="s">
        <v>3070</v>
      </c>
      <c r="B28" s="262">
        <v>49.064452565393218</v>
      </c>
      <c r="C28" s="262">
        <v>49.593030281228287</v>
      </c>
      <c r="D28" s="262">
        <v>57.913927341047703</v>
      </c>
      <c r="E28" s="262">
        <v>60.318640280982883</v>
      </c>
      <c r="F28" s="262">
        <v>64.813736564359715</v>
      </c>
      <c r="G28" s="262">
        <v>77.340250040328726</v>
      </c>
      <c r="H28" s="262">
        <v>76.656076456824906</v>
      </c>
      <c r="I28" s="262">
        <v>76.207512137787347</v>
      </c>
      <c r="J28" s="262">
        <v>78.990230656327213</v>
      </c>
      <c r="K28" s="262">
        <v>42.674918519879647</v>
      </c>
      <c r="L28" s="262">
        <v>55.351415292667348</v>
      </c>
      <c r="M28" s="262">
        <v>66.367881262495871</v>
      </c>
      <c r="N28" s="262">
        <v>63.699361993842871</v>
      </c>
      <c r="O28" s="262">
        <v>58.726218727368803</v>
      </c>
      <c r="P28" s="262">
        <v>58.851143749817552</v>
      </c>
      <c r="Q28" s="262">
        <v>53.892482035082907</v>
      </c>
      <c r="R28" s="262">
        <v>52.234895649171321</v>
      </c>
      <c r="S28" s="262">
        <v>60.822447432117599</v>
      </c>
      <c r="T28" s="262">
        <v>59.302854056418049</v>
      </c>
      <c r="U28" s="262">
        <v>60.727095393025088</v>
      </c>
      <c r="V28" s="262">
        <v>65.897558007112465</v>
      </c>
      <c r="W28" s="262">
        <v>69.654368358551267</v>
      </c>
      <c r="X28" s="262">
        <v>70.211123403254533</v>
      </c>
      <c r="Y28" s="262">
        <v>67.99139162462663</v>
      </c>
      <c r="DA28" s="72" t="s">
        <v>3207</v>
      </c>
    </row>
    <row r="29" spans="1:105" ht="12" customHeight="1" x14ac:dyDescent="0.25">
      <c r="A29" s="59" t="s">
        <v>28</v>
      </c>
      <c r="B29" s="230">
        <v>2.215130780427403</v>
      </c>
      <c r="C29" s="230">
        <v>2.0230871163236999</v>
      </c>
      <c r="D29" s="230">
        <v>2.0332963080569062</v>
      </c>
      <c r="E29" s="230">
        <v>3.8667101244342259</v>
      </c>
      <c r="F29" s="230">
        <v>5.0319118961958473</v>
      </c>
      <c r="G29" s="230">
        <v>4.7693309483353108</v>
      </c>
      <c r="H29" s="230">
        <v>4.8358372732245556</v>
      </c>
      <c r="I29" s="230">
        <v>3.0721364936040092</v>
      </c>
      <c r="J29" s="230">
        <v>3.0702050295022518</v>
      </c>
      <c r="K29" s="230">
        <v>0</v>
      </c>
      <c r="L29" s="230">
        <v>1.087127441761504</v>
      </c>
      <c r="M29" s="230">
        <v>3.0584931135082289</v>
      </c>
      <c r="N29" s="230">
        <v>0.8883470992258522</v>
      </c>
      <c r="O29" s="230">
        <v>0.97800044178579171</v>
      </c>
      <c r="P29" s="230">
        <v>2.6569466442807972</v>
      </c>
      <c r="Q29" s="230">
        <v>1.8139366833346089</v>
      </c>
      <c r="R29" s="230">
        <v>1.0446881076679739</v>
      </c>
      <c r="S29" s="230">
        <v>1.9213154980575109</v>
      </c>
      <c r="T29" s="230">
        <v>2.0322422729895231</v>
      </c>
      <c r="U29" s="230">
        <v>1.567423674338944</v>
      </c>
      <c r="V29" s="230">
        <v>0.76136933102267546</v>
      </c>
      <c r="W29" s="230">
        <v>0.5237575015741619</v>
      </c>
      <c r="X29" s="230">
        <v>0.21149627162367399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5.4479910370042948</v>
      </c>
      <c r="C30" s="230">
        <v>2.7210814415837028</v>
      </c>
      <c r="D30" s="230">
        <v>5.469414001899187</v>
      </c>
      <c r="E30" s="230">
        <v>5.492607442733779</v>
      </c>
      <c r="F30" s="230">
        <v>7.9292021225520708</v>
      </c>
      <c r="G30" s="230">
        <v>7.6776859261671806</v>
      </c>
      <c r="H30" s="230">
        <v>7.7276041911301796</v>
      </c>
      <c r="I30" s="230">
        <v>5.4053930621391473</v>
      </c>
      <c r="J30" s="230">
        <v>7.9735075846170673</v>
      </c>
      <c r="K30" s="230">
        <v>5.4268917730439261</v>
      </c>
      <c r="L30" s="230">
        <v>8.0360076658433535</v>
      </c>
      <c r="M30" s="230">
        <v>4.5262860943456609</v>
      </c>
      <c r="N30" s="230">
        <v>4.5719534549477299</v>
      </c>
      <c r="O30" s="230">
        <v>4.7518584591409176</v>
      </c>
      <c r="P30" s="230">
        <v>4.6756204554367606</v>
      </c>
      <c r="Q30" s="230">
        <v>4.7249828716286721</v>
      </c>
      <c r="R30" s="230">
        <v>4.7287443055428344</v>
      </c>
      <c r="S30" s="230">
        <v>5.8825330594321779</v>
      </c>
      <c r="T30" s="230">
        <v>5.3143342021162763</v>
      </c>
      <c r="U30" s="230">
        <v>5.5605950652474938</v>
      </c>
      <c r="V30" s="230">
        <v>6.9838396493957324</v>
      </c>
      <c r="W30" s="230">
        <v>6.4229745946306602</v>
      </c>
      <c r="X30" s="230">
        <v>6.9814735559398624</v>
      </c>
      <c r="Y30" s="230">
        <v>9.9090131393442284</v>
      </c>
      <c r="DA30" s="71" t="s">
        <v>3209</v>
      </c>
    </row>
    <row r="31" spans="1:105" ht="12" customHeight="1" x14ac:dyDescent="0.25">
      <c r="A31" s="59" t="s">
        <v>159</v>
      </c>
      <c r="B31" s="230">
        <v>17.084011138085991</v>
      </c>
      <c r="C31" s="230">
        <v>15.698667229626031</v>
      </c>
      <c r="D31" s="230">
        <v>13.86999015509145</v>
      </c>
      <c r="E31" s="230">
        <v>15.426090312246201</v>
      </c>
      <c r="F31" s="230">
        <v>14.27840244389022</v>
      </c>
      <c r="G31" s="230">
        <v>23.202593408947141</v>
      </c>
      <c r="H31" s="230">
        <v>22.750801793497441</v>
      </c>
      <c r="I31" s="230">
        <v>21.766277503595919</v>
      </c>
      <c r="J31" s="230">
        <v>18.57051367861531</v>
      </c>
      <c r="K31" s="230">
        <v>6.7193282557583842</v>
      </c>
      <c r="L31" s="230">
        <v>7.8752802134230588</v>
      </c>
      <c r="M31" s="230">
        <v>13.61172960091678</v>
      </c>
      <c r="N31" s="230">
        <v>15.38201463898727</v>
      </c>
      <c r="O31" s="230">
        <v>16.452226600328871</v>
      </c>
      <c r="P31" s="230">
        <v>16.928984158336711</v>
      </c>
      <c r="Q31" s="230">
        <v>12.00800151742261</v>
      </c>
      <c r="R31" s="230">
        <v>10.47850406166229</v>
      </c>
      <c r="S31" s="230">
        <v>11.82304792662846</v>
      </c>
      <c r="T31" s="230">
        <v>12.1875443280467</v>
      </c>
      <c r="U31" s="230">
        <v>14.1271751017821</v>
      </c>
      <c r="V31" s="230">
        <v>10.820279931909459</v>
      </c>
      <c r="W31" s="230">
        <v>9.656847961940727</v>
      </c>
      <c r="X31" s="230">
        <v>14.81658941372786</v>
      </c>
      <c r="Y31" s="230">
        <v>13.89466157927547</v>
      </c>
      <c r="DA31" s="71" t="s">
        <v>3210</v>
      </c>
    </row>
    <row r="32" spans="1:105" ht="12" customHeight="1" x14ac:dyDescent="0.25">
      <c r="A32" s="59" t="s">
        <v>32</v>
      </c>
      <c r="B32" s="230">
        <v>7.9772643537655084</v>
      </c>
      <c r="C32" s="230">
        <v>10.92434782881389</v>
      </c>
      <c r="D32" s="230">
        <v>10.95073515577829</v>
      </c>
      <c r="E32" s="230">
        <v>8.38984224670053</v>
      </c>
      <c r="F32" s="230">
        <v>8.3631325989972058</v>
      </c>
      <c r="G32" s="230">
        <v>8.5679809823444781</v>
      </c>
      <c r="H32" s="230">
        <v>5.7046978582798769</v>
      </c>
      <c r="I32" s="230">
        <v>5.7220479366907773</v>
      </c>
      <c r="J32" s="230">
        <v>8.4404621719106423</v>
      </c>
      <c r="K32" s="230">
        <v>2.8724030348591478</v>
      </c>
      <c r="L32" s="230">
        <v>5.6299708434155216</v>
      </c>
      <c r="M32" s="230">
        <v>5.6486973218728531</v>
      </c>
      <c r="N32" s="230">
        <v>2.831477828020069</v>
      </c>
      <c r="O32" s="230">
        <v>2.8242225035041382</v>
      </c>
      <c r="P32" s="230">
        <v>2.725084171161356</v>
      </c>
      <c r="Q32" s="230">
        <v>2.675123680583873</v>
      </c>
      <c r="R32" s="230">
        <v>2.7121492973084642</v>
      </c>
      <c r="S32" s="230">
        <v>2.185841503519756</v>
      </c>
      <c r="T32" s="230">
        <v>0.54689276238957385</v>
      </c>
      <c r="U32" s="230">
        <v>0.54351980890415608</v>
      </c>
      <c r="V32" s="230">
        <v>0.82231114697288898</v>
      </c>
      <c r="W32" s="230">
        <v>0.54678786507092347</v>
      </c>
      <c r="X32" s="230">
        <v>0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16.34005525611002</v>
      </c>
      <c r="C33" s="230">
        <v>18.225846664880969</v>
      </c>
      <c r="D33" s="230">
        <v>25.590491720221859</v>
      </c>
      <c r="E33" s="230">
        <v>27.14339015486815</v>
      </c>
      <c r="F33" s="230">
        <v>29.211087502724389</v>
      </c>
      <c r="G33" s="230">
        <v>33.122658774534607</v>
      </c>
      <c r="H33" s="230">
        <v>35.637135340692843</v>
      </c>
      <c r="I33" s="230">
        <v>40.241657141757493</v>
      </c>
      <c r="J33" s="230">
        <v>40.93554219168194</v>
      </c>
      <c r="K33" s="230">
        <v>27.656295456218199</v>
      </c>
      <c r="L33" s="230">
        <v>32.723029128223907</v>
      </c>
      <c r="M33" s="230">
        <v>39.522675131852353</v>
      </c>
      <c r="N33" s="230">
        <v>40.025568972661937</v>
      </c>
      <c r="O33" s="230">
        <v>33.719910722609072</v>
      </c>
      <c r="P33" s="230">
        <v>31.864508320601932</v>
      </c>
      <c r="Q33" s="230">
        <v>32.670437282113149</v>
      </c>
      <c r="R33" s="230">
        <v>33.270809876989773</v>
      </c>
      <c r="S33" s="230">
        <v>39.009709444479697</v>
      </c>
      <c r="T33" s="230">
        <v>39.221840490875977</v>
      </c>
      <c r="U33" s="230">
        <v>38.928381742752407</v>
      </c>
      <c r="V33" s="230">
        <v>46.509757947811707</v>
      </c>
      <c r="W33" s="230">
        <v>52.504000435334802</v>
      </c>
      <c r="X33" s="230">
        <v>48.201564161963127</v>
      </c>
      <c r="Y33" s="230">
        <v>44.187716906006933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0.26252028976067254</v>
      </c>
      <c r="C35" s="261">
        <f t="shared" si="1"/>
        <v>0.60004184771676605</v>
      </c>
      <c r="D35" s="261">
        <f t="shared" si="1"/>
        <v>1.0509062522179713</v>
      </c>
      <c r="E35" s="261">
        <f t="shared" si="1"/>
        <v>1.177247547175714</v>
      </c>
      <c r="F35" s="261">
        <f t="shared" si="1"/>
        <v>1.3130746059619798</v>
      </c>
      <c r="G35" s="261">
        <f t="shared" si="1"/>
        <v>2.5812184682060266</v>
      </c>
      <c r="H35" s="261">
        <f t="shared" si="1"/>
        <v>2.1645053221731616</v>
      </c>
      <c r="I35" s="261">
        <f t="shared" si="1"/>
        <v>2.4898357568397587</v>
      </c>
      <c r="J35" s="261">
        <f t="shared" si="1"/>
        <v>1.5713453031360876</v>
      </c>
      <c r="K35" s="261">
        <f t="shared" si="1"/>
        <v>0.8258874415421692</v>
      </c>
      <c r="L35" s="261">
        <f t="shared" si="1"/>
        <v>1.3235608905584304</v>
      </c>
      <c r="M35" s="261">
        <f t="shared" si="1"/>
        <v>4.2805821049683965</v>
      </c>
      <c r="N35" s="261">
        <f t="shared" si="1"/>
        <v>4.073960010105643</v>
      </c>
      <c r="O35" s="261">
        <f t="shared" si="1"/>
        <v>2.7896700134076147</v>
      </c>
      <c r="P35" s="261">
        <f t="shared" si="1"/>
        <v>3.2623663728581289</v>
      </c>
      <c r="Q35" s="261">
        <f t="shared" si="1"/>
        <v>2.6130956139858368</v>
      </c>
      <c r="R35" s="261">
        <f t="shared" si="1"/>
        <v>2.2211220694719205</v>
      </c>
      <c r="S35" s="261">
        <f t="shared" si="1"/>
        <v>2.5608104761871737</v>
      </c>
      <c r="T35" s="261">
        <f t="shared" si="1"/>
        <v>2.7421657062076541</v>
      </c>
      <c r="U35" s="261">
        <f t="shared" si="1"/>
        <v>2.8052974448648427</v>
      </c>
      <c r="V35" s="261">
        <f t="shared" si="1"/>
        <v>2.9904237992412375</v>
      </c>
      <c r="W35" s="261">
        <f t="shared" si="1"/>
        <v>4.1678532955097722</v>
      </c>
      <c r="X35" s="261">
        <f t="shared" si="1"/>
        <v>3.5726052855047858</v>
      </c>
      <c r="Y35" s="261">
        <f t="shared" si="1"/>
        <v>3.339235527748019</v>
      </c>
      <c r="DA35" s="70"/>
    </row>
    <row r="36" spans="1:105" ht="12" customHeight="1" x14ac:dyDescent="0.25">
      <c r="A36" s="60" t="s">
        <v>3080</v>
      </c>
      <c r="B36" s="262">
        <v>0.25907549624404702</v>
      </c>
      <c r="C36" s="262">
        <v>0.5754572159764243</v>
      </c>
      <c r="D36" s="262">
        <v>0.96996035219917554</v>
      </c>
      <c r="E36" s="262">
        <v>1.118423293070929</v>
      </c>
      <c r="F36" s="262">
        <v>1.254857036979637</v>
      </c>
      <c r="G36" s="262">
        <v>2.2291905747026841</v>
      </c>
      <c r="H36" s="262">
        <v>1.925136140972304</v>
      </c>
      <c r="I36" s="262">
        <v>2.122469158080647</v>
      </c>
      <c r="J36" s="262">
        <v>1.3867681235396729</v>
      </c>
      <c r="K36" s="262">
        <v>0.77553239627099879</v>
      </c>
      <c r="L36" s="262">
        <v>1.161439634642025</v>
      </c>
      <c r="M36" s="262">
        <v>2.9001344683944632</v>
      </c>
      <c r="N36" s="262">
        <v>2.8230671354223231</v>
      </c>
      <c r="O36" s="262">
        <v>2.160969706361183</v>
      </c>
      <c r="P36" s="262">
        <v>2.525625568489672</v>
      </c>
      <c r="Q36" s="262">
        <v>2.2092359040685938</v>
      </c>
      <c r="R36" s="262">
        <v>1.8591646843185401</v>
      </c>
      <c r="S36" s="262">
        <v>2.0352069769353118</v>
      </c>
      <c r="T36" s="262">
        <v>2.0223656626534869</v>
      </c>
      <c r="U36" s="262">
        <v>2.2044292832528289</v>
      </c>
      <c r="V36" s="262">
        <v>2.2666349702589561</v>
      </c>
      <c r="W36" s="262">
        <v>2.9146967886007129</v>
      </c>
      <c r="X36" s="262">
        <v>2.6767703309098438</v>
      </c>
      <c r="Y36" s="262">
        <v>2.5195406600639001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0.26459476432669982</v>
      </c>
      <c r="F37" s="230">
        <v>0.43515681498967762</v>
      </c>
      <c r="G37" s="230">
        <v>0.39985481342866952</v>
      </c>
      <c r="H37" s="230">
        <v>0.40986611471707779</v>
      </c>
      <c r="I37" s="230">
        <v>0.153834299409631</v>
      </c>
      <c r="J37" s="230">
        <v>0.1583910717953412</v>
      </c>
      <c r="K37" s="230">
        <v>0</v>
      </c>
      <c r="L37" s="230">
        <v>0.15763347905541811</v>
      </c>
      <c r="M37" s="230">
        <v>0.1263070673608836</v>
      </c>
      <c r="N37" s="230">
        <v>0.1288103293877485</v>
      </c>
      <c r="O37" s="230">
        <v>0.14181006405893981</v>
      </c>
      <c r="P37" s="230">
        <v>0.38525726342071542</v>
      </c>
      <c r="Q37" s="230">
        <v>0.26302081908351838</v>
      </c>
      <c r="R37" s="230">
        <v>0.1514797756118563</v>
      </c>
      <c r="S37" s="230">
        <v>0.12434947959709131</v>
      </c>
      <c r="T37" s="230">
        <v>0.14050433523435721</v>
      </c>
      <c r="U37" s="230">
        <v>0.135403695603451</v>
      </c>
      <c r="V37" s="230">
        <v>4.8597486622154462E-2</v>
      </c>
      <c r="W37" s="230">
        <v>4.5163596182649833E-2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0.35763107274654832</v>
      </c>
      <c r="G38" s="230">
        <v>0.32861833009040198</v>
      </c>
      <c r="H38" s="230">
        <v>0.33684605925844308</v>
      </c>
      <c r="I38" s="230">
        <v>0</v>
      </c>
      <c r="J38" s="230">
        <v>0</v>
      </c>
      <c r="K38" s="230">
        <v>0</v>
      </c>
      <c r="L38" s="230">
        <v>0</v>
      </c>
      <c r="M38" s="230">
        <v>0.26662259638609859</v>
      </c>
      <c r="N38" s="230">
        <v>0.27190675217391752</v>
      </c>
      <c r="O38" s="230">
        <v>0.29934799582547261</v>
      </c>
      <c r="P38" s="230">
        <v>0.29919481577780871</v>
      </c>
      <c r="Q38" s="230">
        <v>0.31782291693743292</v>
      </c>
      <c r="R38" s="230">
        <v>0.31514723058462052</v>
      </c>
      <c r="S38" s="230">
        <v>0.36795509929624992</v>
      </c>
      <c r="T38" s="230">
        <v>0.36072737555400519</v>
      </c>
      <c r="U38" s="230">
        <v>0.3636081484993855</v>
      </c>
      <c r="V38" s="230">
        <v>0.38192794152634668</v>
      </c>
      <c r="W38" s="230">
        <v>0.40955058221017382</v>
      </c>
      <c r="X38" s="230">
        <v>0.37773169610031532</v>
      </c>
      <c r="Y38" s="230">
        <v>0.3545549003022227</v>
      </c>
      <c r="DA38" s="71" t="s">
        <v>3216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0.70381511311737899</v>
      </c>
      <c r="H39" s="230">
        <v>0.72421636016236313</v>
      </c>
      <c r="I39" s="230">
        <v>1.0542683777954709</v>
      </c>
      <c r="J39" s="230">
        <v>0.36304201809065378</v>
      </c>
      <c r="K39" s="230">
        <v>0</v>
      </c>
      <c r="L39" s="230">
        <v>0</v>
      </c>
      <c r="M39" s="230">
        <v>0.28646420187308852</v>
      </c>
      <c r="N39" s="230">
        <v>0.29285061790299149</v>
      </c>
      <c r="O39" s="230">
        <v>0.64889618774943969</v>
      </c>
      <c r="P39" s="230">
        <v>0.64829441997175163</v>
      </c>
      <c r="Q39" s="230">
        <v>0.34853323637416173</v>
      </c>
      <c r="R39" s="230">
        <v>0.34588950063784979</v>
      </c>
      <c r="S39" s="230">
        <v>0.33608103039620768</v>
      </c>
      <c r="T39" s="230">
        <v>0.33001052309255668</v>
      </c>
      <c r="U39" s="230">
        <v>0.43229993143074169</v>
      </c>
      <c r="V39" s="230">
        <v>0.4836537342015203</v>
      </c>
      <c r="W39" s="230">
        <v>0.38892203453959118</v>
      </c>
      <c r="X39" s="230">
        <v>0.28634751125737862</v>
      </c>
      <c r="Y39" s="230">
        <v>0.3239521272072215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0.25907549624404702</v>
      </c>
      <c r="C41" s="230">
        <v>0.5754572159764243</v>
      </c>
      <c r="D41" s="230">
        <v>0.96996035219917554</v>
      </c>
      <c r="E41" s="230">
        <v>0.85382852874422932</v>
      </c>
      <c r="F41" s="230">
        <v>0.46206914924341069</v>
      </c>
      <c r="G41" s="230">
        <v>0.79690231806623368</v>
      </c>
      <c r="H41" s="230">
        <v>0.45420760683442019</v>
      </c>
      <c r="I41" s="230">
        <v>0.91436648087554451</v>
      </c>
      <c r="J41" s="230">
        <v>0.86533503365367792</v>
      </c>
      <c r="K41" s="230">
        <v>0.77553239627099879</v>
      </c>
      <c r="L41" s="230">
        <v>1.0038061555866069</v>
      </c>
      <c r="M41" s="230">
        <v>2.2207406027743928</v>
      </c>
      <c r="N41" s="230">
        <v>2.129499435957666</v>
      </c>
      <c r="O41" s="230">
        <v>1.0709154587273311</v>
      </c>
      <c r="P41" s="230">
        <v>1.1928790693193969</v>
      </c>
      <c r="Q41" s="230">
        <v>1.279858931673481</v>
      </c>
      <c r="R41" s="230">
        <v>1.046648177484214</v>
      </c>
      <c r="S41" s="230">
        <v>1.2068213676457631</v>
      </c>
      <c r="T41" s="230">
        <v>1.191123428772568</v>
      </c>
      <c r="U41" s="230">
        <v>1.2731175077192509</v>
      </c>
      <c r="V41" s="230">
        <v>1.3524558079089339</v>
      </c>
      <c r="W41" s="230">
        <v>2.071060575668298</v>
      </c>
      <c r="X41" s="230">
        <v>2.0126911235521501</v>
      </c>
      <c r="Y41" s="230">
        <v>1.8410336325544561</v>
      </c>
      <c r="DA41" s="71" t="s">
        <v>3219</v>
      </c>
    </row>
    <row r="42" spans="1:105" ht="12" customHeight="1" x14ac:dyDescent="0.25">
      <c r="A42" s="60" t="s">
        <v>3087</v>
      </c>
      <c r="B42" s="262">
        <v>3.444793516625536E-3</v>
      </c>
      <c r="C42" s="262">
        <v>2.4584631740341732E-2</v>
      </c>
      <c r="D42" s="262">
        <v>8.0945900018795827E-2</v>
      </c>
      <c r="E42" s="262">
        <v>5.8824254104784937E-2</v>
      </c>
      <c r="F42" s="262">
        <v>5.8217568982342663E-2</v>
      </c>
      <c r="G42" s="262">
        <v>0.35202789350334268</v>
      </c>
      <c r="H42" s="262">
        <v>0.23936918120085751</v>
      </c>
      <c r="I42" s="262">
        <v>0.36736659875911171</v>
      </c>
      <c r="J42" s="262">
        <v>0.1845771795964147</v>
      </c>
      <c r="K42" s="262">
        <v>5.0355045271170441E-2</v>
      </c>
      <c r="L42" s="262">
        <v>0.16212125591640539</v>
      </c>
      <c r="M42" s="262">
        <v>1.3804476365739331</v>
      </c>
      <c r="N42" s="262">
        <v>1.2508928746833201</v>
      </c>
      <c r="O42" s="262">
        <v>0.62870030704643143</v>
      </c>
      <c r="P42" s="262">
        <v>0.73674080436845701</v>
      </c>
      <c r="Q42" s="262">
        <v>0.40385970991724301</v>
      </c>
      <c r="R42" s="262">
        <v>0.3619573851533805</v>
      </c>
      <c r="S42" s="262">
        <v>0.52560349925186201</v>
      </c>
      <c r="T42" s="262">
        <v>0.71980004355416738</v>
      </c>
      <c r="U42" s="262">
        <v>0.60086816161201373</v>
      </c>
      <c r="V42" s="262">
        <v>0.72378882898228114</v>
      </c>
      <c r="W42" s="262">
        <v>1.2531565069090591</v>
      </c>
      <c r="X42" s="262">
        <v>0.895834954594942</v>
      </c>
      <c r="Y42" s="262">
        <v>0.8196948676841187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1.3916546398826109E-2</v>
      </c>
      <c r="F43" s="229">
        <v>2.018857220243583E-2</v>
      </c>
      <c r="G43" s="229">
        <v>6.3144017059752894E-2</v>
      </c>
      <c r="H43" s="229">
        <v>5.0962274404267767E-2</v>
      </c>
      <c r="I43" s="229">
        <v>2.6626339012488811E-2</v>
      </c>
      <c r="J43" s="229">
        <v>2.1081662326225891E-2</v>
      </c>
      <c r="K43" s="229">
        <v>0</v>
      </c>
      <c r="L43" s="229">
        <v>2.200350051495658E-2</v>
      </c>
      <c r="M43" s="229">
        <v>6.0121451098591142E-2</v>
      </c>
      <c r="N43" s="229">
        <v>5.7075484034722332E-2</v>
      </c>
      <c r="O43" s="229">
        <v>4.1257418164485873E-2</v>
      </c>
      <c r="P43" s="229">
        <v>0.11238195783356041</v>
      </c>
      <c r="Q43" s="229">
        <v>4.8081561367729453E-2</v>
      </c>
      <c r="R43" s="229">
        <v>2.9491321530876361E-2</v>
      </c>
      <c r="S43" s="229">
        <v>2.9243666855307791E-2</v>
      </c>
      <c r="T43" s="229">
        <v>3.6953233911940067E-2</v>
      </c>
      <c r="U43" s="229">
        <v>3.4024257969336377E-2</v>
      </c>
      <c r="V43" s="229">
        <v>1.451273564802979E-2</v>
      </c>
      <c r="W43" s="229">
        <v>1.8691090558124859E-2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1.659185949816628E-2</v>
      </c>
      <c r="G45" s="229">
        <v>5.1894539579120297E-2</v>
      </c>
      <c r="H45" s="229">
        <v>4.1883045920433452E-2</v>
      </c>
      <c r="I45" s="229">
        <v>0</v>
      </c>
      <c r="J45" s="229">
        <v>0</v>
      </c>
      <c r="K45" s="229">
        <v>0</v>
      </c>
      <c r="L45" s="229">
        <v>0</v>
      </c>
      <c r="M45" s="229">
        <v>0.12691085087587531</v>
      </c>
      <c r="N45" s="229">
        <v>0.1204810946948149</v>
      </c>
      <c r="O45" s="229">
        <v>8.70906132257242E-2</v>
      </c>
      <c r="P45" s="229">
        <v>8.7277002572804949E-2</v>
      </c>
      <c r="Q45" s="229">
        <v>5.809966731167987E-2</v>
      </c>
      <c r="R45" s="229">
        <v>6.1355440151634508E-2</v>
      </c>
      <c r="S45" s="229">
        <v>8.6533183543640063E-2</v>
      </c>
      <c r="T45" s="229">
        <v>9.4872824137798226E-2</v>
      </c>
      <c r="U45" s="229">
        <v>9.1367502114030594E-2</v>
      </c>
      <c r="V45" s="229">
        <v>0.1140556773041264</v>
      </c>
      <c r="W45" s="229">
        <v>0.16949374423739691</v>
      </c>
      <c r="X45" s="229">
        <v>0.11979173071006061</v>
      </c>
      <c r="Y45" s="229">
        <v>0.1021384611560414</v>
      </c>
      <c r="DA45" s="73" t="s">
        <v>3223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0.11114462554174979</v>
      </c>
      <c r="H46" s="229">
        <v>9.0048217087013882E-2</v>
      </c>
      <c r="I46" s="229">
        <v>0.18247755763869261</v>
      </c>
      <c r="J46" s="229">
        <v>4.8320458652543023E-2</v>
      </c>
      <c r="K46" s="229">
        <v>0</v>
      </c>
      <c r="L46" s="229">
        <v>0</v>
      </c>
      <c r="M46" s="229">
        <v>0.13635534308782121</v>
      </c>
      <c r="N46" s="229">
        <v>0.12976126096507379</v>
      </c>
      <c r="O46" s="229">
        <v>0.188786187644569</v>
      </c>
      <c r="P46" s="229">
        <v>0.1891115446392915</v>
      </c>
      <c r="Q46" s="229">
        <v>6.37136719891985E-2</v>
      </c>
      <c r="R46" s="229">
        <v>6.7340596698551525E-2</v>
      </c>
      <c r="S46" s="229">
        <v>7.9037256296850378E-2</v>
      </c>
      <c r="T46" s="229">
        <v>8.6794162136706404E-2</v>
      </c>
      <c r="U46" s="229">
        <v>0.1086283821248311</v>
      </c>
      <c r="V46" s="229">
        <v>0.14443419356690079</v>
      </c>
      <c r="W46" s="229">
        <v>0.16095655753875249</v>
      </c>
      <c r="X46" s="229">
        <v>9.0810658232213209E-2</v>
      </c>
      <c r="Y46" s="229">
        <v>9.3322562268826556E-2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4.6977332033977387E-2</v>
      </c>
      <c r="T48" s="229">
        <v>0.18790932813348221</v>
      </c>
      <c r="U48" s="229">
        <v>4.6938889044641191E-2</v>
      </c>
      <c r="V48" s="229">
        <v>4.690044605607456E-2</v>
      </c>
      <c r="W48" s="229">
        <v>4.6900446056659897E-2</v>
      </c>
      <c r="X48" s="229">
        <v>4.6938889045084753E-2</v>
      </c>
      <c r="Y48" s="229">
        <v>9.3877778089121955E-2</v>
      </c>
      <c r="DA48" s="73" t="s">
        <v>3226</v>
      </c>
    </row>
    <row r="49" spans="1:105" ht="12" customHeight="1" x14ac:dyDescent="0.25">
      <c r="A49" s="64" t="s">
        <v>35</v>
      </c>
      <c r="B49" s="229">
        <v>3.444793516625536E-3</v>
      </c>
      <c r="C49" s="229">
        <v>2.4584631740341732E-2</v>
      </c>
      <c r="D49" s="229">
        <v>8.0945900018795827E-2</v>
      </c>
      <c r="E49" s="229">
        <v>4.4907707705958831E-2</v>
      </c>
      <c r="F49" s="229">
        <v>2.1437137281740539E-2</v>
      </c>
      <c r="G49" s="229">
        <v>0.12584471132271971</v>
      </c>
      <c r="H49" s="229">
        <v>5.6475643789142438E-2</v>
      </c>
      <c r="I49" s="229">
        <v>0.15826270210793039</v>
      </c>
      <c r="J49" s="229">
        <v>0.11517505861764581</v>
      </c>
      <c r="K49" s="229">
        <v>5.0355045271170441E-2</v>
      </c>
      <c r="L49" s="229">
        <v>0.14011775540144891</v>
      </c>
      <c r="M49" s="229">
        <v>1.057059991511645</v>
      </c>
      <c r="N49" s="229">
        <v>0.94357503498870887</v>
      </c>
      <c r="O49" s="229">
        <v>0.31156608801165231</v>
      </c>
      <c r="P49" s="229">
        <v>0.34797029932280021</v>
      </c>
      <c r="Q49" s="229">
        <v>0.23396480924863511</v>
      </c>
      <c r="R49" s="229">
        <v>0.20377002677231809</v>
      </c>
      <c r="S49" s="229">
        <v>0.28381206052208641</v>
      </c>
      <c r="T49" s="229">
        <v>0.31327049523424039</v>
      </c>
      <c r="U49" s="229">
        <v>0.31990913035917451</v>
      </c>
      <c r="V49" s="229">
        <v>0.40388577640714951</v>
      </c>
      <c r="W49" s="229">
        <v>0.8571146685181249</v>
      </c>
      <c r="X49" s="229">
        <v>0.6382936766075834</v>
      </c>
      <c r="Y49" s="229">
        <v>0.53035606617012887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0.10076259468526592</v>
      </c>
      <c r="C54" s="261">
        <f t="shared" si="2"/>
        <v>0.22508734056066049</v>
      </c>
      <c r="D54" s="261">
        <f t="shared" si="2"/>
        <v>0.38236769650501273</v>
      </c>
      <c r="E54" s="261">
        <f t="shared" si="2"/>
        <v>0.39387004991280139</v>
      </c>
      <c r="F54" s="261">
        <f t="shared" si="2"/>
        <v>0.3918939994493707</v>
      </c>
      <c r="G54" s="261">
        <f t="shared" si="2"/>
        <v>0.72429473781773557</v>
      </c>
      <c r="H54" s="261">
        <f t="shared" si="2"/>
        <v>0.58579062170909724</v>
      </c>
      <c r="I54" s="261">
        <f t="shared" si="2"/>
        <v>0.71085610892320317</v>
      </c>
      <c r="J54" s="261">
        <f t="shared" si="2"/>
        <v>0.48509241632474953</v>
      </c>
      <c r="K54" s="261">
        <f t="shared" si="2"/>
        <v>0.30464155211612592</v>
      </c>
      <c r="L54" s="261">
        <f t="shared" si="2"/>
        <v>0.43367892871475566</v>
      </c>
      <c r="M54" s="261">
        <f t="shared" si="2"/>
        <v>1.162830037613575</v>
      </c>
      <c r="N54" s="261">
        <f t="shared" si="2"/>
        <v>1.1218036536410523</v>
      </c>
      <c r="O54" s="261">
        <f t="shared" si="2"/>
        <v>0.77223658311913812</v>
      </c>
      <c r="P54" s="261">
        <f t="shared" si="2"/>
        <v>0.88248684617073003</v>
      </c>
      <c r="Q54" s="261">
        <f t="shared" si="2"/>
        <v>0.78807976148838277</v>
      </c>
      <c r="R54" s="261">
        <f t="shared" si="2"/>
        <v>0.66611457961865139</v>
      </c>
      <c r="S54" s="261">
        <f t="shared" si="2"/>
        <v>0.75260083089248819</v>
      </c>
      <c r="T54" s="261">
        <f t="shared" si="2"/>
        <v>0.75878831032026017</v>
      </c>
      <c r="U54" s="261">
        <f t="shared" si="2"/>
        <v>0.81204553088511222</v>
      </c>
      <c r="V54" s="261">
        <f t="shared" si="2"/>
        <v>0.85462680213419628</v>
      </c>
      <c r="W54" s="261">
        <f t="shared" si="2"/>
        <v>1.1570710713067487</v>
      </c>
      <c r="X54" s="261">
        <f t="shared" si="2"/>
        <v>1.0572740686096556</v>
      </c>
      <c r="Y54" s="261">
        <f t="shared" si="2"/>
        <v>0.98668118337571709</v>
      </c>
      <c r="DA54" s="70"/>
    </row>
    <row r="55" spans="1:105" ht="12" customHeight="1" x14ac:dyDescent="0.25">
      <c r="A55" s="60" t="s">
        <v>3102</v>
      </c>
      <c r="B55" s="262">
        <v>0.10050342526708721</v>
      </c>
      <c r="C55" s="262">
        <v>0.22323771309430249</v>
      </c>
      <c r="D55" s="262">
        <v>0.37627772283588701</v>
      </c>
      <c r="E55" s="262">
        <v>0.3894444007011561</v>
      </c>
      <c r="F55" s="262">
        <v>0.38751399425947658</v>
      </c>
      <c r="G55" s="262">
        <v>0.69780988062626148</v>
      </c>
      <c r="H55" s="262">
        <v>0.56778165509837442</v>
      </c>
      <c r="I55" s="262">
        <v>0.68321724255888128</v>
      </c>
      <c r="J55" s="262">
        <v>0.47120573196639859</v>
      </c>
      <c r="K55" s="262">
        <v>0.3008530847603012</v>
      </c>
      <c r="L55" s="262">
        <v>0.42148171823828628</v>
      </c>
      <c r="M55" s="262">
        <v>1.058971908216163</v>
      </c>
      <c r="N55" s="262">
        <v>1.0276925909689529</v>
      </c>
      <c r="O55" s="262">
        <v>0.72493624653884237</v>
      </c>
      <c r="P55" s="262">
        <v>0.82705807092043859</v>
      </c>
      <c r="Q55" s="262">
        <v>0.75769533190213256</v>
      </c>
      <c r="R55" s="262">
        <v>0.63888267603344406</v>
      </c>
      <c r="S55" s="262">
        <v>0.71305699395817879</v>
      </c>
      <c r="T55" s="262">
        <v>0.70463407506853593</v>
      </c>
      <c r="U55" s="262">
        <v>0.7668391488202585</v>
      </c>
      <c r="V55" s="262">
        <v>0.80017247017314697</v>
      </c>
      <c r="W55" s="262">
        <v>1.062789704015785</v>
      </c>
      <c r="X55" s="262">
        <v>0.98987582751160341</v>
      </c>
      <c r="Y55" s="262">
        <v>0.92501135007032886</v>
      </c>
      <c r="DA55" s="72" t="s">
        <v>3232</v>
      </c>
    </row>
    <row r="56" spans="1:105" ht="12" customHeight="1" x14ac:dyDescent="0.25">
      <c r="A56" s="60" t="s">
        <v>3104</v>
      </c>
      <c r="B56" s="262">
        <v>2.591694181787237E-4</v>
      </c>
      <c r="C56" s="262">
        <v>1.8496274663579971E-3</v>
      </c>
      <c r="D56" s="262">
        <v>6.0899736691257082E-3</v>
      </c>
      <c r="E56" s="262">
        <v>4.4256492116452606E-3</v>
      </c>
      <c r="F56" s="262">
        <v>4.3800051898941171E-3</v>
      </c>
      <c r="G56" s="262">
        <v>2.6484857191474049E-2</v>
      </c>
      <c r="H56" s="262">
        <v>1.8008966610722821E-2</v>
      </c>
      <c r="I56" s="262">
        <v>2.763886636432188E-2</v>
      </c>
      <c r="J56" s="262">
        <v>1.3886684358350949E-2</v>
      </c>
      <c r="K56" s="262">
        <v>3.7884673558247341E-3</v>
      </c>
      <c r="L56" s="262">
        <v>1.219721047646938E-2</v>
      </c>
      <c r="M56" s="262">
        <v>0.1038581293974119</v>
      </c>
      <c r="N56" s="262">
        <v>9.4111062672099274E-2</v>
      </c>
      <c r="O56" s="262">
        <v>4.7300336580295768E-2</v>
      </c>
      <c r="P56" s="262">
        <v>5.542877525029144E-2</v>
      </c>
      <c r="Q56" s="262">
        <v>3.0384429586250251E-2</v>
      </c>
      <c r="R56" s="262">
        <v>2.7231903585207311E-2</v>
      </c>
      <c r="S56" s="262">
        <v>3.9543836934309358E-2</v>
      </c>
      <c r="T56" s="262">
        <v>5.4154235251724192E-2</v>
      </c>
      <c r="U56" s="262">
        <v>4.5206382064853667E-2</v>
      </c>
      <c r="V56" s="262">
        <v>5.4454331961049367E-2</v>
      </c>
      <c r="W56" s="262">
        <v>9.4281367290963716E-2</v>
      </c>
      <c r="X56" s="262">
        <v>6.7398241098052064E-2</v>
      </c>
      <c r="Y56" s="262">
        <v>6.1669833305388243E-2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1.047012895209487E-3</v>
      </c>
      <c r="F57" s="229">
        <v>1.518889444697366E-3</v>
      </c>
      <c r="G57" s="229">
        <v>4.7506470515174572E-3</v>
      </c>
      <c r="H57" s="229">
        <v>3.834152306277198E-3</v>
      </c>
      <c r="I57" s="229">
        <v>2.0032355369897529E-3</v>
      </c>
      <c r="J57" s="229">
        <v>1.5860811781486571E-3</v>
      </c>
      <c r="K57" s="229">
        <v>0</v>
      </c>
      <c r="L57" s="229">
        <v>1.655435775419931E-3</v>
      </c>
      <c r="M57" s="229">
        <v>4.5232439697999614E-3</v>
      </c>
      <c r="N57" s="229">
        <v>4.2940803035527763E-3</v>
      </c>
      <c r="O57" s="229">
        <v>3.1040063822810682E-3</v>
      </c>
      <c r="P57" s="229">
        <v>8.4550689279167708E-3</v>
      </c>
      <c r="Q57" s="229">
        <v>3.617421544907544E-3</v>
      </c>
      <c r="R57" s="229">
        <v>2.2187828111004159E-3</v>
      </c>
      <c r="S57" s="229">
        <v>2.200150484411871E-3</v>
      </c>
      <c r="T57" s="229">
        <v>2.7801806077948649E-3</v>
      </c>
      <c r="U57" s="229">
        <v>2.5598187813920771E-3</v>
      </c>
      <c r="V57" s="229">
        <v>1.09186725878594E-3</v>
      </c>
      <c r="W57" s="229">
        <v>1.406226248887137E-3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1.2482903697679959E-3</v>
      </c>
      <c r="G59" s="229">
        <v>3.9042913789933751E-3</v>
      </c>
      <c r="H59" s="229">
        <v>3.1510755551423272E-3</v>
      </c>
      <c r="I59" s="229">
        <v>0</v>
      </c>
      <c r="J59" s="229">
        <v>0</v>
      </c>
      <c r="K59" s="229">
        <v>0</v>
      </c>
      <c r="L59" s="229">
        <v>0</v>
      </c>
      <c r="M59" s="229">
        <v>9.5481517900345009E-3</v>
      </c>
      <c r="N59" s="229">
        <v>9.0644083782932816E-3</v>
      </c>
      <c r="O59" s="229">
        <v>6.5522718414337926E-3</v>
      </c>
      <c r="P59" s="229">
        <v>6.5662948644116571E-3</v>
      </c>
      <c r="Q59" s="229">
        <v>4.3711348447658836E-3</v>
      </c>
      <c r="R59" s="229">
        <v>4.616083271596327E-3</v>
      </c>
      <c r="S59" s="229">
        <v>6.5103335581421983E-3</v>
      </c>
      <c r="T59" s="229">
        <v>7.1377673332512779E-3</v>
      </c>
      <c r="U59" s="229">
        <v>6.8740440461966552E-3</v>
      </c>
      <c r="V59" s="229">
        <v>8.580991395921736E-3</v>
      </c>
      <c r="W59" s="229">
        <v>1.275188044419287E-2</v>
      </c>
      <c r="X59" s="229">
        <v>9.0125440032647504E-3</v>
      </c>
      <c r="Y59" s="229">
        <v>7.6843983314890084E-3</v>
      </c>
      <c r="DA59" s="73" t="s">
        <v>3236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8.3619780971849345E-3</v>
      </c>
      <c r="H60" s="229">
        <v>6.7747874924399144E-3</v>
      </c>
      <c r="I60" s="229">
        <v>1.3728719069995669E-2</v>
      </c>
      <c r="J60" s="229">
        <v>3.6353950083417939E-3</v>
      </c>
      <c r="K60" s="229">
        <v>0</v>
      </c>
      <c r="L60" s="229">
        <v>0</v>
      </c>
      <c r="M60" s="229">
        <v>1.0258709197829809E-2</v>
      </c>
      <c r="N60" s="229">
        <v>9.7626027058362735E-3</v>
      </c>
      <c r="O60" s="229">
        <v>1.420334954065723E-2</v>
      </c>
      <c r="P60" s="229">
        <v>1.422782780985265E-2</v>
      </c>
      <c r="Q60" s="229">
        <v>4.7935051026356239E-3</v>
      </c>
      <c r="R60" s="229">
        <v>5.0663771810822468E-3</v>
      </c>
      <c r="S60" s="229">
        <v>5.9463766492928172E-3</v>
      </c>
      <c r="T60" s="229">
        <v>6.5299683112255589E-3</v>
      </c>
      <c r="U60" s="229">
        <v>8.1726682476361903E-3</v>
      </c>
      <c r="V60" s="229">
        <v>1.086652240001762E-2</v>
      </c>
      <c r="W60" s="229">
        <v>1.210958426623843E-2</v>
      </c>
      <c r="X60" s="229">
        <v>6.8321498356524067E-3</v>
      </c>
      <c r="Y60" s="229">
        <v>7.0211332114477653E-3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3.5343447298290189E-3</v>
      </c>
      <c r="T62" s="229">
        <v>1.4137378919133459E-2</v>
      </c>
      <c r="U62" s="229">
        <v>3.5314524673084259E-3</v>
      </c>
      <c r="V62" s="229">
        <v>3.528560204845735E-3</v>
      </c>
      <c r="W62" s="229">
        <v>3.528560204889774E-3</v>
      </c>
      <c r="X62" s="229">
        <v>3.5314524673417998E-3</v>
      </c>
      <c r="Y62" s="229">
        <v>7.062904934604786E-3</v>
      </c>
      <c r="DA62" s="73" t="s">
        <v>3239</v>
      </c>
    </row>
    <row r="63" spans="1:105" ht="12" customHeight="1" x14ac:dyDescent="0.25">
      <c r="A63" s="64" t="s">
        <v>35</v>
      </c>
      <c r="B63" s="229">
        <v>2.591694181787237E-4</v>
      </c>
      <c r="C63" s="229">
        <v>1.8496274663579971E-3</v>
      </c>
      <c r="D63" s="229">
        <v>6.0899736691257082E-3</v>
      </c>
      <c r="E63" s="229">
        <v>3.3786363164357729E-3</v>
      </c>
      <c r="F63" s="229">
        <v>1.6128253754287549E-3</v>
      </c>
      <c r="G63" s="229">
        <v>9.4679406637782834E-3</v>
      </c>
      <c r="H63" s="229">
        <v>4.2489512568633803E-3</v>
      </c>
      <c r="I63" s="229">
        <v>1.190691175733645E-2</v>
      </c>
      <c r="J63" s="229">
        <v>8.665208171860497E-3</v>
      </c>
      <c r="K63" s="229">
        <v>3.7884673558247341E-3</v>
      </c>
      <c r="L63" s="229">
        <v>1.054177470104945E-2</v>
      </c>
      <c r="M63" s="229">
        <v>7.9528024439747616E-2</v>
      </c>
      <c r="N63" s="229">
        <v>7.0989971284416947E-2</v>
      </c>
      <c r="O63" s="229">
        <v>2.344070881592368E-2</v>
      </c>
      <c r="P63" s="229">
        <v>2.617958364811036E-2</v>
      </c>
      <c r="Q63" s="229">
        <v>1.7602368093941199E-2</v>
      </c>
      <c r="R63" s="229">
        <v>1.5330660321428319E-2</v>
      </c>
      <c r="S63" s="229">
        <v>2.135263151263345E-2</v>
      </c>
      <c r="T63" s="229">
        <v>2.3568940080319029E-2</v>
      </c>
      <c r="U63" s="229">
        <v>2.406839852232032E-2</v>
      </c>
      <c r="V63" s="229">
        <v>3.038639070147833E-2</v>
      </c>
      <c r="W63" s="229">
        <v>6.4485116126755504E-2</v>
      </c>
      <c r="X63" s="229">
        <v>4.8022094791793098E-2</v>
      </c>
      <c r="Y63" s="229">
        <v>3.9901396827846679E-2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31.842622799056421</v>
      </c>
      <c r="C68" s="261">
        <v>30.157488452345401</v>
      </c>
      <c r="D68" s="261">
        <v>32.198248864504038</v>
      </c>
      <c r="E68" s="261">
        <v>33.501659160898953</v>
      </c>
      <c r="F68" s="261">
        <v>34.721156460560508</v>
      </c>
      <c r="G68" s="261">
        <v>39.450061335267741</v>
      </c>
      <c r="H68" s="261">
        <v>40.047571084925202</v>
      </c>
      <c r="I68" s="261">
        <v>38.043186679069187</v>
      </c>
      <c r="J68" s="261">
        <v>42.440217325886699</v>
      </c>
      <c r="K68" s="261">
        <v>21.29300179569524</v>
      </c>
      <c r="L68" s="261">
        <v>26.307051953708871</v>
      </c>
      <c r="M68" s="261">
        <v>28.3515287348967</v>
      </c>
      <c r="N68" s="261">
        <v>29.80174122597499</v>
      </c>
      <c r="O68" s="261">
        <v>28.169583069592939</v>
      </c>
      <c r="P68" s="261">
        <v>27.447369910917018</v>
      </c>
      <c r="Q68" s="261">
        <v>24.059863765747821</v>
      </c>
      <c r="R68" s="261">
        <v>22.749839799848381</v>
      </c>
      <c r="S68" s="261">
        <v>26.754998240790538</v>
      </c>
      <c r="T68" s="261">
        <v>26.902440057082899</v>
      </c>
      <c r="U68" s="261">
        <v>28.082188285121479</v>
      </c>
      <c r="V68" s="261">
        <v>25.894350289007079</v>
      </c>
      <c r="W68" s="261">
        <v>24.311741309534629</v>
      </c>
      <c r="X68" s="261">
        <v>31.657637561261659</v>
      </c>
      <c r="Y68" s="261">
        <v>29.773934708865319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1.0000000000000002</v>
      </c>
      <c r="E73" s="232">
        <f t="shared" si="3"/>
        <v>1.0000000000000002</v>
      </c>
      <c r="F73" s="232">
        <f t="shared" si="3"/>
        <v>0.99999999999999978</v>
      </c>
      <c r="G73" s="232">
        <f t="shared" si="3"/>
        <v>1.0000000000000002</v>
      </c>
      <c r="H73" s="232">
        <f t="shared" si="3"/>
        <v>0.99999999999999978</v>
      </c>
      <c r="I73" s="232">
        <f t="shared" si="3"/>
        <v>1</v>
      </c>
      <c r="J73" s="232">
        <f t="shared" si="3"/>
        <v>0.99999999999999978</v>
      </c>
      <c r="K73" s="232">
        <f t="shared" si="3"/>
        <v>1</v>
      </c>
      <c r="L73" s="232">
        <f t="shared" si="3"/>
        <v>0.99999999999999989</v>
      </c>
      <c r="M73" s="232">
        <f t="shared" si="3"/>
        <v>0.99999999999999956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1.0000000000000002</v>
      </c>
      <c r="R73" s="232">
        <f t="shared" si="3"/>
        <v>0.99999999999999989</v>
      </c>
      <c r="S73" s="232">
        <f t="shared" si="3"/>
        <v>0.99999999999999956</v>
      </c>
      <c r="T73" s="232">
        <f t="shared" si="3"/>
        <v>1</v>
      </c>
      <c r="U73" s="232">
        <f t="shared" si="3"/>
        <v>1.0000000000000002</v>
      </c>
      <c r="V73" s="232">
        <f t="shared" si="3"/>
        <v>1.0000000000000004</v>
      </c>
      <c r="W73" s="232">
        <f t="shared" si="3"/>
        <v>1.0000000000000002</v>
      </c>
      <c r="X73" s="232">
        <f t="shared" si="3"/>
        <v>0.99999999999999978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5.2665462520331326E-3</v>
      </c>
      <c r="C78" s="300">
        <f t="shared" si="8"/>
        <v>5.8390204924038281E-3</v>
      </c>
      <c r="D78" s="300">
        <f t="shared" si="8"/>
        <v>6.9614912554872687E-3</v>
      </c>
      <c r="E78" s="300">
        <f t="shared" si="8"/>
        <v>6.9324477752013931E-3</v>
      </c>
      <c r="F78" s="300">
        <f t="shared" si="8"/>
        <v>6.8119760452905733E-3</v>
      </c>
      <c r="G78" s="300">
        <f t="shared" si="8"/>
        <v>7.2040620964612884E-3</v>
      </c>
      <c r="H78" s="300">
        <f t="shared" si="8"/>
        <v>7.3188141555222321E-3</v>
      </c>
      <c r="I78" s="300">
        <f t="shared" si="8"/>
        <v>7.5634088252415329E-3</v>
      </c>
      <c r="J78" s="300">
        <f t="shared" si="8"/>
        <v>8.1055580615627624E-3</v>
      </c>
      <c r="K78" s="300">
        <f t="shared" si="8"/>
        <v>5.8037086975462537E-3</v>
      </c>
      <c r="L78" s="300">
        <f t="shared" si="8"/>
        <v>7.097439018172909E-3</v>
      </c>
      <c r="M78" s="300">
        <f t="shared" si="8"/>
        <v>8.4927524795878374E-3</v>
      </c>
      <c r="N78" s="300">
        <f t="shared" si="8"/>
        <v>8.584132486394256E-3</v>
      </c>
      <c r="O78" s="300">
        <f t="shared" si="8"/>
        <v>6.4147257217632911E-3</v>
      </c>
      <c r="P78" s="300">
        <f t="shared" si="8"/>
        <v>6.3187958728670307E-3</v>
      </c>
      <c r="Q78" s="300">
        <f t="shared" si="8"/>
        <v>3.7658548242393516E-3</v>
      </c>
      <c r="R78" s="300">
        <f t="shared" si="8"/>
        <v>3.7309326529310592E-3</v>
      </c>
      <c r="S78" s="300">
        <f t="shared" si="8"/>
        <v>5.0560817882817849E-3</v>
      </c>
      <c r="T78" s="300">
        <f t="shared" si="8"/>
        <v>4.0746855149243824E-3</v>
      </c>
      <c r="U78" s="300">
        <f t="shared" si="8"/>
        <v>4.2689915981645827E-3</v>
      </c>
      <c r="V78" s="300">
        <f t="shared" si="8"/>
        <v>4.94016233102605E-3</v>
      </c>
      <c r="W78" s="300">
        <f t="shared" si="8"/>
        <v>4.8831269353954805E-3</v>
      </c>
      <c r="X78" s="300">
        <f t="shared" si="8"/>
        <v>4.9905599476235641E-3</v>
      </c>
      <c r="Y78" s="300">
        <f t="shared" si="8"/>
        <v>5.225757645072839E-3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0.11631293580306182</v>
      </c>
      <c r="C79" s="301">
        <f t="shared" si="9"/>
        <v>8.5080443706184228E-2</v>
      </c>
      <c r="D79" s="301">
        <f t="shared" si="9"/>
        <v>8.0326650510555417E-2</v>
      </c>
      <c r="E79" s="301">
        <f t="shared" si="9"/>
        <v>7.4681557001546356E-2</v>
      </c>
      <c r="F79" s="301">
        <f t="shared" si="9"/>
        <v>7.5398850838401865E-2</v>
      </c>
      <c r="G79" s="301">
        <f t="shared" si="9"/>
        <v>0.10326798587027779</v>
      </c>
      <c r="H79" s="301">
        <f t="shared" si="9"/>
        <v>8.040362259814203E-2</v>
      </c>
      <c r="I79" s="301">
        <f t="shared" si="9"/>
        <v>8.2754055913081367E-2</v>
      </c>
      <c r="J79" s="301">
        <f t="shared" si="9"/>
        <v>8.4241357424321386E-2</v>
      </c>
      <c r="K79" s="301">
        <f t="shared" si="9"/>
        <v>8.9915121992502317E-2</v>
      </c>
      <c r="L79" s="301">
        <f t="shared" si="9"/>
        <v>9.1700314332563093E-2</v>
      </c>
      <c r="M79" s="301">
        <f t="shared" si="9"/>
        <v>0.12975710000399307</v>
      </c>
      <c r="N79" s="301">
        <f t="shared" si="9"/>
        <v>0.12225783151587202</v>
      </c>
      <c r="O79" s="301">
        <f t="shared" si="9"/>
        <v>0.10406077917794175</v>
      </c>
      <c r="P79" s="301">
        <f t="shared" si="9"/>
        <v>8.9159436174867948E-2</v>
      </c>
      <c r="Q79" s="301">
        <f t="shared" si="9"/>
        <v>8.3261697553748945E-2</v>
      </c>
      <c r="R79" s="301">
        <f t="shared" si="9"/>
        <v>8.0637045758159179E-2</v>
      </c>
      <c r="S79" s="301">
        <f t="shared" si="9"/>
        <v>9.3888647478558393E-2</v>
      </c>
      <c r="T79" s="301">
        <f t="shared" si="9"/>
        <v>0.10627089609938759</v>
      </c>
      <c r="U79" s="301">
        <f t="shared" si="9"/>
        <v>0.10298819041991171</v>
      </c>
      <c r="V79" s="301">
        <f t="shared" si="9"/>
        <v>0.10477760632497657</v>
      </c>
      <c r="W79" s="301">
        <f t="shared" si="9"/>
        <v>0.123573141093197</v>
      </c>
      <c r="X79" s="301">
        <f t="shared" si="9"/>
        <v>0.10485564675473376</v>
      </c>
      <c r="Y79" s="301">
        <f t="shared" si="9"/>
        <v>0.1022194837185859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0.53031908267442185</v>
      </c>
      <c r="C80" s="301">
        <f t="shared" si="10"/>
        <v>0.55952461696368705</v>
      </c>
      <c r="D80" s="301">
        <f t="shared" si="10"/>
        <v>0.5774042090786069</v>
      </c>
      <c r="E80" s="301">
        <f t="shared" si="10"/>
        <v>0.5807209516798868</v>
      </c>
      <c r="F80" s="301">
        <f t="shared" si="10"/>
        <v>0.5875684214700666</v>
      </c>
      <c r="G80" s="301">
        <f t="shared" si="10"/>
        <v>0.57284517982020433</v>
      </c>
      <c r="H80" s="301">
        <f t="shared" si="10"/>
        <v>0.58542745929914175</v>
      </c>
      <c r="I80" s="301">
        <f t="shared" si="10"/>
        <v>0.59024114099098623</v>
      </c>
      <c r="J80" s="301">
        <f t="shared" si="10"/>
        <v>0.58059385087176507</v>
      </c>
      <c r="K80" s="301">
        <f t="shared" si="10"/>
        <v>0.59279638192380513</v>
      </c>
      <c r="L80" s="301">
        <f t="shared" si="10"/>
        <v>0.59800272121064335</v>
      </c>
      <c r="M80" s="301">
        <f t="shared" si="10"/>
        <v>0.57099560741592459</v>
      </c>
      <c r="N80" s="301">
        <f t="shared" si="10"/>
        <v>0.56095815513771663</v>
      </c>
      <c r="O80" s="301">
        <f t="shared" si="10"/>
        <v>0.57748986781067457</v>
      </c>
      <c r="P80" s="301">
        <f t="shared" si="10"/>
        <v>0.58856876327221819</v>
      </c>
      <c r="Q80" s="301">
        <f t="shared" si="10"/>
        <v>0.60479682404116564</v>
      </c>
      <c r="R80" s="301">
        <f t="shared" si="10"/>
        <v>0.6141868738148617</v>
      </c>
      <c r="S80" s="301">
        <f t="shared" si="10"/>
        <v>0.60296919468662091</v>
      </c>
      <c r="T80" s="301">
        <f t="shared" si="10"/>
        <v>0.58813123092273245</v>
      </c>
      <c r="U80" s="301">
        <f t="shared" si="10"/>
        <v>0.58655909267398099</v>
      </c>
      <c r="V80" s="301">
        <f t="shared" si="10"/>
        <v>0.61343883848892755</v>
      </c>
      <c r="W80" s="301">
        <f t="shared" si="10"/>
        <v>0.61140292008625341</v>
      </c>
      <c r="X80" s="301">
        <f t="shared" si="10"/>
        <v>0.58684972542473401</v>
      </c>
      <c r="Y80" s="301">
        <f t="shared" si="10"/>
        <v>0.59442943714914609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0.53031908267442185</v>
      </c>
      <c r="C81" s="302">
        <f t="shared" si="11"/>
        <v>0.55952461696368705</v>
      </c>
      <c r="D81" s="302">
        <f t="shared" si="11"/>
        <v>0.5774042090786069</v>
      </c>
      <c r="E81" s="302">
        <f t="shared" si="11"/>
        <v>0.5807209516798868</v>
      </c>
      <c r="F81" s="302">
        <f t="shared" si="11"/>
        <v>0.5875684214700666</v>
      </c>
      <c r="G81" s="302">
        <f t="shared" si="11"/>
        <v>0.57284517982020433</v>
      </c>
      <c r="H81" s="302">
        <f t="shared" si="11"/>
        <v>0.58542745929914175</v>
      </c>
      <c r="I81" s="302">
        <f t="shared" si="11"/>
        <v>0.59024114099098623</v>
      </c>
      <c r="J81" s="302">
        <f t="shared" si="11"/>
        <v>0.58059385087176507</v>
      </c>
      <c r="K81" s="302">
        <f t="shared" si="11"/>
        <v>0.59279638192380513</v>
      </c>
      <c r="L81" s="302">
        <f t="shared" si="11"/>
        <v>0.59800272121064335</v>
      </c>
      <c r="M81" s="302">
        <f t="shared" si="11"/>
        <v>0.57099560741592459</v>
      </c>
      <c r="N81" s="302">
        <f t="shared" si="11"/>
        <v>0.56095815513771663</v>
      </c>
      <c r="O81" s="302">
        <f t="shared" si="11"/>
        <v>0.57748986781067457</v>
      </c>
      <c r="P81" s="302">
        <f t="shared" si="11"/>
        <v>0.58856876327221819</v>
      </c>
      <c r="Q81" s="302">
        <f t="shared" si="11"/>
        <v>0.60479682404116564</v>
      </c>
      <c r="R81" s="302">
        <f t="shared" si="11"/>
        <v>0.6141868738148617</v>
      </c>
      <c r="S81" s="302">
        <f t="shared" si="11"/>
        <v>0.60296919468662091</v>
      </c>
      <c r="T81" s="302">
        <f t="shared" si="11"/>
        <v>0.58813123092273245</v>
      </c>
      <c r="U81" s="302">
        <f t="shared" si="11"/>
        <v>0.58655909267398099</v>
      </c>
      <c r="V81" s="302">
        <f t="shared" si="11"/>
        <v>0.61343883848892755</v>
      </c>
      <c r="W81" s="302">
        <f t="shared" si="11"/>
        <v>0.61140292008625341</v>
      </c>
      <c r="X81" s="302">
        <f t="shared" si="11"/>
        <v>0.58684972542473401</v>
      </c>
      <c r="Y81" s="302">
        <f t="shared" si="11"/>
        <v>0.59442943714914609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2.8374823720646062E-3</v>
      </c>
      <c r="C83" s="301">
        <f t="shared" si="13"/>
        <v>6.7698663118996487E-3</v>
      </c>
      <c r="D83" s="301">
        <f t="shared" si="13"/>
        <v>1.0477578041018128E-2</v>
      </c>
      <c r="E83" s="301">
        <f t="shared" si="13"/>
        <v>1.1334014042326371E-2</v>
      </c>
      <c r="F83" s="301">
        <f t="shared" si="13"/>
        <v>1.1903667561758202E-2</v>
      </c>
      <c r="G83" s="301">
        <f t="shared" si="13"/>
        <v>1.91186162031243E-2</v>
      </c>
      <c r="H83" s="301">
        <f t="shared" si="13"/>
        <v>1.6530468424287393E-2</v>
      </c>
      <c r="I83" s="301">
        <f t="shared" si="13"/>
        <v>1.9284234018033964E-2</v>
      </c>
      <c r="J83" s="301">
        <f t="shared" si="13"/>
        <v>1.1549699412404042E-2</v>
      </c>
      <c r="K83" s="301">
        <f t="shared" si="13"/>
        <v>1.1472384815320482E-2</v>
      </c>
      <c r="L83" s="301">
        <f t="shared" si="13"/>
        <v>1.4299417820790149E-2</v>
      </c>
      <c r="M83" s="301">
        <f t="shared" si="13"/>
        <v>3.6827958533932698E-2</v>
      </c>
      <c r="N83" s="301">
        <f t="shared" si="13"/>
        <v>3.5876671599859855E-2</v>
      </c>
      <c r="O83" s="301">
        <f t="shared" si="13"/>
        <v>2.7432485901350431E-2</v>
      </c>
      <c r="P83" s="301">
        <f t="shared" si="13"/>
        <v>3.2626841537296954E-2</v>
      </c>
      <c r="Q83" s="301">
        <f t="shared" si="13"/>
        <v>2.9324905229373751E-2</v>
      </c>
      <c r="R83" s="301">
        <f t="shared" si="13"/>
        <v>2.6116334746268361E-2</v>
      </c>
      <c r="S83" s="301">
        <f t="shared" si="13"/>
        <v>2.5386841466630589E-2</v>
      </c>
      <c r="T83" s="301">
        <f t="shared" si="13"/>
        <v>2.7195205321007165E-2</v>
      </c>
      <c r="U83" s="301">
        <f t="shared" si="13"/>
        <v>2.7096186855160423E-2</v>
      </c>
      <c r="V83" s="301">
        <f t="shared" si="13"/>
        <v>2.7837785761320552E-2</v>
      </c>
      <c r="W83" s="301">
        <f t="shared" si="13"/>
        <v>3.6584032493820605E-2</v>
      </c>
      <c r="X83" s="301">
        <f t="shared" si="13"/>
        <v>2.9861115008911154E-2</v>
      </c>
      <c r="Y83" s="301">
        <f t="shared" si="13"/>
        <v>2.9193988354089477E-2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2.8002489037953979E-3</v>
      </c>
      <c r="C84" s="302">
        <f t="shared" si="14"/>
        <v>6.4924945405095309E-3</v>
      </c>
      <c r="D84" s="302">
        <f t="shared" si="14"/>
        <v>9.6705441283761514E-3</v>
      </c>
      <c r="E84" s="302">
        <f t="shared" si="14"/>
        <v>1.0767680373887227E-2</v>
      </c>
      <c r="F84" s="302">
        <f t="shared" si="14"/>
        <v>1.1375896645868903E-2</v>
      </c>
      <c r="G84" s="302">
        <f t="shared" si="14"/>
        <v>1.6511209557160567E-2</v>
      </c>
      <c r="H84" s="302">
        <f t="shared" si="14"/>
        <v>1.4702390363654307E-2</v>
      </c>
      <c r="I84" s="302">
        <f t="shared" si="14"/>
        <v>1.6438912417434975E-2</v>
      </c>
      <c r="J84" s="302">
        <f t="shared" si="14"/>
        <v>1.0193020559911696E-2</v>
      </c>
      <c r="K84" s="302">
        <f t="shared" si="14"/>
        <v>1.0772903956687938E-2</v>
      </c>
      <c r="L84" s="302">
        <f t="shared" si="14"/>
        <v>1.2547900688093801E-2</v>
      </c>
      <c r="M84" s="302">
        <f t="shared" si="14"/>
        <v>2.4951286840379103E-2</v>
      </c>
      <c r="N84" s="302">
        <f t="shared" si="14"/>
        <v>2.4860885298497913E-2</v>
      </c>
      <c r="O84" s="302">
        <f t="shared" si="14"/>
        <v>2.1250101523866752E-2</v>
      </c>
      <c r="P84" s="302">
        <f t="shared" si="14"/>
        <v>2.5258715848479454E-2</v>
      </c>
      <c r="Q84" s="302">
        <f t="shared" si="14"/>
        <v>2.4792676230213327E-2</v>
      </c>
      <c r="R84" s="302">
        <f t="shared" si="14"/>
        <v>2.1860377649413638E-2</v>
      </c>
      <c r="S84" s="302">
        <f t="shared" si="14"/>
        <v>2.0176220519124745E-2</v>
      </c>
      <c r="T84" s="302">
        <f t="shared" si="14"/>
        <v>2.0056646943513137E-2</v>
      </c>
      <c r="U84" s="302">
        <f t="shared" si="14"/>
        <v>2.1292440085933149E-2</v>
      </c>
      <c r="V84" s="302">
        <f t="shared" si="14"/>
        <v>2.1100052346157736E-2</v>
      </c>
      <c r="W84" s="302">
        <f t="shared" si="14"/>
        <v>2.5584240726198811E-2</v>
      </c>
      <c r="X84" s="302">
        <f t="shared" si="14"/>
        <v>2.2373405488719203E-2</v>
      </c>
      <c r="Y84" s="302">
        <f t="shared" si="14"/>
        <v>2.202762880196301E-2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3.7233468269208424E-5</v>
      </c>
      <c r="C85" s="302">
        <f t="shared" si="15"/>
        <v>2.7737177139011714E-4</v>
      </c>
      <c r="D85" s="302">
        <f t="shared" si="15"/>
        <v>8.0703391264197531E-4</v>
      </c>
      <c r="E85" s="302">
        <f t="shared" si="15"/>
        <v>5.6633366843914467E-4</v>
      </c>
      <c r="F85" s="302">
        <f t="shared" si="15"/>
        <v>5.2777091588929778E-4</v>
      </c>
      <c r="G85" s="302">
        <f t="shared" si="15"/>
        <v>2.6074066459637339E-3</v>
      </c>
      <c r="H85" s="302">
        <f t="shared" si="15"/>
        <v>1.8280780606330842E-3</v>
      </c>
      <c r="I85" s="302">
        <f t="shared" si="15"/>
        <v>2.8453216005989886E-3</v>
      </c>
      <c r="J85" s="302">
        <f t="shared" si="15"/>
        <v>1.3566788524923469E-3</v>
      </c>
      <c r="K85" s="302">
        <f t="shared" si="15"/>
        <v>6.9948085863254358E-4</v>
      </c>
      <c r="L85" s="302">
        <f t="shared" si="15"/>
        <v>1.7515171326963487E-3</v>
      </c>
      <c r="M85" s="302">
        <f t="shared" si="15"/>
        <v>1.1876671693553591E-2</v>
      </c>
      <c r="N85" s="302">
        <f t="shared" si="15"/>
        <v>1.1015786301361949E-2</v>
      </c>
      <c r="O85" s="302">
        <f t="shared" si="15"/>
        <v>6.1823843774836771E-3</v>
      </c>
      <c r="P85" s="302">
        <f t="shared" si="15"/>
        <v>7.3681256888174966E-3</v>
      </c>
      <c r="Q85" s="302">
        <f t="shared" si="15"/>
        <v>4.5322289991604255E-3</v>
      </c>
      <c r="R85" s="302">
        <f t="shared" si="15"/>
        <v>4.2559570968547233E-3</v>
      </c>
      <c r="S85" s="302">
        <f t="shared" si="15"/>
        <v>5.2106209475058472E-3</v>
      </c>
      <c r="T85" s="302">
        <f t="shared" si="15"/>
        <v>7.1385583774940297E-3</v>
      </c>
      <c r="U85" s="302">
        <f t="shared" si="15"/>
        <v>5.8037467692272733E-3</v>
      </c>
      <c r="V85" s="302">
        <f t="shared" si="15"/>
        <v>6.7377334151628148E-3</v>
      </c>
      <c r="W85" s="302">
        <f t="shared" si="15"/>
        <v>1.0999791767621791E-2</v>
      </c>
      <c r="X85" s="302">
        <f t="shared" si="15"/>
        <v>7.4877095201919498E-3</v>
      </c>
      <c r="Y85" s="302">
        <f t="shared" si="15"/>
        <v>7.1663595521264658E-3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1.0891047181289702E-3</v>
      </c>
      <c r="C87" s="301">
        <f t="shared" si="17"/>
        <v>2.5395082191266996E-3</v>
      </c>
      <c r="D87" s="301">
        <f t="shared" si="17"/>
        <v>3.8122214726957872E-3</v>
      </c>
      <c r="E87" s="301">
        <f t="shared" si="17"/>
        <v>3.7920050776688273E-3</v>
      </c>
      <c r="F87" s="301">
        <f t="shared" si="17"/>
        <v>3.5527119843091655E-3</v>
      </c>
      <c r="G87" s="301">
        <f t="shared" si="17"/>
        <v>5.3647195232970693E-3</v>
      </c>
      <c r="H87" s="301">
        <f t="shared" si="17"/>
        <v>4.4737212129761792E-3</v>
      </c>
      <c r="I87" s="301">
        <f t="shared" si="17"/>
        <v>5.505710776289704E-3</v>
      </c>
      <c r="J87" s="301">
        <f t="shared" si="17"/>
        <v>3.5655254033634854E-3</v>
      </c>
      <c r="K87" s="301">
        <f t="shared" si="17"/>
        <v>4.2317692954461222E-3</v>
      </c>
      <c r="L87" s="301">
        <f t="shared" si="17"/>
        <v>4.685357693780535E-3</v>
      </c>
      <c r="M87" s="301">
        <f t="shared" si="17"/>
        <v>1.0004400186025707E-2</v>
      </c>
      <c r="N87" s="301">
        <f t="shared" si="17"/>
        <v>9.8789829014937526E-3</v>
      </c>
      <c r="O87" s="301">
        <f t="shared" si="17"/>
        <v>7.5938620256543639E-3</v>
      </c>
      <c r="P87" s="301">
        <f t="shared" si="17"/>
        <v>8.8257280752732543E-3</v>
      </c>
      <c r="Q87" s="301">
        <f t="shared" si="17"/>
        <v>8.8440561436568827E-3</v>
      </c>
      <c r="R87" s="301">
        <f t="shared" si="17"/>
        <v>7.8322896250482069E-3</v>
      </c>
      <c r="S87" s="301">
        <f t="shared" si="17"/>
        <v>7.4609808727311511E-3</v>
      </c>
      <c r="T87" s="301">
        <f t="shared" si="17"/>
        <v>7.5252213415205379E-3</v>
      </c>
      <c r="U87" s="301">
        <f t="shared" si="17"/>
        <v>7.8434953413009829E-3</v>
      </c>
      <c r="V87" s="301">
        <f t="shared" si="17"/>
        <v>7.9557010714436972E-3</v>
      </c>
      <c r="W87" s="301">
        <f t="shared" si="17"/>
        <v>1.0156385714427712E-2</v>
      </c>
      <c r="X87" s="301">
        <f t="shared" si="17"/>
        <v>8.8370754773239701E-3</v>
      </c>
      <c r="Y87" s="301">
        <f t="shared" si="17"/>
        <v>8.6262735100018882E-3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1.0863034540585595E-3</v>
      </c>
      <c r="C88" s="302">
        <f t="shared" si="18"/>
        <v>2.5186401234735243E-3</v>
      </c>
      <c r="D88" s="302">
        <f t="shared" si="18"/>
        <v>3.7515041877321273E-3</v>
      </c>
      <c r="E88" s="302">
        <f t="shared" si="18"/>
        <v>3.7493969019868852E-3</v>
      </c>
      <c r="F88" s="302">
        <f t="shared" si="18"/>
        <v>3.5130050815463344E-3</v>
      </c>
      <c r="G88" s="302">
        <f t="shared" si="18"/>
        <v>5.168550998208888E-3</v>
      </c>
      <c r="H88" s="302">
        <f t="shared" si="18"/>
        <v>4.3361855595116213E-3</v>
      </c>
      <c r="I88" s="302">
        <f t="shared" si="18"/>
        <v>5.2916426934860187E-3</v>
      </c>
      <c r="J88" s="302">
        <f t="shared" si="18"/>
        <v>3.4634555210443121E-3</v>
      </c>
      <c r="K88" s="302">
        <f t="shared" si="18"/>
        <v>4.1791437763013545E-3</v>
      </c>
      <c r="L88" s="302">
        <f t="shared" si="18"/>
        <v>4.5535821101293991E-3</v>
      </c>
      <c r="M88" s="302">
        <f t="shared" si="18"/>
        <v>9.1108574880781005E-3</v>
      </c>
      <c r="N88" s="302">
        <f t="shared" si="18"/>
        <v>9.050209010482195E-3</v>
      </c>
      <c r="O88" s="302">
        <f t="shared" si="18"/>
        <v>7.1287296586963452E-3</v>
      </c>
      <c r="P88" s="302">
        <f t="shared" si="18"/>
        <v>8.271386330660024E-3</v>
      </c>
      <c r="Q88" s="302">
        <f t="shared" si="18"/>
        <v>8.5030733976385452E-3</v>
      </c>
      <c r="R88" s="302">
        <f t="shared" si="18"/>
        <v>7.512092225911802E-3</v>
      </c>
      <c r="S88" s="302">
        <f t="shared" si="18"/>
        <v>7.0689592340473255E-3</v>
      </c>
      <c r="T88" s="302">
        <f t="shared" si="18"/>
        <v>6.988151118762366E-3</v>
      </c>
      <c r="U88" s="302">
        <f t="shared" si="18"/>
        <v>7.4068498163434452E-3</v>
      </c>
      <c r="V88" s="302">
        <f t="shared" si="18"/>
        <v>7.4487869587041766E-3</v>
      </c>
      <c r="W88" s="302">
        <f t="shared" si="18"/>
        <v>9.3288151739169805E-3</v>
      </c>
      <c r="X88" s="302">
        <f t="shared" si="18"/>
        <v>8.2737368300368017E-3</v>
      </c>
      <c r="Y88" s="302">
        <f t="shared" si="18"/>
        <v>8.0871116628199596E-3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2.8012640704106649E-6</v>
      </c>
      <c r="C89" s="302">
        <f t="shared" si="19"/>
        <v>2.086809565317494E-5</v>
      </c>
      <c r="D89" s="302">
        <f t="shared" si="19"/>
        <v>6.0717284963659618E-5</v>
      </c>
      <c r="E89" s="302">
        <f t="shared" si="19"/>
        <v>4.2608175681941911E-5</v>
      </c>
      <c r="F89" s="302">
        <f t="shared" si="19"/>
        <v>3.970690276283116E-5</v>
      </c>
      <c r="G89" s="302">
        <f t="shared" si="19"/>
        <v>1.9616852508818055E-4</v>
      </c>
      <c r="H89" s="302">
        <f t="shared" si="19"/>
        <v>1.3753565346455804E-4</v>
      </c>
      <c r="I89" s="302">
        <f t="shared" si="19"/>
        <v>2.140680828036856E-4</v>
      </c>
      <c r="J89" s="302">
        <f t="shared" si="19"/>
        <v>1.0206988231917344E-4</v>
      </c>
      <c r="K89" s="302">
        <f t="shared" si="19"/>
        <v>5.2625519144768154E-5</v>
      </c>
      <c r="L89" s="302">
        <f t="shared" si="19"/>
        <v>1.3177558365113604E-4</v>
      </c>
      <c r="M89" s="302">
        <f t="shared" si="19"/>
        <v>8.9354269794760573E-4</v>
      </c>
      <c r="N89" s="302">
        <f t="shared" si="19"/>
        <v>8.2877389101155684E-4</v>
      </c>
      <c r="O89" s="302">
        <f t="shared" si="19"/>
        <v>4.6513236695801946E-4</v>
      </c>
      <c r="P89" s="302">
        <f t="shared" si="19"/>
        <v>5.5434174461322868E-4</v>
      </c>
      <c r="Q89" s="302">
        <f t="shared" si="19"/>
        <v>3.409827460183391E-4</v>
      </c>
      <c r="R89" s="302">
        <f t="shared" si="19"/>
        <v>3.2019739913640555E-4</v>
      </c>
      <c r="S89" s="302">
        <f t="shared" si="19"/>
        <v>3.9202163868382538E-4</v>
      </c>
      <c r="T89" s="302">
        <f t="shared" si="19"/>
        <v>5.3707022275817156E-4</v>
      </c>
      <c r="U89" s="302">
        <f t="shared" si="19"/>
        <v>4.366455249575375E-4</v>
      </c>
      <c r="V89" s="302">
        <f t="shared" si="19"/>
        <v>5.0691411273952216E-4</v>
      </c>
      <c r="W89" s="302">
        <f t="shared" si="19"/>
        <v>8.2757054051073049E-4</v>
      </c>
      <c r="X89" s="302">
        <f t="shared" si="19"/>
        <v>5.6333864728716867E-4</v>
      </c>
      <c r="Y89" s="302">
        <f t="shared" si="19"/>
        <v>5.3916184718192847E-4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0.34417484818028965</v>
      </c>
      <c r="C91" s="301">
        <f t="shared" si="21"/>
        <v>0.34024654430669837</v>
      </c>
      <c r="D91" s="301">
        <f t="shared" si="21"/>
        <v>0.32101784964163643</v>
      </c>
      <c r="E91" s="301">
        <f t="shared" si="21"/>
        <v>0.32253902442337051</v>
      </c>
      <c r="F91" s="301">
        <f t="shared" si="21"/>
        <v>0.31476437210017355</v>
      </c>
      <c r="G91" s="301">
        <f t="shared" si="21"/>
        <v>0.29219943648663543</v>
      </c>
      <c r="H91" s="301">
        <f t="shared" si="21"/>
        <v>0.3058459143099303</v>
      </c>
      <c r="I91" s="301">
        <f t="shared" si="21"/>
        <v>0.29465144947636718</v>
      </c>
      <c r="J91" s="301">
        <f t="shared" si="21"/>
        <v>0.31194400882658302</v>
      </c>
      <c r="K91" s="301">
        <f t="shared" si="21"/>
        <v>0.29578063327537957</v>
      </c>
      <c r="L91" s="301">
        <f t="shared" si="21"/>
        <v>0.28421474992404983</v>
      </c>
      <c r="M91" s="301">
        <f t="shared" si="21"/>
        <v>0.24392218138053581</v>
      </c>
      <c r="N91" s="301">
        <f t="shared" si="21"/>
        <v>0.26244422635866377</v>
      </c>
      <c r="O91" s="301">
        <f t="shared" si="21"/>
        <v>0.27700827936261557</v>
      </c>
      <c r="P91" s="301">
        <f t="shared" si="21"/>
        <v>0.27450043506747657</v>
      </c>
      <c r="Q91" s="301">
        <f t="shared" si="21"/>
        <v>0.27000666220781561</v>
      </c>
      <c r="R91" s="301">
        <f t="shared" si="21"/>
        <v>0.26749652340273156</v>
      </c>
      <c r="S91" s="301">
        <f t="shared" si="21"/>
        <v>0.26523825370717674</v>
      </c>
      <c r="T91" s="301">
        <f t="shared" si="21"/>
        <v>0.26680276080042792</v>
      </c>
      <c r="U91" s="301">
        <f t="shared" si="21"/>
        <v>0.27124404311148159</v>
      </c>
      <c r="V91" s="301">
        <f t="shared" si="21"/>
        <v>0.24104990602230614</v>
      </c>
      <c r="W91" s="301">
        <f t="shared" si="21"/>
        <v>0.21340039367690603</v>
      </c>
      <c r="X91" s="301">
        <f t="shared" si="21"/>
        <v>0.26460587738667324</v>
      </c>
      <c r="Y91" s="301">
        <f t="shared" si="21"/>
        <v>0.2603050596231038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1.3487524953939818</v>
      </c>
      <c r="C96" s="320">
        <f>IF(C$5=0,0,C$5/OIS_fec!C$5)</f>
        <v>1.2647025223878856</v>
      </c>
      <c r="D96" s="320">
        <f>IF(D$5=0,0,D$5/OIS_fec!D$5)</f>
        <v>1.2332284341217767</v>
      </c>
      <c r="E96" s="320">
        <f>IF(E$5=0,0,E$5/OIS_fec!E$5)</f>
        <v>1.1380939970087045</v>
      </c>
      <c r="F96" s="320">
        <f>IF(F$5=0,0,F$5/OIS_fec!F$5)</f>
        <v>1.0737808399684421</v>
      </c>
      <c r="G96" s="320">
        <f>IF(G$5=0,0,G$5/OIS_fec!G$5)</f>
        <v>1.2053512200834864</v>
      </c>
      <c r="H96" s="320">
        <f>IF(H$5=0,0,H$5/OIS_fec!H$5)</f>
        <v>1.1421326285500726</v>
      </c>
      <c r="I96" s="320">
        <f>IF(I$5=0,0,I$5/OIS_fec!I$5)</f>
        <v>1.101815519998981</v>
      </c>
      <c r="J96" s="320">
        <f>IF(J$5=0,0,J$5/OIS_fec!J$5)</f>
        <v>1.1897672368750467</v>
      </c>
      <c r="K96" s="320">
        <f>IF(K$5=0,0,K$5/OIS_fec!K$5)</f>
        <v>0.90302480262225204</v>
      </c>
      <c r="L96" s="320">
        <f>IF(L$5=0,0,L$5/OIS_fec!L$5)</f>
        <v>1.0483030703017107</v>
      </c>
      <c r="M96" s="320">
        <f>IF(M$5=0,0,M$5/OIS_fec!M$5)</f>
        <v>1.1307546918403437</v>
      </c>
      <c r="N96" s="320">
        <f>IF(N$5=0,0,N$5/OIS_fec!N$5)</f>
        <v>1.0789504339935905</v>
      </c>
      <c r="O96" s="320">
        <f>IF(O$5=0,0,O$5/OIS_fec!O$5)</f>
        <v>0.96928777706642366</v>
      </c>
      <c r="P96" s="320">
        <f>IF(P$5=0,0,P$5/OIS_fec!P$5)</f>
        <v>0.92917652831845043</v>
      </c>
      <c r="Q96" s="320">
        <f>IF(Q$5=0,0,Q$5/OIS_fec!Q$5)</f>
        <v>0.7422791316084929</v>
      </c>
      <c r="R96" s="320">
        <f>IF(R$5=0,0,R$5/OIS_fec!R$5)</f>
        <v>0.73486752013731194</v>
      </c>
      <c r="S96" s="320">
        <f>IF(S$5=0,0,S$5/OIS_fec!S$5)</f>
        <v>0.83048078223199318</v>
      </c>
      <c r="T96" s="320">
        <f>IF(T$5=0,0,T$5/OIS_fec!T$5)</f>
        <v>0.78081540315497411</v>
      </c>
      <c r="U96" s="320">
        <f>IF(U$5=0,0,U$5/OIS_fec!U$5)</f>
        <v>0.78272730819257241</v>
      </c>
      <c r="V96" s="320">
        <f>IF(V$5=0,0,V$5/OIS_fec!V$5)</f>
        <v>0.80062912365050853</v>
      </c>
      <c r="W96" s="320">
        <f>IF(W$5=0,0,W$5/OIS_fec!W$5)</f>
        <v>0.81686280248965337</v>
      </c>
      <c r="X96" s="320">
        <f>IF(X$5=0,0,X$5/OIS_fec!X$5)</f>
        <v>0.85507665961358481</v>
      </c>
      <c r="Y96" s="320">
        <f>IF(Y$5=0,0,Y$5/OIS_fec!Y$5)</f>
        <v>0.9016802191648543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0.3982948465431746</v>
      </c>
      <c r="C101" s="332">
        <f>IF(C$10=0,0,C$10/OIS_fec!C$10)</f>
        <v>0.44295203679790712</v>
      </c>
      <c r="D101" s="332">
        <f>IF(D$10=0,0,D$10/OIS_fec!D$10)</f>
        <v>0.53022646671828977</v>
      </c>
      <c r="E101" s="332">
        <f>IF(E$10=0,0,E$10/OIS_fec!E$10)</f>
        <v>0.50138213433766488</v>
      </c>
      <c r="F101" s="332">
        <f>IF(F$10=0,0,F$10/OIS_fec!F$10)</f>
        <v>0.43481321989182764</v>
      </c>
      <c r="G101" s="332">
        <f>IF(G$10=0,0,G$10/OIS_fec!G$10)</f>
        <v>0.52697061114290111</v>
      </c>
      <c r="H101" s="332">
        <f>IF(H$10=0,0,H$10/OIS_fec!H$10)</f>
        <v>0.48054154178436143</v>
      </c>
      <c r="I101" s="332">
        <f>IF(I$10=0,0,I$10/OIS_fec!I$10)</f>
        <v>0.45567841438064532</v>
      </c>
      <c r="J101" s="332">
        <f>IF(J$10=0,0,J$10/OIS_fec!J$10)</f>
        <v>0.516090065744089</v>
      </c>
      <c r="K101" s="332">
        <f>IF(K$10=0,0,K$10/OIS_fec!K$10)</f>
        <v>0.26010826876015591</v>
      </c>
      <c r="L101" s="332">
        <f>IF(L$10=0,0,L$10/OIS_fec!L$10)</f>
        <v>0.3878283509739156</v>
      </c>
      <c r="M101" s="332">
        <f>IF(M$10=0,0,M$10/OIS_fec!M$10)</f>
        <v>0.54519033870347633</v>
      </c>
      <c r="N101" s="332">
        <f>IF(N$10=0,0,N$10/OIS_fec!N$10)</f>
        <v>0.5254217453998955</v>
      </c>
      <c r="O101" s="332">
        <f>IF(O$10=0,0,O$10/OIS_fec!O$10)</f>
        <v>0.32184978691750415</v>
      </c>
      <c r="P101" s="332">
        <f>IF(P$10=0,0,P$10/OIS_fec!P$10)</f>
        <v>0.30363663627360482</v>
      </c>
      <c r="Q101" s="332">
        <f>IF(Q$10=0,0,Q$10/OIS_fec!Q$10)</f>
        <v>0.12542807584770346</v>
      </c>
      <c r="R101" s="332">
        <f>IF(R$10=0,0,R$10/OIS_fec!R$10)</f>
        <v>0.11702413955615391</v>
      </c>
      <c r="S101" s="332">
        <f>IF(S$10=0,0,S$10/OIS_fec!S$10)</f>
        <v>0.19242083083067693</v>
      </c>
      <c r="T101" s="332">
        <f>IF(T$10=0,0,T$10/OIS_fec!T$10)</f>
        <v>0.13480549491274438</v>
      </c>
      <c r="U101" s="332">
        <f>IF(U$10=0,0,U$10/OIS_fec!U$10)</f>
        <v>0.14334179114218365</v>
      </c>
      <c r="V101" s="332">
        <f>IF(V$10=0,0,V$10/OIS_fec!V$10)</f>
        <v>0.17192017632967482</v>
      </c>
      <c r="W101" s="332">
        <f>IF(W$10=0,0,W$10/OIS_fec!W$10)</f>
        <v>0.17385468083071268</v>
      </c>
      <c r="X101" s="332">
        <f>IF(X$10=0,0,X$10/OIS_fec!X$10)</f>
        <v>0.19348386641573398</v>
      </c>
      <c r="Y101" s="332">
        <f>IF(Y$10=0,0,Y$10/OIS_fec!Y$10)</f>
        <v>0.21986009799303527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0.67053245594959621</v>
      </c>
      <c r="C102" s="348">
        <f>IF(C$16=0,0,C$16/OIS_fec!C$16)</f>
        <v>0.43612402627606683</v>
      </c>
      <c r="D102" s="348">
        <f>IF(D$16=0,0,D$16/OIS_fec!D$16)</f>
        <v>0.38759615215524784</v>
      </c>
      <c r="E102" s="348">
        <f>IF(E$16=0,0,E$16/OIS_fec!E$16)</f>
        <v>0.30683908740357857</v>
      </c>
      <c r="F102" s="348">
        <f>IF(F$16=0,0,F$16/OIS_fec!F$16)</f>
        <v>0.31105711949785325</v>
      </c>
      <c r="G102" s="348">
        <f>IF(G$16=0,0,G$16/OIS_fec!G$16)</f>
        <v>0.53577375700140017</v>
      </c>
      <c r="H102" s="348">
        <f>IF(H$16=0,0,H$16/OIS_fec!H$16)</f>
        <v>0.41424112290037068</v>
      </c>
      <c r="I102" s="348">
        <f>IF(I$16=0,0,I$16/OIS_fec!I$16)</f>
        <v>0.42101951669355125</v>
      </c>
      <c r="J102" s="348">
        <f>IF(J$16=0,0,J$16/OIS_fec!J$16)</f>
        <v>0.52140734840977321</v>
      </c>
      <c r="K102" s="348">
        <f>IF(K$16=0,0,K$16/OIS_fec!K$16)</f>
        <v>0.37016588484701035</v>
      </c>
      <c r="L102" s="348">
        <f>IF(L$16=0,0,L$16/OIS_fec!L$16)</f>
        <v>0.47761584367301224</v>
      </c>
      <c r="M102" s="348">
        <f>IF(M$16=0,0,M$16/OIS_fec!M$16)</f>
        <v>0.71400695386412105</v>
      </c>
      <c r="N102" s="348">
        <f>IF(N$16=0,0,N$16/OIS_fec!N$16)</f>
        <v>0.649716110536665</v>
      </c>
      <c r="O102" s="348">
        <f>IF(O$16=0,0,O$16/OIS_fec!O$16)</f>
        <v>0.54441628060356451</v>
      </c>
      <c r="P102" s="348">
        <f>IF(P$16=0,0,P$16/OIS_fec!P$16)</f>
        <v>0.46442263274001672</v>
      </c>
      <c r="Q102" s="348">
        <f>IF(Q$16=0,0,Q$16/OIS_fec!Q$16)</f>
        <v>0.36434538195627397</v>
      </c>
      <c r="R102" s="348">
        <f>IF(R$16=0,0,R$16/OIS_fec!R$16)</f>
        <v>0.37867227334008019</v>
      </c>
      <c r="S102" s="348">
        <f>IF(S$16=0,0,S$16/OIS_fec!S$16)</f>
        <v>0.49171710974359978</v>
      </c>
      <c r="T102" s="348">
        <f>IF(T$16=0,0,T$16/OIS_fec!T$16)</f>
        <v>0.58598964990619284</v>
      </c>
      <c r="U102" s="348">
        <f>IF(U$16=0,0,U$16/OIS_fec!U$16)</f>
        <v>0.55682654321126379</v>
      </c>
      <c r="V102" s="348">
        <f>IF(V$16=0,0,V$16/OIS_fec!V$16)</f>
        <v>0.57135784726679173</v>
      </c>
      <c r="W102" s="348">
        <f>IF(W$16=0,0,W$16/OIS_fec!W$16)</f>
        <v>0.6553660926573518</v>
      </c>
      <c r="X102" s="348">
        <f>IF(X$16=0,0,X$16/OIS_fec!X$16)</f>
        <v>0.56158577707680346</v>
      </c>
      <c r="Y102" s="348">
        <f>IF(Y$16=0,0,Y$16/OIS_fec!Y$16)</f>
        <v>0.53308737564298236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2.6907983116914447</v>
      </c>
      <c r="C103" s="348">
        <f>IF(C$27=0,0,C$27/OIS_fec!C$27)</f>
        <v>2.682636351096173</v>
      </c>
      <c r="D103" s="348">
        <f>IF(D$27=0,0,D$27/OIS_fec!D$27)</f>
        <v>2.6076990025486331</v>
      </c>
      <c r="E103" s="348">
        <f>IF(E$27=0,0,E$27/OIS_fec!E$27)</f>
        <v>2.5976631768148151</v>
      </c>
      <c r="F103" s="348">
        <f>IF(F$27=0,0,F$27/OIS_fec!F$27)</f>
        <v>2.5601959435071899</v>
      </c>
      <c r="G103" s="348">
        <f>IF(G$27=0,0,G$27/OIS_fec!G$27)</f>
        <v>2.5839650157588294</v>
      </c>
      <c r="H103" s="348">
        <f>IF(H$27=0,0,H$27/OIS_fec!H$27)</f>
        <v>2.5416955458226105</v>
      </c>
      <c r="I103" s="348">
        <f>IF(I$27=0,0,I$27/OIS_fec!I$27)</f>
        <v>2.4911540383959285</v>
      </c>
      <c r="J103" s="348">
        <f>IF(J$27=0,0,J$27/OIS_fec!J$27)</f>
        <v>2.4979003225623919</v>
      </c>
      <c r="K103" s="348">
        <f>IF(K$27=0,0,K$27/OIS_fec!K$27)</f>
        <v>2.3219497698954874</v>
      </c>
      <c r="L103" s="348">
        <f>IF(L$27=0,0,L$27/OIS_fec!L$27)</f>
        <v>2.3972394838071898</v>
      </c>
      <c r="M103" s="348">
        <f>IF(M$27=0,0,M$27/OIS_fec!M$27)</f>
        <v>2.4311433887563543</v>
      </c>
      <c r="N103" s="348">
        <f>IF(N$27=0,0,N$27/OIS_fec!N$27)</f>
        <v>2.3716544737986287</v>
      </c>
      <c r="O103" s="348">
        <f>IF(O$27=0,0,O$27/OIS_fec!O$27)</f>
        <v>2.359118624261844</v>
      </c>
      <c r="P103" s="348">
        <f>IF(P$27=0,0,P$27/OIS_fec!P$27)</f>
        <v>2.3710375600447837</v>
      </c>
      <c r="Q103" s="348">
        <f>IF(Q$27=0,0,Q$27/OIS_fec!Q$27)</f>
        <v>2.2452175951991626</v>
      </c>
      <c r="R103" s="348">
        <f>IF(R$27=0,0,R$27/OIS_fec!R$27)</f>
        <v>2.2244191102160236</v>
      </c>
      <c r="S103" s="348">
        <f>IF(S$27=0,0,S$27/OIS_fec!S$27)</f>
        <v>2.263529471469945</v>
      </c>
      <c r="T103" s="348">
        <f>IF(T$27=0,0,T$27/OIS_fec!T$27)</f>
        <v>2.2084539382477639</v>
      </c>
      <c r="U103" s="348">
        <f>IF(U$27=0,0,U$27/OIS_fec!U$27)</f>
        <v>2.2178803708427366</v>
      </c>
      <c r="V103" s="348">
        <f>IF(V$27=0,0,V$27/OIS_fec!V$27)</f>
        <v>2.2006198248048556</v>
      </c>
      <c r="W103" s="348">
        <f>IF(W$27=0,0,W$27/OIS_fec!W$27)</f>
        <v>2.1903320183090567</v>
      </c>
      <c r="X103" s="348">
        <f>IF(X$27=0,0,X$27/OIS_fec!X$27)</f>
        <v>2.2297506974675283</v>
      </c>
      <c r="Y103" s="348">
        <f>IF(Y$27=0,0,Y$27/OIS_fec!Y$27)</f>
        <v>2.264020204252625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0.16331032921335265</v>
      </c>
      <c r="C104" s="348">
        <f>IF(C$35=0,0,C$35/OIS_fec!C$35)</f>
        <v>0.29277287048121692</v>
      </c>
      <c r="D104" s="348">
        <f>IF(D$35=0,0,D$35/OIS_fec!D$35)</f>
        <v>0.41111656880708464</v>
      </c>
      <c r="E104" s="348">
        <f>IF(E$35=0,0,E$35/OIS_fec!E$35)</f>
        <v>0.36197448217761069</v>
      </c>
      <c r="F104" s="348">
        <f>IF(F$35=0,0,F$35/OIS_fec!F$35)</f>
        <v>0.37182925494925179</v>
      </c>
      <c r="G104" s="348">
        <f>IF(G$35=0,0,G$35/OIS_fec!G$35)</f>
        <v>0.68652338088033948</v>
      </c>
      <c r="H104" s="348">
        <f>IF(H$35=0,0,H$35/OIS_fec!H$35)</f>
        <v>0.62444917533416699</v>
      </c>
      <c r="I104" s="348">
        <f>IF(I$35=0,0,I$35/OIS_fec!I$35)</f>
        <v>0.6997866077247844</v>
      </c>
      <c r="J104" s="348">
        <f>IF(J$35=0,0,J$35/OIS_fec!J$35)</f>
        <v>0.5734685056888793</v>
      </c>
      <c r="K104" s="348">
        <f>IF(K$35=0,0,K$35/OIS_fec!K$35)</f>
        <v>0.35134517922537456</v>
      </c>
      <c r="L104" s="348">
        <f>IF(L$35=0,0,L$35/OIS_fec!L$35)</f>
        <v>0.55472565637500526</v>
      </c>
      <c r="M104" s="348">
        <f>IF(M$35=0,0,M$35/OIS_fec!M$35)</f>
        <v>1.1279445849560326</v>
      </c>
      <c r="N104" s="348">
        <f>IF(N$35=0,0,N$35/OIS_fec!N$35)</f>
        <v>1.0766014580297194</v>
      </c>
      <c r="O104" s="348">
        <f>IF(O$35=0,0,O$35/OIS_fec!O$35)</f>
        <v>0.87426690036391175</v>
      </c>
      <c r="P104" s="348">
        <f>IF(P$35=0,0,P$35/OIS_fec!P$35)</f>
        <v>0.90350161650388461</v>
      </c>
      <c r="Q104" s="348">
        <f>IF(Q$35=0,0,Q$35/OIS_fec!Q$35)</f>
        <v>0.65771559110429179</v>
      </c>
      <c r="R104" s="348">
        <f>IF(R$35=0,0,R$35/OIS_fec!R$35)</f>
        <v>0.67081872182106772</v>
      </c>
      <c r="S104" s="348">
        <f>IF(S$35=0,0,S$35/OIS_fec!S$35)</f>
        <v>0.75097945292406854</v>
      </c>
      <c r="T104" s="348">
        <f>IF(T$35=0,0,T$35/OIS_fec!T$35)</f>
        <v>0.82828085480880709</v>
      </c>
      <c r="U104" s="348">
        <f>IF(U$35=0,0,U$35/OIS_fec!U$35)</f>
        <v>0.77535319506556799</v>
      </c>
      <c r="V104" s="348">
        <f>IF(V$35=0,0,V$35/OIS_fec!V$35)</f>
        <v>0.83969276552776917</v>
      </c>
      <c r="W104" s="348">
        <f>IF(W$35=0,0,W$35/OIS_fec!W$35)</f>
        <v>1.0051921036049707</v>
      </c>
      <c r="X104" s="348">
        <f>IF(X$35=0,0,X$35/OIS_fec!X$35)</f>
        <v>0.85103747484436443</v>
      </c>
      <c r="Y104" s="348">
        <f>IF(Y$35=0,0,Y$35/OIS_fec!Y$35)</f>
        <v>0.82894860800106618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0.16573222625247369</v>
      </c>
      <c r="C105" s="348">
        <f>IF(C$54=0,0,C$54/OIS_fec!C$54)</f>
        <v>0.3077693719176533</v>
      </c>
      <c r="D105" s="348">
        <f>IF(D$54=0,0,D$54/OIS_fec!D$54)</f>
        <v>0.42291568172162064</v>
      </c>
      <c r="E105" s="348">
        <f>IF(E$54=0,0,E$54/OIS_fec!E$54)</f>
        <v>0.36632991076073279</v>
      </c>
      <c r="F105" s="348">
        <f>IF(F$54=0,0,F$54/OIS_fec!F$54)</f>
        <v>0.28809428450808683</v>
      </c>
      <c r="G105" s="348">
        <f>IF(G$54=0,0,G$54/OIS_fec!G$54)</f>
        <v>0.45442586586984318</v>
      </c>
      <c r="H105" s="348">
        <f>IF(H$54=0,0,H$54/OIS_fec!H$54)</f>
        <v>0.36015583232776816</v>
      </c>
      <c r="I105" s="348">
        <f>IF(I$54=0,0,I$54/OIS_fec!I$54)</f>
        <v>0.40850645849775274</v>
      </c>
      <c r="J105" s="348">
        <f>IF(J$54=0,0,J$54/OIS_fec!J$54)</f>
        <v>0.30743850813777224</v>
      </c>
      <c r="K105" s="348">
        <f>IF(K$54=0,0,K$54/OIS_fec!K$54)</f>
        <v>0.24112508959078638</v>
      </c>
      <c r="L105" s="348">
        <f>IF(L$54=0,0,L$54/OIS_fec!L$54)</f>
        <v>0.31682404397966135</v>
      </c>
      <c r="M105" s="348">
        <f>IF(M$54=0,0,M$54/OIS_fec!M$54)</f>
        <v>0.61795891202965691</v>
      </c>
      <c r="N105" s="348">
        <f>IF(N$54=0,0,N$54/OIS_fec!N$54)</f>
        <v>0.56540635379120663</v>
      </c>
      <c r="O105" s="348">
        <f>IF(O$54=0,0,O$54/OIS_fec!O$54)</f>
        <v>0.38496356015041883</v>
      </c>
      <c r="P105" s="348">
        <f>IF(P$54=0,0,P$54/OIS_fec!P$54)</f>
        <v>0.39871737328597479</v>
      </c>
      <c r="Q105" s="348">
        <f>IF(Q$54=0,0,Q$54/OIS_fec!Q$54)</f>
        <v>0.30210379320108594</v>
      </c>
      <c r="R105" s="348">
        <f>IF(R$54=0,0,R$54/OIS_fec!R$54)</f>
        <v>0.26904246454784309</v>
      </c>
      <c r="S105" s="348">
        <f>IF(S$54=0,0,S$54/OIS_fec!S$54)</f>
        <v>0.29842683048843704</v>
      </c>
      <c r="T105" s="348">
        <f>IF(T$54=0,0,T$54/OIS_fec!T$54)</f>
        <v>0.26974182679426717</v>
      </c>
      <c r="U105" s="348">
        <f>IF(U$54=0,0,U$54/OIS_fec!U$54)</f>
        <v>0.28014400475941331</v>
      </c>
      <c r="V105" s="348">
        <f>IF(V$54=0,0,V$54/OIS_fec!V$54)</f>
        <v>0.29731487166741483</v>
      </c>
      <c r="W105" s="348">
        <f>IF(W$54=0,0,W$54/OIS_fec!W$54)</f>
        <v>0.38042436937104041</v>
      </c>
      <c r="X105" s="348">
        <f>IF(X$54=0,0,X$54/OIS_fec!X$54)</f>
        <v>0.35845790084396684</v>
      </c>
      <c r="Y105" s="348">
        <f>IF(Y$54=0,0,Y$54/OIS_fec!Y$54)</f>
        <v>0.39083563720615005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3.1024188000000001</v>
      </c>
      <c r="D106" s="348">
        <f>IF(D$68=0,0,D$68/OIS_fec!D$68)</f>
        <v>3.1024187999999997</v>
      </c>
      <c r="E106" s="348">
        <f>IF(E$68=0,0,E$68/OIS_fec!E$68)</f>
        <v>3.1024187999999993</v>
      </c>
      <c r="F106" s="348">
        <f>IF(F$68=0,0,F$68/OIS_fec!F$68)</f>
        <v>3.1024187999999988</v>
      </c>
      <c r="G106" s="348">
        <f>IF(G$68=0,0,G$68/OIS_fec!G$68)</f>
        <v>3.1024188000000001</v>
      </c>
      <c r="H106" s="348">
        <f>IF(H$68=0,0,H$68/OIS_fec!H$68)</f>
        <v>3.1024188000000006</v>
      </c>
      <c r="I106" s="348">
        <f>IF(I$68=0,0,I$68/OIS_fec!I$68)</f>
        <v>3.1024188000000006</v>
      </c>
      <c r="J106" s="348">
        <f>IF(J$68=0,0,J$68/OIS_fec!J$68)</f>
        <v>3.102418800000001</v>
      </c>
      <c r="K106" s="348">
        <f>IF(K$68=0,0,K$68/OIS_fec!K$68)</f>
        <v>3.1024188000000006</v>
      </c>
      <c r="L106" s="348">
        <f>IF(L$68=0,0,L$68/OIS_fec!L$68)</f>
        <v>3.1024188000000001</v>
      </c>
      <c r="M106" s="348">
        <f>IF(M$68=0,0,M$68/OIS_fec!M$68)</f>
        <v>3.1024188000000006</v>
      </c>
      <c r="N106" s="348">
        <f>IF(N$68=0,0,N$68/OIS_fec!N$68)</f>
        <v>3.1024187999999997</v>
      </c>
      <c r="O106" s="348">
        <f>IF(O$68=0,0,O$68/OIS_fec!O$68)</f>
        <v>3.1024188000000001</v>
      </c>
      <c r="P106" s="348">
        <f>IF(P$68=0,0,P$68/OIS_fec!P$68)</f>
        <v>3.1024188000000001</v>
      </c>
      <c r="Q106" s="348">
        <f>IF(Q$68=0,0,Q$68/OIS_fec!Q$68)</f>
        <v>3.102418800000001</v>
      </c>
      <c r="R106" s="348">
        <f>IF(R$68=0,0,R$68/OIS_fec!R$68)</f>
        <v>3.1024188000000006</v>
      </c>
      <c r="S106" s="348">
        <f>IF(S$68=0,0,S$68/OIS_fec!S$68)</f>
        <v>3.1024187999999997</v>
      </c>
      <c r="T106" s="348">
        <f>IF(T$68=0,0,T$68/OIS_fec!T$68)</f>
        <v>3.1024188000000001</v>
      </c>
      <c r="U106" s="348">
        <f>IF(U$68=0,0,U$68/OIS_fec!U$68)</f>
        <v>3.1024187999999993</v>
      </c>
      <c r="V106" s="348">
        <f>IF(V$68=0,0,V$68/OIS_fec!V$68)</f>
        <v>3.1024188000000006</v>
      </c>
      <c r="W106" s="348">
        <f>IF(W$68=0,0,W$68/OIS_fec!W$68)</f>
        <v>3.1024187999999993</v>
      </c>
      <c r="X106" s="348">
        <f>IF(X$68=0,0,X$68/OIS_fec!X$68)</f>
        <v>3.102418800000001</v>
      </c>
      <c r="Y106" s="348">
        <f>IF(Y$68=0,0,Y$68/OIS_fec!Y$68)</f>
        <v>3.1024188000000006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2025-11-06T10:26:50Z</dcterms:created>
  <dcterms:modified xsi:type="dcterms:W3CDTF">2025-11-06T10:26:51Z</dcterms:modified>
</cp:coreProperties>
</file>